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_GAMELAB\BachelorThesis\BA_Match3_Toolkit\Match3_Toolkit\tests\"/>
    </mc:Choice>
  </mc:AlternateContent>
  <xr:revisionPtr revIDLastSave="0" documentId="13_ncr:1_{39013CAD-EDBC-41BB-BF78-D56CF514B9F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sults" sheetId="2" r:id="rId1"/>
    <sheet name="Difficulti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C26" i="1"/>
  <c r="B26" i="1"/>
  <c r="N5" i="2"/>
  <c r="H5" i="2" s="1"/>
  <c r="N7" i="2"/>
  <c r="N8" i="2"/>
  <c r="N9" i="2"/>
  <c r="N11" i="2"/>
  <c r="N12" i="2"/>
  <c r="N13" i="2"/>
  <c r="N15" i="2"/>
  <c r="N16" i="2"/>
  <c r="N17" i="2"/>
  <c r="N21" i="2"/>
  <c r="N23" i="2"/>
  <c r="N24" i="2"/>
  <c r="H24" i="2" s="1"/>
  <c r="C13" i="1" s="1"/>
  <c r="N25" i="2"/>
  <c r="H25" i="2" s="1"/>
  <c r="D13" i="1" s="1"/>
  <c r="N27" i="2"/>
  <c r="N28" i="2"/>
  <c r="N29" i="2"/>
  <c r="N31" i="2"/>
  <c r="N32" i="2"/>
  <c r="N33" i="2"/>
  <c r="N35" i="2"/>
  <c r="N36" i="2"/>
  <c r="N37" i="2"/>
  <c r="H37" i="2" s="1"/>
  <c r="N39" i="2"/>
  <c r="N40" i="2"/>
  <c r="N41" i="2"/>
  <c r="N43" i="2"/>
  <c r="N44" i="2"/>
  <c r="H44" i="2" s="1"/>
  <c r="K44" i="2" s="1"/>
  <c r="N45" i="2"/>
  <c r="N47" i="2"/>
  <c r="N48" i="2"/>
  <c r="N49" i="2"/>
  <c r="N51" i="2"/>
  <c r="N52" i="2"/>
  <c r="N53" i="2"/>
  <c r="H53" i="2" s="1"/>
  <c r="D20" i="1" s="1"/>
  <c r="N55" i="2"/>
  <c r="N56" i="2"/>
  <c r="H56" i="2" s="1"/>
  <c r="C21" i="1" s="1"/>
  <c r="N57" i="2"/>
  <c r="N59" i="2"/>
  <c r="N60" i="2"/>
  <c r="N61" i="2"/>
  <c r="N63" i="2"/>
  <c r="N64" i="2"/>
  <c r="N65" i="2"/>
  <c r="N68" i="2"/>
  <c r="N69" i="2"/>
  <c r="N70" i="2"/>
  <c r="N72" i="2"/>
  <c r="N73" i="2"/>
  <c r="N74" i="2"/>
  <c r="N76" i="2"/>
  <c r="N77" i="2"/>
  <c r="N78" i="2"/>
  <c r="H78" i="2" s="1"/>
  <c r="K78" i="2" s="1"/>
  <c r="N3" i="2"/>
  <c r="H3" i="2" s="1"/>
  <c r="L76" i="2"/>
  <c r="L77" i="2"/>
  <c r="L78" i="2"/>
  <c r="J76" i="2"/>
  <c r="J77" i="2"/>
  <c r="J78" i="2"/>
  <c r="H76" i="2"/>
  <c r="K76" i="2" s="1"/>
  <c r="H77" i="2"/>
  <c r="K77" i="2" s="1"/>
  <c r="H23" i="2"/>
  <c r="K23" i="2" s="1"/>
  <c r="H27" i="2"/>
  <c r="K27" i="2" s="1"/>
  <c r="H28" i="2"/>
  <c r="C14" i="1" s="1"/>
  <c r="H29" i="2"/>
  <c r="D14" i="1" s="1"/>
  <c r="H21" i="2"/>
  <c r="H7" i="2"/>
  <c r="H8" i="2"/>
  <c r="C5" i="1" s="1"/>
  <c r="H9" i="2"/>
  <c r="D5" i="1" s="1"/>
  <c r="H11" i="2"/>
  <c r="H12" i="2"/>
  <c r="H13" i="2"/>
  <c r="H15" i="2"/>
  <c r="K15" i="2" s="1"/>
  <c r="H16" i="2"/>
  <c r="H17" i="2"/>
  <c r="H31" i="2"/>
  <c r="B15" i="1" s="1"/>
  <c r="H32" i="2"/>
  <c r="H33" i="2"/>
  <c r="H35" i="2"/>
  <c r="B16" i="1" s="1"/>
  <c r="H36" i="2"/>
  <c r="H39" i="2"/>
  <c r="B17" i="1" s="1"/>
  <c r="H40" i="2"/>
  <c r="H41" i="2"/>
  <c r="D17" i="1" s="1"/>
  <c r="H43" i="2"/>
  <c r="H45" i="2"/>
  <c r="H47" i="2"/>
  <c r="H48" i="2"/>
  <c r="H49" i="2"/>
  <c r="D19" i="1" s="1"/>
  <c r="H51" i="2"/>
  <c r="B20" i="1" s="1"/>
  <c r="H52" i="2"/>
  <c r="H55" i="2"/>
  <c r="H57" i="2"/>
  <c r="H59" i="2"/>
  <c r="H60" i="2"/>
  <c r="C22" i="1" s="1"/>
  <c r="H61" i="2"/>
  <c r="D22" i="1" s="1"/>
  <c r="H63" i="2"/>
  <c r="B23" i="1" s="1"/>
  <c r="H64" i="2"/>
  <c r="C23" i="1" s="1"/>
  <c r="H65" i="2"/>
  <c r="D23" i="1" s="1"/>
  <c r="H68" i="2"/>
  <c r="K68" i="2" s="1"/>
  <c r="H69" i="2"/>
  <c r="H70" i="2"/>
  <c r="H72" i="2"/>
  <c r="H73" i="2"/>
  <c r="H74" i="2"/>
  <c r="K74" i="2" s="1"/>
  <c r="D7" i="1"/>
  <c r="C15" i="1"/>
  <c r="L5" i="2"/>
  <c r="L7" i="2"/>
  <c r="L8" i="2"/>
  <c r="L9" i="2"/>
  <c r="L11" i="2"/>
  <c r="L12" i="2"/>
  <c r="L13" i="2"/>
  <c r="L15" i="2"/>
  <c r="L16" i="2"/>
  <c r="L17" i="2"/>
  <c r="L21" i="2"/>
  <c r="L23" i="2"/>
  <c r="L24" i="2"/>
  <c r="L25" i="2"/>
  <c r="L27" i="2"/>
  <c r="L28" i="2"/>
  <c r="L29" i="2"/>
  <c r="L31" i="2"/>
  <c r="L32" i="2"/>
  <c r="L33" i="2"/>
  <c r="L35" i="2"/>
  <c r="L36" i="2"/>
  <c r="L37" i="2"/>
  <c r="L39" i="2"/>
  <c r="L40" i="2"/>
  <c r="L41" i="2"/>
  <c r="L43" i="2"/>
  <c r="L44" i="2"/>
  <c r="L45" i="2"/>
  <c r="L47" i="2"/>
  <c r="L48" i="2"/>
  <c r="L49" i="2"/>
  <c r="L51" i="2"/>
  <c r="L52" i="2"/>
  <c r="L53" i="2"/>
  <c r="L55" i="2"/>
  <c r="L56" i="2"/>
  <c r="L57" i="2"/>
  <c r="L59" i="2"/>
  <c r="L60" i="2"/>
  <c r="L61" i="2"/>
  <c r="L63" i="2"/>
  <c r="L64" i="2"/>
  <c r="L65" i="2"/>
  <c r="L68" i="2"/>
  <c r="L69" i="2"/>
  <c r="L70" i="2"/>
  <c r="L72" i="2"/>
  <c r="L73" i="2"/>
  <c r="L74" i="2"/>
  <c r="L3" i="2"/>
  <c r="J68" i="2"/>
  <c r="J69" i="2"/>
  <c r="J70" i="2"/>
  <c r="J72" i="2"/>
  <c r="J73" i="2"/>
  <c r="J74" i="2"/>
  <c r="J5" i="2"/>
  <c r="J7" i="2"/>
  <c r="J8" i="2"/>
  <c r="J9" i="2"/>
  <c r="J11" i="2"/>
  <c r="J12" i="2"/>
  <c r="J13" i="2"/>
  <c r="J15" i="2"/>
  <c r="J16" i="2"/>
  <c r="J17" i="2"/>
  <c r="J21" i="2"/>
  <c r="J23" i="2"/>
  <c r="J24" i="2"/>
  <c r="J25" i="2"/>
  <c r="J27" i="2"/>
  <c r="J28" i="2"/>
  <c r="J29" i="2"/>
  <c r="J31" i="2"/>
  <c r="J32" i="2"/>
  <c r="J33" i="2"/>
  <c r="J35" i="2"/>
  <c r="J36" i="2"/>
  <c r="J37" i="2"/>
  <c r="J39" i="2"/>
  <c r="J40" i="2"/>
  <c r="J41" i="2"/>
  <c r="J43" i="2"/>
  <c r="J44" i="2"/>
  <c r="J45" i="2"/>
  <c r="J47" i="2"/>
  <c r="J48" i="2"/>
  <c r="J49" i="2"/>
  <c r="J51" i="2"/>
  <c r="J52" i="2"/>
  <c r="J53" i="2"/>
  <c r="J55" i="2"/>
  <c r="J56" i="2"/>
  <c r="J57" i="2"/>
  <c r="J59" i="2"/>
  <c r="J60" i="2"/>
  <c r="J61" i="2"/>
  <c r="J63" i="2"/>
  <c r="J64" i="2"/>
  <c r="J65" i="2"/>
  <c r="C12" i="1"/>
  <c r="C16" i="1"/>
  <c r="B21" i="1"/>
  <c r="J3" i="2"/>
  <c r="D24" i="1"/>
  <c r="C20" i="1"/>
  <c r="C7" i="1"/>
  <c r="C24" i="1"/>
  <c r="B5" i="1"/>
  <c r="B6" i="1"/>
  <c r="C6" i="1"/>
  <c r="D6" i="1"/>
  <c r="D15" i="1"/>
  <c r="C17" i="1"/>
  <c r="B18" i="1"/>
  <c r="D18" i="1"/>
  <c r="B19" i="1"/>
  <c r="C19" i="1"/>
  <c r="D21" i="1"/>
  <c r="K37" i="2" l="1"/>
  <c r="D16" i="1"/>
  <c r="B4" i="1"/>
  <c r="C4" i="1"/>
  <c r="D4" i="1"/>
  <c r="K35" i="2"/>
  <c r="K59" i="2"/>
  <c r="K73" i="2"/>
  <c r="K72" i="2"/>
  <c r="K13" i="2"/>
  <c r="K55" i="2"/>
  <c r="K17" i="2"/>
  <c r="B22" i="1"/>
  <c r="B25" i="1"/>
  <c r="K36" i="2"/>
  <c r="K51" i="2"/>
  <c r="K49" i="2"/>
  <c r="D3" i="1"/>
  <c r="C3" i="1"/>
  <c r="K65" i="2"/>
  <c r="K16" i="2"/>
  <c r="B14" i="1"/>
  <c r="K63" i="2"/>
  <c r="K47" i="2"/>
  <c r="K31" i="2"/>
  <c r="K12" i="2"/>
  <c r="K61" i="2"/>
  <c r="K45" i="2"/>
  <c r="K29" i="2"/>
  <c r="K11" i="2"/>
  <c r="K60" i="2"/>
  <c r="K28" i="2"/>
  <c r="K9" i="2"/>
  <c r="K48" i="2"/>
  <c r="D25" i="1"/>
  <c r="C25" i="1"/>
  <c r="K3" i="2"/>
  <c r="K43" i="2"/>
  <c r="K8" i="2"/>
  <c r="K7" i="2"/>
  <c r="K64" i="2"/>
  <c r="K32" i="2"/>
  <c r="K41" i="2"/>
  <c r="K56" i="2"/>
  <c r="K40" i="2"/>
  <c r="K24" i="2"/>
  <c r="K5" i="2"/>
  <c r="K25" i="2"/>
  <c r="K39" i="2"/>
  <c r="K33" i="2"/>
  <c r="K57" i="2"/>
  <c r="K70" i="2"/>
  <c r="K53" i="2"/>
  <c r="K21" i="2"/>
  <c r="K69" i="2"/>
  <c r="K52" i="2"/>
  <c r="B24" i="1"/>
  <c r="B7" i="1"/>
  <c r="C18" i="1"/>
  <c r="B13" i="1"/>
  <c r="B3" i="1"/>
  <c r="B12" i="1"/>
  <c r="D12" i="1"/>
</calcChain>
</file>

<file path=xl/sharedStrings.xml><?xml version="1.0" encoding="utf-8"?>
<sst xmlns="http://schemas.openxmlformats.org/spreadsheetml/2006/main" count="97" uniqueCount="43">
  <si>
    <t xml:space="preserve">					</t>
  </si>
  <si>
    <t>Collapse</t>
  </si>
  <si>
    <t>Difficulty second round</t>
  </si>
  <si>
    <t>Difficulty third round</t>
  </si>
  <si>
    <t>Difficulty first round</t>
  </si>
  <si>
    <t>clear</t>
  </si>
  <si>
    <t>score level</t>
  </si>
  <si>
    <t>score</t>
  </si>
  <si>
    <t>removable</t>
  </si>
  <si>
    <t>rises more or less normally</t>
  </si>
  <si>
    <t>slime + blocked</t>
  </si>
  <si>
    <t>slime + blocked + removable</t>
  </si>
  <si>
    <t>augments normally</t>
  </si>
  <si>
    <t>Swapping</t>
  </si>
  <si>
    <t>obstacles</t>
  </si>
  <si>
    <t>moving obstacles</t>
  </si>
  <si>
    <t>blocked + removable</t>
  </si>
  <si>
    <t>augments a lot from 1 to 2</t>
  </si>
  <si>
    <t>blocked + removable + time</t>
  </si>
  <si>
    <t>time bomb level</t>
  </si>
  <si>
    <t>obstacles + removable</t>
  </si>
  <si>
    <t>slight spike at 3</t>
  </si>
  <si>
    <t>rises normally</t>
  </si>
  <si>
    <t>shielded</t>
  </si>
  <si>
    <t>shielded + removable</t>
  </si>
  <si>
    <t>interesting drop in difficulty at 3</t>
  </si>
  <si>
    <t>time + removable</t>
  </si>
  <si>
    <t>Average Time</t>
  </si>
  <si>
    <t>Average Move Time</t>
  </si>
  <si>
    <t>Average Moves</t>
  </si>
  <si>
    <t>Average Score</t>
  </si>
  <si>
    <t>Success Rate</t>
  </si>
  <si>
    <t>Anmerkung</t>
  </si>
  <si>
    <t>Difficulty</t>
  </si>
  <si>
    <t>blocked</t>
  </si>
  <si>
    <t>blocked + paint</t>
  </si>
  <si>
    <t>difficulty doesnt rise much to 3</t>
  </si>
  <si>
    <t>full clear</t>
  </si>
  <si>
    <t>original diff</t>
  </si>
  <si>
    <t>normalization of new diff</t>
  </si>
  <si>
    <t>normalization of old diff</t>
  </si>
  <si>
    <t>Normalization of move time</t>
  </si>
  <si>
    <t>shielded + 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</si>
</sst>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Collapse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Difficulties!$B$2</c:f>
              <c:strCache>
                <c:ptCount val="1"/>
                <c:pt idx="0">
                  <c:v>Difficulty first round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Difficulties!$A$3:$A$7</c:f>
              <c:strCache>
                <c:ptCount val="5"/>
                <c:pt idx="0">
                  <c:v>clear</c:v>
                </c:pt>
                <c:pt idx="1">
                  <c:v>score</c:v>
                </c:pt>
                <c:pt idx="2">
                  <c:v>removable</c:v>
                </c:pt>
                <c:pt idx="3">
                  <c:v>slime + blocked</c:v>
                </c:pt>
                <c:pt idx="4">
                  <c:v>slime + blocked + removable</c:v>
                </c:pt>
              </c:strCache>
            </c:strRef>
          </c:cat>
          <c:val>
            <c:numRef>
              <c:f>Difficulties!$B$3:$B$7</c:f>
              <c:numCache>
                <c:formatCode>General</c:formatCode>
                <c:ptCount val="5"/>
                <c:pt idx="0">
                  <c:v>0.57612907999999996</c:v>
                </c:pt>
                <c:pt idx="1">
                  <c:v>0.32790338594496743</c:v>
                </c:pt>
                <c:pt idx="2">
                  <c:v>0.30964405198864697</c:v>
                </c:pt>
                <c:pt idx="3">
                  <c:v>0.85855333849195425</c:v>
                </c:pt>
                <c:pt idx="4">
                  <c:v>0.31047853725415908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7-4E7C-886D-8C9A15CFD80E}"/>
            </c:ext>
          </c:extLst>
        </c:ser>
        <c:ser>
          <c:idx val="1"/>
          <c:order val="1"/>
          <c:tx>
            <c:strRef>
              <c:f>Difficulties!$C$2</c:f>
              <c:strCache>
                <c:ptCount val="1"/>
                <c:pt idx="0">
                  <c:v>Difficulty second round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Difficulties!$A$3:$A$7</c:f>
              <c:strCache>
                <c:ptCount val="5"/>
                <c:pt idx="0">
                  <c:v>clear</c:v>
                </c:pt>
                <c:pt idx="1">
                  <c:v>score</c:v>
                </c:pt>
                <c:pt idx="2">
                  <c:v>removable</c:v>
                </c:pt>
                <c:pt idx="3">
                  <c:v>slime + blocked</c:v>
                </c:pt>
                <c:pt idx="4">
                  <c:v>slime + blocked + removable</c:v>
                </c:pt>
              </c:strCache>
            </c:strRef>
          </c:cat>
          <c:val>
            <c:numRef>
              <c:f>Difficulties!$C$3:$C$7</c:f>
              <c:numCache>
                <c:formatCode>General</c:formatCode>
                <c:ptCount val="5"/>
                <c:pt idx="0">
                  <c:v>0.57612907999999996</c:v>
                </c:pt>
                <c:pt idx="1">
                  <c:v>0.32790338594496743</c:v>
                </c:pt>
                <c:pt idx="2">
                  <c:v>0.69434957845988809</c:v>
                </c:pt>
                <c:pt idx="3">
                  <c:v>1.3746685270991623</c:v>
                </c:pt>
                <c:pt idx="4">
                  <c:v>0.64535056745855879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7-4E7C-886D-8C9A15CFD80E}"/>
            </c:ext>
          </c:extLst>
        </c:ser>
        <c:ser>
          <c:idx val="2"/>
          <c:order val="2"/>
          <c:tx>
            <c:strRef>
              <c:f>Difficulties!$D$2</c:f>
              <c:strCache>
                <c:ptCount val="1"/>
                <c:pt idx="0">
                  <c:v>Difficulty third round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Difficulties!$A$3:$A$7</c:f>
              <c:strCache>
                <c:ptCount val="5"/>
                <c:pt idx="0">
                  <c:v>clear</c:v>
                </c:pt>
                <c:pt idx="1">
                  <c:v>score</c:v>
                </c:pt>
                <c:pt idx="2">
                  <c:v>removable</c:v>
                </c:pt>
                <c:pt idx="3">
                  <c:v>slime + blocked</c:v>
                </c:pt>
                <c:pt idx="4">
                  <c:v>slime + blocked + removable</c:v>
                </c:pt>
              </c:strCache>
            </c:strRef>
          </c:cat>
          <c:val>
            <c:numRef>
              <c:f>Difficulties!$D$3:$D$7</c:f>
              <c:numCache>
                <c:formatCode>General</c:formatCode>
                <c:ptCount val="5"/>
                <c:pt idx="0">
                  <c:v>0.57612907999999996</c:v>
                </c:pt>
                <c:pt idx="1">
                  <c:v>0.32790338594496743</c:v>
                </c:pt>
                <c:pt idx="2">
                  <c:v>0.7424989293480273</c:v>
                </c:pt>
                <c:pt idx="3">
                  <c:v>1.5347830370561719</c:v>
                </c:pt>
                <c:pt idx="4">
                  <c:v>1.1229533094079622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7-4E7C-886D-8C9A15CFD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59488"/>
        <c:axId val="1573578848"/>
      </c:barChart>
      <c:catAx>
        <c:axId val="15734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3578848"/>
        <c:crosses val="autoZero"/>
        <c:auto val="1"/>
        <c:lblAlgn val="ctr"/>
        <c:lblOffset val="100"/>
        <c:noMultiLvlLbl val="0"/>
      </c:catAx>
      <c:valAx>
        <c:axId val="15735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345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Swapping</a:t>
            </a:r>
            <a:r>
              <a:rPr lang="de-DE" baseline="0"/>
              <a:t>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Difficulties!$B$11</c:f>
              <c:strCache>
                <c:ptCount val="1"/>
                <c:pt idx="0">
                  <c:v>Difficulty first round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Difficulties!$A$12:$A$26</c:f>
              <c:strCache>
                <c:ptCount val="15"/>
                <c:pt idx="0">
                  <c:v>score</c:v>
                </c:pt>
                <c:pt idx="1">
                  <c:v>obstacles</c:v>
                </c:pt>
                <c:pt idx="2">
                  <c:v>moving obstacles</c:v>
                </c:pt>
                <c:pt idx="3">
                  <c:v>blocked + removable</c:v>
                </c:pt>
                <c:pt idx="4">
                  <c:v>blocked + removable + time</c:v>
                </c:pt>
                <c:pt idx="5">
                  <c:v>obstacles + removable</c:v>
                </c:pt>
                <c:pt idx="6">
                  <c:v>removable</c:v>
                </c:pt>
                <c:pt idx="7">
                  <c:v>shielded</c:v>
                </c:pt>
                <c:pt idx="8">
                  <c:v>shielded + removable</c:v>
                </c:pt>
                <c:pt idx="9">
                  <c:v>slime + blocked</c:v>
                </c:pt>
                <c:pt idx="10">
                  <c:v>slime + blocked + removable</c:v>
                </c:pt>
                <c:pt idx="11">
                  <c:v>time + removable</c:v>
                </c:pt>
                <c:pt idx="12">
                  <c:v>blocked</c:v>
                </c:pt>
                <c:pt idx="13">
                  <c:v>blocked + paint</c:v>
                </c:pt>
                <c:pt idx="14">
                  <c:v>shielded + paint</c:v>
                </c:pt>
              </c:strCache>
            </c:strRef>
          </c:cat>
          <c:val>
            <c:numRef>
              <c:f>Difficulties!$B$12:$B$26</c:f>
              <c:numCache>
                <c:formatCode>General</c:formatCode>
                <c:ptCount val="15"/>
                <c:pt idx="0">
                  <c:v>0.74171399187828646</c:v>
                </c:pt>
                <c:pt idx="1">
                  <c:v>0.82362130318453575</c:v>
                </c:pt>
                <c:pt idx="2">
                  <c:v>0.60010891510653153</c:v>
                </c:pt>
                <c:pt idx="3">
                  <c:v>1.4042359345094091</c:v>
                </c:pt>
                <c:pt idx="4">
                  <c:v>1.9646247544483977</c:v>
                </c:pt>
                <c:pt idx="5">
                  <c:v>0.91444113536024751</c:v>
                </c:pt>
                <c:pt idx="6">
                  <c:v>0.87482783034631073</c:v>
                </c:pt>
                <c:pt idx="7">
                  <c:v>1.342800333716601</c:v>
                </c:pt>
                <c:pt idx="8">
                  <c:v>1.6989176241456923</c:v>
                </c:pt>
                <c:pt idx="9">
                  <c:v>2.3253540748570423</c:v>
                </c:pt>
                <c:pt idx="10">
                  <c:v>1.4716667097826732</c:v>
                </c:pt>
                <c:pt idx="11">
                  <c:v>0.81409087816313097</c:v>
                </c:pt>
                <c:pt idx="12">
                  <c:v>2.0634367178920114</c:v>
                </c:pt>
                <c:pt idx="13">
                  <c:v>1.0879060583376314</c:v>
                </c:pt>
                <c:pt idx="14">
                  <c:v>1.1117900022085325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1-4B4F-82F2-4E22C31EBA23}"/>
            </c:ext>
          </c:extLst>
        </c:ser>
        <c:ser>
          <c:idx val="1"/>
          <c:order val="1"/>
          <c:tx>
            <c:strRef>
              <c:f>Difficulties!$C$11</c:f>
              <c:strCache>
                <c:ptCount val="1"/>
                <c:pt idx="0">
                  <c:v>Difficulty second round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Difficulties!$A$12:$A$26</c:f>
              <c:strCache>
                <c:ptCount val="15"/>
                <c:pt idx="0">
                  <c:v>score</c:v>
                </c:pt>
                <c:pt idx="1">
                  <c:v>obstacles</c:v>
                </c:pt>
                <c:pt idx="2">
                  <c:v>moving obstacles</c:v>
                </c:pt>
                <c:pt idx="3">
                  <c:v>blocked + removable</c:v>
                </c:pt>
                <c:pt idx="4">
                  <c:v>blocked + removable + time</c:v>
                </c:pt>
                <c:pt idx="5">
                  <c:v>obstacles + removable</c:v>
                </c:pt>
                <c:pt idx="6">
                  <c:v>removable</c:v>
                </c:pt>
                <c:pt idx="7">
                  <c:v>shielded</c:v>
                </c:pt>
                <c:pt idx="8">
                  <c:v>shielded + removable</c:v>
                </c:pt>
                <c:pt idx="9">
                  <c:v>slime + blocked</c:v>
                </c:pt>
                <c:pt idx="10">
                  <c:v>slime + blocked + removable</c:v>
                </c:pt>
                <c:pt idx="11">
                  <c:v>time + removable</c:v>
                </c:pt>
                <c:pt idx="12">
                  <c:v>blocked</c:v>
                </c:pt>
                <c:pt idx="13">
                  <c:v>blocked + paint</c:v>
                </c:pt>
                <c:pt idx="14">
                  <c:v>shielded + paint</c:v>
                </c:pt>
              </c:strCache>
            </c:strRef>
          </c:cat>
          <c:val>
            <c:numRef>
              <c:f>Difficulties!$C$12:$C$26</c:f>
              <c:numCache>
                <c:formatCode>General</c:formatCode>
                <c:ptCount val="15"/>
                <c:pt idx="0">
                  <c:v>0.74171399187828646</c:v>
                </c:pt>
                <c:pt idx="1">
                  <c:v>0.92011433031608902</c:v>
                </c:pt>
                <c:pt idx="2">
                  <c:v>0.91048037733076315</c:v>
                </c:pt>
                <c:pt idx="3">
                  <c:v>2.6454703918131806</c:v>
                </c:pt>
                <c:pt idx="4">
                  <c:v>2.5080180089992954</c:v>
                </c:pt>
                <c:pt idx="5">
                  <c:v>1.1896652524711104</c:v>
                </c:pt>
                <c:pt idx="6">
                  <c:v>1.685674910116761</c:v>
                </c:pt>
                <c:pt idx="7">
                  <c:v>2.0277442104058219</c:v>
                </c:pt>
                <c:pt idx="8">
                  <c:v>2.4933072691980787</c:v>
                </c:pt>
                <c:pt idx="9">
                  <c:v>2.6478846944655028</c:v>
                </c:pt>
                <c:pt idx="10">
                  <c:v>2.7199752044534931</c:v>
                </c:pt>
                <c:pt idx="11">
                  <c:v>2.1014745495051614</c:v>
                </c:pt>
                <c:pt idx="12">
                  <c:v>2.1315252448614412</c:v>
                </c:pt>
                <c:pt idx="13">
                  <c:v>1.4682105594929065</c:v>
                </c:pt>
                <c:pt idx="14">
                  <c:v>2.2018569416666667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1-4B4F-82F2-4E22C31EBA23}"/>
            </c:ext>
          </c:extLst>
        </c:ser>
        <c:ser>
          <c:idx val="2"/>
          <c:order val="2"/>
          <c:tx>
            <c:strRef>
              <c:f>Difficulties!$D$11</c:f>
              <c:strCache>
                <c:ptCount val="1"/>
                <c:pt idx="0">
                  <c:v>Difficulty third round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Difficulties!$A$12:$A$26</c:f>
              <c:strCache>
                <c:ptCount val="15"/>
                <c:pt idx="0">
                  <c:v>score</c:v>
                </c:pt>
                <c:pt idx="1">
                  <c:v>obstacles</c:v>
                </c:pt>
                <c:pt idx="2">
                  <c:v>moving obstacles</c:v>
                </c:pt>
                <c:pt idx="3">
                  <c:v>blocked + removable</c:v>
                </c:pt>
                <c:pt idx="4">
                  <c:v>blocked + removable + time</c:v>
                </c:pt>
                <c:pt idx="5">
                  <c:v>obstacles + removable</c:v>
                </c:pt>
                <c:pt idx="6">
                  <c:v>removable</c:v>
                </c:pt>
                <c:pt idx="7">
                  <c:v>shielded</c:v>
                </c:pt>
                <c:pt idx="8">
                  <c:v>shielded + removable</c:v>
                </c:pt>
                <c:pt idx="9">
                  <c:v>slime + blocked</c:v>
                </c:pt>
                <c:pt idx="10">
                  <c:v>slime + blocked + removable</c:v>
                </c:pt>
                <c:pt idx="11">
                  <c:v>time + removable</c:v>
                </c:pt>
                <c:pt idx="12">
                  <c:v>blocked</c:v>
                </c:pt>
                <c:pt idx="13">
                  <c:v>blocked + paint</c:v>
                </c:pt>
                <c:pt idx="14">
                  <c:v>shielded + paint</c:v>
                </c:pt>
              </c:strCache>
            </c:strRef>
          </c:cat>
          <c:val>
            <c:numRef>
              <c:f>Difficulties!$D$12:$D$26</c:f>
              <c:numCache>
                <c:formatCode>General</c:formatCode>
                <c:ptCount val="15"/>
                <c:pt idx="0">
                  <c:v>0.74171399187828646</c:v>
                </c:pt>
                <c:pt idx="1">
                  <c:v>0.93566517060549681</c:v>
                </c:pt>
                <c:pt idx="2">
                  <c:v>1.1191655581289153</c:v>
                </c:pt>
                <c:pt idx="3">
                  <c:v>2.6227971109281221</c:v>
                </c:pt>
                <c:pt idx="4">
                  <c:v>2.6567175277392403</c:v>
                </c:pt>
                <c:pt idx="5">
                  <c:v>1.7524062179739368</c:v>
                </c:pt>
                <c:pt idx="6">
                  <c:v>2.2961140965178499</c:v>
                </c:pt>
                <c:pt idx="7">
                  <c:v>2.9608404631404954</c:v>
                </c:pt>
                <c:pt idx="8">
                  <c:v>2.7197363307464149</c:v>
                </c:pt>
                <c:pt idx="9">
                  <c:v>2.7236794981334151</c:v>
                </c:pt>
                <c:pt idx="10">
                  <c:v>2.362302410485241</c:v>
                </c:pt>
                <c:pt idx="11">
                  <c:v>2.5586365037144478</c:v>
                </c:pt>
                <c:pt idx="12">
                  <c:v>2.43942028006032</c:v>
                </c:pt>
                <c:pt idx="13">
                  <c:v>1.6094798116665516</c:v>
                </c:pt>
                <c:pt idx="14">
                  <c:v>2.092725887194808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1-4B4F-82F2-4E22C31EB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521472"/>
        <c:axId val="457527952"/>
      </c:barChart>
      <c:catAx>
        <c:axId val="4575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527952"/>
        <c:crosses val="autoZero"/>
        <c:auto val="1"/>
        <c:lblAlgn val="ctr"/>
        <c:lblOffset val="100"/>
        <c:noMultiLvlLbl val="0"/>
      </c:catAx>
      <c:valAx>
        <c:axId val="4575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752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1</xdr:row>
      <xdr:rowOff>14287</xdr:rowOff>
    </xdr:from>
    <xdr:to>
      <xdr:col>14</xdr:col>
      <xdr:colOff>542924</xdr:colOff>
      <xdr:row>17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9AA3DE-2A82-5E48-5105-28CD6C549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19</xdr:row>
      <xdr:rowOff>4761</xdr:rowOff>
    </xdr:from>
    <xdr:to>
      <xdr:col>14</xdr:col>
      <xdr:colOff>552449</xdr:colOff>
      <xdr:row>36</xdr:row>
      <xdr:rowOff>9524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79F8A1D-E40F-D47F-C210-A6757E8B1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C93A-C015-4CA3-AD87-45AB0AC8DE29}">
  <dimension ref="A1:N78"/>
  <sheetViews>
    <sheetView topLeftCell="A53" workbookViewId="0">
      <selection activeCell="H78" sqref="H78"/>
    </sheetView>
  </sheetViews>
  <sheetFormatPr baseColWidth="10" defaultRowHeight="15" x14ac:dyDescent="0.25"/>
  <cols>
    <col min="1" max="1" width="26.5703125" bestFit="1" customWidth="1"/>
    <col min="2" max="2" width="13.140625" bestFit="1" customWidth="1"/>
    <col min="3" max="3" width="18.7109375" bestFit="1" customWidth="1"/>
    <col min="4" max="4" width="14.5703125" bestFit="1" customWidth="1"/>
    <col min="5" max="5" width="13.5703125" bestFit="1" customWidth="1"/>
    <col min="6" max="6" width="12.140625" bestFit="1" customWidth="1"/>
    <col min="8" max="8" width="12" bestFit="1" customWidth="1"/>
    <col min="10" max="10" width="12" bestFit="1" customWidth="1"/>
    <col min="11" max="11" width="23.7109375" bestFit="1" customWidth="1"/>
    <col min="12" max="12" width="22.7109375" bestFit="1" customWidth="1"/>
    <col min="14" max="14" width="26.140625" bestFit="1" customWidth="1"/>
  </cols>
  <sheetData>
    <row r="1" spans="1:14" ht="26.25" x14ac:dyDescent="0.4">
      <c r="A1" s="2" t="s">
        <v>1</v>
      </c>
    </row>
    <row r="2" spans="1:14" x14ac:dyDescent="0.25"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J2" t="s">
        <v>38</v>
      </c>
      <c r="K2" t="s">
        <v>39</v>
      </c>
      <c r="L2" t="s">
        <v>40</v>
      </c>
      <c r="N2" t="s">
        <v>41</v>
      </c>
    </row>
    <row r="3" spans="1:14" x14ac:dyDescent="0.25">
      <c r="A3" t="s">
        <v>5</v>
      </c>
      <c r="B3">
        <v>69.1354896</v>
      </c>
      <c r="C3">
        <v>1.9982879</v>
      </c>
      <c r="D3">
        <v>34.6</v>
      </c>
      <c r="E3">
        <v>80</v>
      </c>
      <c r="F3">
        <v>1</v>
      </c>
      <c r="G3" t="s">
        <v>37</v>
      </c>
      <c r="H3">
        <f>B3/120 + N3 + (1 - F3)</f>
        <v>0.57612907999999996</v>
      </c>
      <c r="J3">
        <f xml:space="preserve"> 100 + (B3 + C3 + D3) - 100 * F3</f>
        <v>105.7337775</v>
      </c>
      <c r="K3">
        <f>(H3 - $H$15)/($H$49 - $H$15)</f>
        <v>0.10023179858992345</v>
      </c>
      <c r="L3">
        <f>(J3 - $J$7)/($J$33 - $J$7)</f>
        <v>0.37925088679100133</v>
      </c>
      <c r="N3">
        <f>(C3 - $C$3)/($C$77 - $C$3)</f>
        <v>0</v>
      </c>
    </row>
    <row r="5" spans="1:14" x14ac:dyDescent="0.25">
      <c r="A5" t="s">
        <v>7</v>
      </c>
      <c r="B5">
        <v>120</v>
      </c>
      <c r="C5">
        <v>3.6241669999999999</v>
      </c>
      <c r="D5">
        <v>32.9</v>
      </c>
      <c r="E5">
        <v>253.7</v>
      </c>
      <c r="F5">
        <v>1</v>
      </c>
      <c r="G5" t="s">
        <v>7</v>
      </c>
      <c r="H5">
        <f xml:space="preserve"> N5 + (1 - E5/$E$5)</f>
        <v>0.32790338594496743</v>
      </c>
      <c r="J5">
        <f t="shared" ref="J5:J65" si="0" xml:space="preserve"> 100 + (B5 + C5 + D5) - 100 * F5</f>
        <v>156.52416700000003</v>
      </c>
      <c r="K5">
        <f t="shared" ref="K5:K65" si="1">(H5 - $H$15)/($H$49 - $H$15)</f>
        <v>6.57451668038927E-3</v>
      </c>
      <c r="L5">
        <f t="shared" ref="L5:L65" si="2">(J5 - $J$7)/($J$33 - $J$7)</f>
        <v>0.60026396853331521</v>
      </c>
      <c r="N5">
        <f t="shared" ref="N4:N67" si="3">(C5 - $C$3)/($C$77 - $C$3)</f>
        <v>0.32790338594496743</v>
      </c>
    </row>
    <row r="7" spans="1:14" x14ac:dyDescent="0.25">
      <c r="A7" t="s">
        <v>8</v>
      </c>
      <c r="B7">
        <v>11.938893</v>
      </c>
      <c r="C7">
        <v>3.0403137999999998</v>
      </c>
      <c r="D7">
        <v>3.6</v>
      </c>
      <c r="E7">
        <v>20.100000000000001</v>
      </c>
      <c r="F7">
        <v>1</v>
      </c>
      <c r="H7">
        <f t="shared" ref="H7:H65" si="4">B7/120 + N7 + (1 - F7)</f>
        <v>0.30964405198864697</v>
      </c>
      <c r="J7">
        <f t="shared" si="0"/>
        <v>18.579206800000009</v>
      </c>
      <c r="K7">
        <f t="shared" si="1"/>
        <v>-3.1485709833121712E-4</v>
      </c>
      <c r="L7">
        <f t="shared" si="2"/>
        <v>0</v>
      </c>
      <c r="N7">
        <f t="shared" si="3"/>
        <v>0.21015327698864694</v>
      </c>
    </row>
    <row r="8" spans="1:14" x14ac:dyDescent="0.25">
      <c r="B8">
        <v>50.282636199999999</v>
      </c>
      <c r="C8">
        <v>3.3634748000000001</v>
      </c>
      <c r="D8">
        <v>14.7</v>
      </c>
      <c r="E8">
        <v>43.8</v>
      </c>
      <c r="F8">
        <v>1</v>
      </c>
      <c r="H8">
        <f t="shared" si="4"/>
        <v>0.69434957845988809</v>
      </c>
      <c r="J8">
        <f t="shared" si="0"/>
        <v>68.346111000000008</v>
      </c>
      <c r="K8">
        <f t="shared" si="1"/>
        <v>0.14483721542194827</v>
      </c>
      <c r="L8">
        <f t="shared" si="2"/>
        <v>0.2165594116189343</v>
      </c>
      <c r="N8">
        <f t="shared" si="3"/>
        <v>0.27532761012655477</v>
      </c>
    </row>
    <row r="9" spans="1:14" x14ac:dyDescent="0.25">
      <c r="B9">
        <v>60.026848299999997</v>
      </c>
      <c r="C9">
        <v>3.1995874</v>
      </c>
      <c r="D9">
        <v>18.5</v>
      </c>
      <c r="E9">
        <v>109.3</v>
      </c>
      <c r="F9">
        <v>1</v>
      </c>
      <c r="H9">
        <f t="shared" si="4"/>
        <v>0.7424989293480273</v>
      </c>
      <c r="J9">
        <f t="shared" si="0"/>
        <v>81.726435699999996</v>
      </c>
      <c r="K9">
        <f t="shared" si="1"/>
        <v>0.1630043006105257</v>
      </c>
      <c r="L9">
        <f t="shared" si="2"/>
        <v>0.27478355255921588</v>
      </c>
      <c r="N9">
        <f t="shared" si="3"/>
        <v>0.24227519351469393</v>
      </c>
    </row>
    <row r="11" spans="1:14" x14ac:dyDescent="0.25">
      <c r="A11" t="s">
        <v>10</v>
      </c>
      <c r="B11">
        <v>58.992460700000002</v>
      </c>
      <c r="C11">
        <v>3.3219327000000001</v>
      </c>
      <c r="D11">
        <v>18.3</v>
      </c>
      <c r="E11">
        <v>79.5</v>
      </c>
      <c r="F11">
        <v>0.9</v>
      </c>
      <c r="H11">
        <f t="shared" si="4"/>
        <v>0.85855333849195425</v>
      </c>
      <c r="J11">
        <f t="shared" si="0"/>
        <v>90.614393399999983</v>
      </c>
      <c r="K11">
        <f t="shared" si="1"/>
        <v>0.20679243686860146</v>
      </c>
      <c r="L11">
        <f t="shared" si="2"/>
        <v>0.31345927332076512</v>
      </c>
      <c r="N11">
        <f t="shared" si="3"/>
        <v>0.26694949932528766</v>
      </c>
    </row>
    <row r="12" spans="1:14" x14ac:dyDescent="0.25">
      <c r="B12">
        <v>85.140496400000004</v>
      </c>
      <c r="C12">
        <v>3.3130814000000002</v>
      </c>
      <c r="D12">
        <v>26.1</v>
      </c>
      <c r="E12">
        <v>144.4</v>
      </c>
      <c r="F12">
        <v>0.6</v>
      </c>
      <c r="H12">
        <f t="shared" si="4"/>
        <v>1.3746685270991623</v>
      </c>
      <c r="J12">
        <f t="shared" si="0"/>
        <v>154.5535778</v>
      </c>
      <c r="K12">
        <f t="shared" si="1"/>
        <v>0.4015262894667172</v>
      </c>
      <c r="L12">
        <f t="shared" si="2"/>
        <v>0.59168899999640079</v>
      </c>
      <c r="N12">
        <f t="shared" si="3"/>
        <v>0.26516439043249562</v>
      </c>
    </row>
    <row r="13" spans="1:14" x14ac:dyDescent="0.25">
      <c r="B13">
        <v>101.5421154</v>
      </c>
      <c r="C13">
        <v>3.4292785000000001</v>
      </c>
      <c r="D13">
        <v>30</v>
      </c>
      <c r="E13" s="3">
        <v>164.9</v>
      </c>
      <c r="F13">
        <v>0.6</v>
      </c>
      <c r="H13">
        <f t="shared" si="4"/>
        <v>1.5347830370561719</v>
      </c>
      <c r="J13">
        <f t="shared" si="0"/>
        <v>174.97139390000001</v>
      </c>
      <c r="K13">
        <f t="shared" si="1"/>
        <v>0.46193860840065448</v>
      </c>
      <c r="L13">
        <f t="shared" si="2"/>
        <v>0.68053660489041001</v>
      </c>
      <c r="N13">
        <f t="shared" si="3"/>
        <v>0.2885987420561717</v>
      </c>
    </row>
    <row r="15" spans="1:14" x14ac:dyDescent="0.25">
      <c r="A15" t="s">
        <v>11</v>
      </c>
      <c r="B15">
        <v>21.8444781</v>
      </c>
      <c r="C15">
        <v>2.6351520000000002</v>
      </c>
      <c r="D15">
        <v>8</v>
      </c>
      <c r="E15">
        <v>26.2</v>
      </c>
      <c r="F15">
        <v>1</v>
      </c>
      <c r="H15">
        <f t="shared" si="4"/>
        <v>0.31047853725415908</v>
      </c>
      <c r="J15">
        <f t="shared" si="0"/>
        <v>32.479630100000008</v>
      </c>
      <c r="K15">
        <f t="shared" si="1"/>
        <v>0</v>
      </c>
      <c r="L15">
        <f t="shared" si="2"/>
        <v>6.0487336704824105E-2</v>
      </c>
      <c r="N15">
        <f t="shared" si="3"/>
        <v>0.12844121975415909</v>
      </c>
    </row>
    <row r="16" spans="1:14" x14ac:dyDescent="0.25">
      <c r="B16">
        <v>53.456555000000002</v>
      </c>
      <c r="C16">
        <v>2.9893711000000001</v>
      </c>
      <c r="D16">
        <v>17.600000000000001</v>
      </c>
      <c r="E16">
        <v>78.3</v>
      </c>
      <c r="F16">
        <v>1</v>
      </c>
      <c r="H16">
        <f t="shared" si="4"/>
        <v>0.64535056745855879</v>
      </c>
      <c r="J16">
        <f t="shared" si="0"/>
        <v>74.045926100000003</v>
      </c>
      <c r="K16">
        <f t="shared" si="1"/>
        <v>0.12634954755940042</v>
      </c>
      <c r="L16">
        <f t="shared" si="2"/>
        <v>0.24136201134328517</v>
      </c>
      <c r="N16">
        <f t="shared" si="3"/>
        <v>0.19987927579189213</v>
      </c>
    </row>
    <row r="17" spans="1:14" x14ac:dyDescent="0.25">
      <c r="B17">
        <v>90.175843</v>
      </c>
      <c r="C17">
        <v>3.3444362000000001</v>
      </c>
      <c r="D17">
        <v>27.6</v>
      </c>
      <c r="E17">
        <v>152.80000000000001</v>
      </c>
      <c r="F17">
        <v>0.9</v>
      </c>
      <c r="H17">
        <f t="shared" si="4"/>
        <v>1.1229533094079622</v>
      </c>
      <c r="J17">
        <f t="shared" si="0"/>
        <v>131.1202792</v>
      </c>
      <c r="K17">
        <f t="shared" si="1"/>
        <v>0.30655238600369444</v>
      </c>
      <c r="L17">
        <f t="shared" si="2"/>
        <v>0.4897196000772715</v>
      </c>
      <c r="N17">
        <f t="shared" si="3"/>
        <v>0.27148795107462903</v>
      </c>
    </row>
    <row r="19" spans="1:14" ht="26.25" x14ac:dyDescent="0.4">
      <c r="A19" s="2" t="s">
        <v>13</v>
      </c>
    </row>
    <row r="20" spans="1:14" x14ac:dyDescent="0.25">
      <c r="B20" t="s">
        <v>27</v>
      </c>
      <c r="C20" t="s">
        <v>28</v>
      </c>
      <c r="D20" t="s">
        <v>29</v>
      </c>
      <c r="E20" t="s">
        <v>30</v>
      </c>
      <c r="F20" t="s">
        <v>31</v>
      </c>
      <c r="G20" t="s">
        <v>32</v>
      </c>
    </row>
    <row r="21" spans="1:14" x14ac:dyDescent="0.25">
      <c r="A21" t="s">
        <v>7</v>
      </c>
      <c r="B21">
        <v>120</v>
      </c>
      <c r="C21">
        <v>4.2981305000000001</v>
      </c>
      <c r="D21">
        <v>26.3</v>
      </c>
      <c r="E21">
        <v>183.2</v>
      </c>
      <c r="F21">
        <v>1</v>
      </c>
      <c r="G21" t="s">
        <v>7</v>
      </c>
      <c r="H21">
        <f>N21 + (1 - E21/$E$5)</f>
        <v>0.74171399187828646</v>
      </c>
      <c r="J21">
        <f t="shared" si="0"/>
        <v>150.5981305</v>
      </c>
      <c r="K21">
        <f t="shared" si="1"/>
        <v>0.16270813824037003</v>
      </c>
      <c r="L21">
        <f t="shared" si="2"/>
        <v>0.57447697216892546</v>
      </c>
      <c r="N21">
        <f t="shared" si="3"/>
        <v>0.46382672345101017</v>
      </c>
    </row>
    <row r="23" spans="1:14" x14ac:dyDescent="0.25">
      <c r="A23" t="s">
        <v>14</v>
      </c>
      <c r="B23">
        <v>120</v>
      </c>
      <c r="C23">
        <v>4.3563704999999997</v>
      </c>
      <c r="D23">
        <v>27.1</v>
      </c>
      <c r="E23">
        <v>165.4</v>
      </c>
      <c r="F23">
        <v>1</v>
      </c>
      <c r="G23" t="s">
        <v>7</v>
      </c>
      <c r="H23">
        <f t="shared" ref="H23:H29" si="5">N23 + (1 - E23/$E$5)</f>
        <v>0.82362130318453575</v>
      </c>
      <c r="J23">
        <f t="shared" si="0"/>
        <v>151.45637049999999</v>
      </c>
      <c r="K23">
        <f t="shared" si="1"/>
        <v>0.19361233683538184</v>
      </c>
      <c r="L23">
        <f t="shared" si="2"/>
        <v>0.57821158159290953</v>
      </c>
      <c r="N23">
        <f t="shared" si="3"/>
        <v>0.47557242655859966</v>
      </c>
    </row>
    <row r="24" spans="1:14" x14ac:dyDescent="0.25">
      <c r="B24">
        <v>120</v>
      </c>
      <c r="C24">
        <v>4.4537069999999996</v>
      </c>
      <c r="D24">
        <v>26.9</v>
      </c>
      <c r="E24">
        <v>145.9</v>
      </c>
      <c r="F24">
        <v>1</v>
      </c>
      <c r="G24" t="s">
        <v>7</v>
      </c>
      <c r="H24">
        <f t="shared" si="5"/>
        <v>0.92011433031608902</v>
      </c>
      <c r="J24">
        <f t="shared" si="0"/>
        <v>151.35370699999999</v>
      </c>
      <c r="K24">
        <f t="shared" si="1"/>
        <v>0.23001982752150163</v>
      </c>
      <c r="L24">
        <f t="shared" si="2"/>
        <v>0.57776484399666694</v>
      </c>
      <c r="N24">
        <f t="shared" si="3"/>
        <v>0.49520301774218295</v>
      </c>
    </row>
    <row r="25" spans="1:14" x14ac:dyDescent="0.25">
      <c r="B25">
        <v>120</v>
      </c>
      <c r="C25">
        <v>4.3490517000000004</v>
      </c>
      <c r="D25">
        <v>25.7</v>
      </c>
      <c r="E25">
        <v>136.6</v>
      </c>
      <c r="F25">
        <v>1</v>
      </c>
      <c r="G25" t="s">
        <v>7</v>
      </c>
      <c r="H25">
        <f t="shared" si="5"/>
        <v>0.93566517060549681</v>
      </c>
      <c r="J25">
        <f t="shared" si="0"/>
        <v>150.04905170000001</v>
      </c>
      <c r="K25">
        <f t="shared" si="1"/>
        <v>0.23588726778976132</v>
      </c>
      <c r="L25">
        <f t="shared" si="2"/>
        <v>0.57208766980479664</v>
      </c>
      <c r="N25">
        <f t="shared" si="3"/>
        <v>0.47409638857948194</v>
      </c>
    </row>
    <row r="27" spans="1:14" x14ac:dyDescent="0.25">
      <c r="A27" t="s">
        <v>15</v>
      </c>
      <c r="B27">
        <v>120</v>
      </c>
      <c r="C27">
        <v>4.0025177000000003</v>
      </c>
      <c r="D27">
        <v>29.7</v>
      </c>
      <c r="E27">
        <v>204</v>
      </c>
      <c r="F27">
        <v>1</v>
      </c>
      <c r="G27" t="s">
        <v>7</v>
      </c>
      <c r="H27">
        <f t="shared" si="5"/>
        <v>0.60010891510653153</v>
      </c>
      <c r="J27">
        <f t="shared" si="0"/>
        <v>153.70251769999999</v>
      </c>
      <c r="K27">
        <f t="shared" si="1"/>
        <v>0.10927955726481167</v>
      </c>
      <c r="L27">
        <f t="shared" si="2"/>
        <v>0.58798563372375345</v>
      </c>
      <c r="N27">
        <f t="shared" si="3"/>
        <v>0.40420824502375663</v>
      </c>
    </row>
    <row r="28" spans="1:14" x14ac:dyDescent="0.25">
      <c r="B28">
        <v>120</v>
      </c>
      <c r="C28">
        <v>4.4254822999999996</v>
      </c>
      <c r="D28">
        <v>26.9</v>
      </c>
      <c r="E28">
        <v>146.9</v>
      </c>
      <c r="F28">
        <v>1</v>
      </c>
      <c r="G28" t="s">
        <v>7</v>
      </c>
      <c r="H28">
        <f t="shared" si="5"/>
        <v>0.91048037733076315</v>
      </c>
      <c r="J28">
        <f t="shared" si="0"/>
        <v>151.3254823</v>
      </c>
      <c r="K28">
        <f t="shared" si="1"/>
        <v>0.22638487001202712</v>
      </c>
      <c r="L28">
        <f t="shared" si="2"/>
        <v>0.57764202493602068</v>
      </c>
      <c r="N28">
        <f t="shared" si="3"/>
        <v>0.48951072813880414</v>
      </c>
    </row>
    <row r="29" spans="1:14" x14ac:dyDescent="0.25">
      <c r="B29">
        <v>120</v>
      </c>
      <c r="C29">
        <v>4.8015831999999996</v>
      </c>
      <c r="D29">
        <v>23</v>
      </c>
      <c r="E29">
        <v>113.2</v>
      </c>
      <c r="F29">
        <v>1</v>
      </c>
      <c r="G29" t="s">
        <v>7</v>
      </c>
      <c r="H29">
        <f t="shared" si="5"/>
        <v>1.1191655581289153</v>
      </c>
      <c r="J29">
        <f t="shared" si="0"/>
        <v>147.80158319999998</v>
      </c>
      <c r="K29">
        <f t="shared" si="1"/>
        <v>0.3051232410850131</v>
      </c>
      <c r="L29">
        <f t="shared" si="2"/>
        <v>0.56230786807077415</v>
      </c>
      <c r="N29">
        <f t="shared" si="3"/>
        <v>0.56536185296533614</v>
      </c>
    </row>
    <row r="31" spans="1:14" x14ac:dyDescent="0.25">
      <c r="A31" t="s">
        <v>16</v>
      </c>
      <c r="B31">
        <v>68.274278199999998</v>
      </c>
      <c r="C31">
        <v>5.1482839</v>
      </c>
      <c r="D31">
        <v>12.5</v>
      </c>
      <c r="E31">
        <v>89.1</v>
      </c>
      <c r="F31">
        <v>0.8</v>
      </c>
      <c r="H31">
        <f t="shared" si="4"/>
        <v>1.4042359345094091</v>
      </c>
      <c r="J31">
        <f t="shared" si="0"/>
        <v>105.92256209999999</v>
      </c>
      <c r="K31">
        <f t="shared" si="1"/>
        <v>0.41268227805886354</v>
      </c>
      <c r="L31">
        <f t="shared" si="2"/>
        <v>0.38007237815269856</v>
      </c>
      <c r="N31">
        <f t="shared" si="3"/>
        <v>0.63528361617607587</v>
      </c>
    </row>
    <row r="32" spans="1:14" x14ac:dyDescent="0.25">
      <c r="B32">
        <v>120</v>
      </c>
      <c r="C32">
        <v>5.1987940999999998</v>
      </c>
      <c r="D32">
        <v>23</v>
      </c>
      <c r="E32">
        <v>154</v>
      </c>
      <c r="F32">
        <v>0</v>
      </c>
      <c r="H32">
        <f t="shared" si="4"/>
        <v>2.6454703918131806</v>
      </c>
      <c r="J32">
        <f t="shared" si="0"/>
        <v>248.19879409999999</v>
      </c>
      <c r="K32">
        <f t="shared" si="1"/>
        <v>0.88100867725005194</v>
      </c>
      <c r="L32">
        <f t="shared" si="2"/>
        <v>0.99918376521942698</v>
      </c>
      <c r="N32">
        <f t="shared" si="3"/>
        <v>0.64547039181318033</v>
      </c>
    </row>
    <row r="33" spans="1:14" x14ac:dyDescent="0.25">
      <c r="B33">
        <v>120</v>
      </c>
      <c r="C33">
        <v>5.0863706999999998</v>
      </c>
      <c r="D33">
        <v>23.3</v>
      </c>
      <c r="E33">
        <v>168</v>
      </c>
      <c r="F33">
        <v>0</v>
      </c>
      <c r="H33">
        <f t="shared" si="4"/>
        <v>2.6227971109281221</v>
      </c>
      <c r="J33">
        <f t="shared" si="0"/>
        <v>248.38637070000001</v>
      </c>
      <c r="K33">
        <f t="shared" si="1"/>
        <v>0.87245389057597311</v>
      </c>
      <c r="L33">
        <f t="shared" si="2"/>
        <v>1</v>
      </c>
      <c r="N33">
        <f t="shared" si="3"/>
        <v>0.62279711092812229</v>
      </c>
    </row>
    <row r="35" spans="1:14" x14ac:dyDescent="0.25">
      <c r="A35" t="s">
        <v>18</v>
      </c>
      <c r="B35">
        <v>94.092263000000003</v>
      </c>
      <c r="C35">
        <v>5.8684380000000003</v>
      </c>
      <c r="D35">
        <v>13</v>
      </c>
      <c r="E35">
        <v>84.8</v>
      </c>
      <c r="F35">
        <v>0.6</v>
      </c>
      <c r="H35">
        <f t="shared" si="4"/>
        <v>1.9646247544483977</v>
      </c>
      <c r="J35">
        <f t="shared" si="0"/>
        <v>152.960701</v>
      </c>
      <c r="K35">
        <f t="shared" si="1"/>
        <v>0.62412087988362475</v>
      </c>
      <c r="L35">
        <f t="shared" si="2"/>
        <v>0.58475763731402108</v>
      </c>
      <c r="N35">
        <f t="shared" si="3"/>
        <v>0.78052256278173104</v>
      </c>
    </row>
    <row r="36" spans="1:14" x14ac:dyDescent="0.25">
      <c r="B36">
        <v>110.2171225</v>
      </c>
      <c r="C36">
        <v>5.4173191000000003</v>
      </c>
      <c r="D36">
        <v>13.9</v>
      </c>
      <c r="E36">
        <v>99.8</v>
      </c>
      <c r="F36">
        <v>0.1</v>
      </c>
      <c r="H36">
        <f t="shared" si="4"/>
        <v>2.5080180089992954</v>
      </c>
      <c r="J36">
        <f t="shared" si="0"/>
        <v>219.53444160000001</v>
      </c>
      <c r="K36">
        <f t="shared" si="1"/>
        <v>0.82914693660573668</v>
      </c>
      <c r="L36">
        <f t="shared" si="2"/>
        <v>0.87445156795653745</v>
      </c>
      <c r="N36">
        <f t="shared" si="3"/>
        <v>0.68954198816596213</v>
      </c>
    </row>
    <row r="37" spans="1:14" x14ac:dyDescent="0.25">
      <c r="B37">
        <v>120</v>
      </c>
      <c r="C37">
        <v>5.254562</v>
      </c>
      <c r="D37">
        <v>9</v>
      </c>
      <c r="E37">
        <v>68.099999999999994</v>
      </c>
      <c r="F37">
        <v>0</v>
      </c>
      <c r="H37">
        <f t="shared" si="4"/>
        <v>2.6567175277392403</v>
      </c>
      <c r="J37">
        <f t="shared" si="0"/>
        <v>234.25456199999999</v>
      </c>
      <c r="K37">
        <f t="shared" si="1"/>
        <v>0.88525229991011511</v>
      </c>
      <c r="L37">
        <f t="shared" si="2"/>
        <v>0.93850579564112524</v>
      </c>
      <c r="N37">
        <f t="shared" si="3"/>
        <v>0.65671752773924053</v>
      </c>
    </row>
    <row r="39" spans="1:14" x14ac:dyDescent="0.25">
      <c r="A39" t="s">
        <v>20</v>
      </c>
      <c r="B39">
        <v>39.0195796</v>
      </c>
      <c r="C39">
        <v>4.9201690999999999</v>
      </c>
      <c r="D39">
        <v>7.6</v>
      </c>
      <c r="E39">
        <v>40.799999999999997</v>
      </c>
      <c r="F39">
        <v>1</v>
      </c>
      <c r="H39">
        <f t="shared" si="4"/>
        <v>0.91444113536024751</v>
      </c>
      <c r="J39">
        <f t="shared" si="0"/>
        <v>51.539748700000018</v>
      </c>
      <c r="K39">
        <f t="shared" si="1"/>
        <v>0.22787929158170003</v>
      </c>
      <c r="L39">
        <f t="shared" si="2"/>
        <v>0.14342695562938457</v>
      </c>
      <c r="N39">
        <f t="shared" si="3"/>
        <v>0.58927797202691423</v>
      </c>
    </row>
    <row r="40" spans="1:14" x14ac:dyDescent="0.25">
      <c r="B40">
        <v>63.658667000000001</v>
      </c>
      <c r="C40">
        <v>5.2667539000000003</v>
      </c>
      <c r="D40">
        <v>11.7</v>
      </c>
      <c r="E40">
        <v>69.599999999999994</v>
      </c>
      <c r="F40">
        <v>1</v>
      </c>
      <c r="H40">
        <f t="shared" si="4"/>
        <v>1.1896652524711104</v>
      </c>
      <c r="J40">
        <f t="shared" si="0"/>
        <v>80.625420899999995</v>
      </c>
      <c r="K40">
        <f t="shared" si="1"/>
        <v>0.33172326640744848</v>
      </c>
      <c r="L40">
        <f t="shared" si="2"/>
        <v>0.26999251479818637</v>
      </c>
      <c r="N40">
        <f t="shared" si="3"/>
        <v>0.65917636080444364</v>
      </c>
    </row>
    <row r="41" spans="1:14" x14ac:dyDescent="0.25">
      <c r="B41">
        <v>86.454532400000005</v>
      </c>
      <c r="C41">
        <v>5.1317633000000002</v>
      </c>
      <c r="D41">
        <v>16.600000000000001</v>
      </c>
      <c r="E41">
        <v>116.6</v>
      </c>
      <c r="F41">
        <v>0.6</v>
      </c>
      <c r="H41">
        <f t="shared" si="4"/>
        <v>1.7524062179739368</v>
      </c>
      <c r="J41">
        <f t="shared" si="0"/>
        <v>148.18629570000002</v>
      </c>
      <c r="K41">
        <f t="shared" si="1"/>
        <v>0.54404934912335301</v>
      </c>
      <c r="L41">
        <f t="shared" si="2"/>
        <v>0.56398193468154112</v>
      </c>
      <c r="N41">
        <f t="shared" si="3"/>
        <v>0.63195178130727014</v>
      </c>
    </row>
    <row r="43" spans="1:14" x14ac:dyDescent="0.25">
      <c r="A43" t="s">
        <v>8</v>
      </c>
      <c r="B43">
        <v>34.097701600000001</v>
      </c>
      <c r="C43">
        <v>4.9271225000000003</v>
      </c>
      <c r="D43">
        <v>6.1</v>
      </c>
      <c r="E43">
        <v>38</v>
      </c>
      <c r="F43">
        <v>1</v>
      </c>
      <c r="H43">
        <f t="shared" si="4"/>
        <v>0.87482783034631073</v>
      </c>
      <c r="J43">
        <f t="shared" si="0"/>
        <v>45.124824100000012</v>
      </c>
      <c r="K43">
        <f t="shared" si="1"/>
        <v>0.21293291590861557</v>
      </c>
      <c r="L43">
        <f t="shared" si="2"/>
        <v>0.11551257519348379</v>
      </c>
      <c r="N43">
        <f t="shared" si="3"/>
        <v>0.59068031701297741</v>
      </c>
    </row>
    <row r="44" spans="1:14" x14ac:dyDescent="0.25">
      <c r="B44">
        <v>83.037028500000005</v>
      </c>
      <c r="C44">
        <v>5.4379346000000002</v>
      </c>
      <c r="D44">
        <v>15</v>
      </c>
      <c r="E44">
        <v>102.8</v>
      </c>
      <c r="F44">
        <v>0.7</v>
      </c>
      <c r="H44">
        <f t="shared" si="4"/>
        <v>1.685674910116761</v>
      </c>
      <c r="J44">
        <f t="shared" si="0"/>
        <v>133.47496310000002</v>
      </c>
      <c r="K44">
        <f t="shared" si="1"/>
        <v>0.51887116224804186</v>
      </c>
      <c r="L44">
        <f t="shared" si="2"/>
        <v>0.49996594688404322</v>
      </c>
      <c r="N44">
        <f t="shared" si="3"/>
        <v>0.6936996726167608</v>
      </c>
    </row>
    <row r="45" spans="1:14" x14ac:dyDescent="0.25">
      <c r="B45">
        <v>111.467213</v>
      </c>
      <c r="C45">
        <v>5.3066408000000003</v>
      </c>
      <c r="D45">
        <v>20.399999999999999</v>
      </c>
      <c r="E45">
        <v>139.9</v>
      </c>
      <c r="F45">
        <v>0.3</v>
      </c>
      <c r="H45">
        <f t="shared" si="4"/>
        <v>2.2961140965178499</v>
      </c>
      <c r="J45">
        <f t="shared" si="0"/>
        <v>207.17385379999999</v>
      </c>
      <c r="K45">
        <f t="shared" si="1"/>
        <v>0.74919411566767535</v>
      </c>
      <c r="L45">
        <f t="shared" si="2"/>
        <v>0.82066478607284177</v>
      </c>
      <c r="N45">
        <f t="shared" si="3"/>
        <v>0.6672206548511832</v>
      </c>
    </row>
    <row r="47" spans="1:14" x14ac:dyDescent="0.25">
      <c r="A47" t="s">
        <v>23</v>
      </c>
      <c r="B47">
        <v>61.302765299999997</v>
      </c>
      <c r="C47">
        <v>5.6275653999999999</v>
      </c>
      <c r="D47">
        <v>9.9</v>
      </c>
      <c r="E47">
        <v>55</v>
      </c>
      <c r="F47">
        <v>0.9</v>
      </c>
      <c r="H47">
        <f t="shared" si="4"/>
        <v>1.342800333716601</v>
      </c>
      <c r="J47">
        <f t="shared" si="0"/>
        <v>86.83033069999999</v>
      </c>
      <c r="K47">
        <f t="shared" si="1"/>
        <v>0.38950219831474975</v>
      </c>
      <c r="L47">
        <f t="shared" si="2"/>
        <v>0.29699302119971893</v>
      </c>
      <c r="N47">
        <f t="shared" si="3"/>
        <v>0.73194395621660091</v>
      </c>
    </row>
    <row r="48" spans="1:14" x14ac:dyDescent="0.25">
      <c r="B48">
        <v>92.870161600000003</v>
      </c>
      <c r="C48">
        <v>5.7360664999999997</v>
      </c>
      <c r="D48">
        <v>16.3</v>
      </c>
      <c r="E48">
        <v>120.2</v>
      </c>
      <c r="F48">
        <v>0.5</v>
      </c>
      <c r="H48">
        <f t="shared" si="4"/>
        <v>2.0277442104058219</v>
      </c>
      <c r="J48">
        <f t="shared" si="0"/>
        <v>164.90622810000002</v>
      </c>
      <c r="K48">
        <f t="shared" si="1"/>
        <v>0.64793628990024565</v>
      </c>
      <c r="L48">
        <f t="shared" si="2"/>
        <v>0.63673829317032882</v>
      </c>
      <c r="N48">
        <f t="shared" si="3"/>
        <v>0.75382619707248832</v>
      </c>
    </row>
    <row r="49" spans="1:14" x14ac:dyDescent="0.25">
      <c r="B49">
        <v>120</v>
      </c>
      <c r="C49">
        <v>6.7625279000000003</v>
      </c>
      <c r="D49">
        <v>17.3</v>
      </c>
      <c r="E49">
        <v>105.7</v>
      </c>
      <c r="F49">
        <v>0</v>
      </c>
      <c r="H49">
        <f t="shared" si="4"/>
        <v>2.9608404631404954</v>
      </c>
      <c r="J49">
        <f t="shared" si="0"/>
        <v>244.06252789999999</v>
      </c>
      <c r="K49">
        <f t="shared" si="1"/>
        <v>1</v>
      </c>
      <c r="L49">
        <f t="shared" si="2"/>
        <v>0.98118490857020657</v>
      </c>
      <c r="N49">
        <f t="shared" si="3"/>
        <v>0.96084046314049532</v>
      </c>
    </row>
    <row r="51" spans="1:14" x14ac:dyDescent="0.25">
      <c r="A51" t="s">
        <v>24</v>
      </c>
      <c r="B51">
        <v>78.4073949</v>
      </c>
      <c r="C51">
        <v>5.6948942000000002</v>
      </c>
      <c r="D51">
        <v>13.1</v>
      </c>
      <c r="E51">
        <v>81</v>
      </c>
      <c r="F51">
        <v>0.7</v>
      </c>
      <c r="H51">
        <f t="shared" si="4"/>
        <v>1.6989176241456923</v>
      </c>
      <c r="J51">
        <f t="shared" si="0"/>
        <v>127.2022891</v>
      </c>
      <c r="K51">
        <f t="shared" si="1"/>
        <v>0.52386773041467161</v>
      </c>
      <c r="L51">
        <f t="shared" si="2"/>
        <v>0.47267056629821619</v>
      </c>
      <c r="N51">
        <f t="shared" si="3"/>
        <v>0.74552266664569222</v>
      </c>
    </row>
    <row r="52" spans="1:14" x14ac:dyDescent="0.25">
      <c r="B52">
        <v>111.801029</v>
      </c>
      <c r="C52">
        <v>5.7747710000000003</v>
      </c>
      <c r="D52">
        <v>19.5</v>
      </c>
      <c r="E52">
        <v>136.1</v>
      </c>
      <c r="F52">
        <v>0.2</v>
      </c>
      <c r="H52">
        <f t="shared" si="4"/>
        <v>2.4933072691980787</v>
      </c>
      <c r="J52">
        <f t="shared" si="0"/>
        <v>217.07580000000002</v>
      </c>
      <c r="K52">
        <f t="shared" si="1"/>
        <v>0.82359647209840448</v>
      </c>
      <c r="L52">
        <f t="shared" si="2"/>
        <v>0.86375285187530226</v>
      </c>
      <c r="N52">
        <f t="shared" si="3"/>
        <v>0.7616320275314119</v>
      </c>
    </row>
    <row r="53" spans="1:14" x14ac:dyDescent="0.25">
      <c r="B53">
        <v>120</v>
      </c>
      <c r="C53">
        <v>5.5670349999999997</v>
      </c>
      <c r="D53">
        <v>17.899999999999999</v>
      </c>
      <c r="E53">
        <v>112.4</v>
      </c>
      <c r="F53">
        <v>0</v>
      </c>
      <c r="H53">
        <f t="shared" si="4"/>
        <v>2.7197363307464149</v>
      </c>
      <c r="J53">
        <f t="shared" si="0"/>
        <v>243.46703500000001</v>
      </c>
      <c r="K53">
        <f t="shared" si="1"/>
        <v>0.90902973286810618</v>
      </c>
      <c r="L53">
        <f t="shared" si="2"/>
        <v>0.97859363643623987</v>
      </c>
      <c r="N53">
        <f t="shared" si="3"/>
        <v>0.71973633074641474</v>
      </c>
    </row>
    <row r="55" spans="1:14" x14ac:dyDescent="0.25">
      <c r="A55" t="s">
        <v>10</v>
      </c>
      <c r="B55">
        <v>108.6174111</v>
      </c>
      <c r="C55">
        <v>5.5693786000000003</v>
      </c>
      <c r="D55">
        <v>19.8</v>
      </c>
      <c r="E55">
        <v>112.1</v>
      </c>
      <c r="F55">
        <v>0.3</v>
      </c>
      <c r="H55">
        <f t="shared" si="4"/>
        <v>2.3253540748570423</v>
      </c>
      <c r="J55">
        <f t="shared" si="0"/>
        <v>203.9867897</v>
      </c>
      <c r="K55">
        <f t="shared" si="1"/>
        <v>0.76022656299254932</v>
      </c>
      <c r="L55">
        <f t="shared" si="2"/>
        <v>0.80679635810082762</v>
      </c>
      <c r="N55">
        <f t="shared" si="3"/>
        <v>0.72020898235704245</v>
      </c>
    </row>
    <row r="56" spans="1:14" x14ac:dyDescent="0.25">
      <c r="B56">
        <v>120</v>
      </c>
      <c r="C56">
        <v>5.2107652</v>
      </c>
      <c r="D56">
        <v>22.7</v>
      </c>
      <c r="E56">
        <v>143</v>
      </c>
      <c r="F56">
        <v>0</v>
      </c>
      <c r="H56">
        <f t="shared" si="4"/>
        <v>2.6478846944655028</v>
      </c>
      <c r="J56">
        <f t="shared" si="0"/>
        <v>247.91076519999999</v>
      </c>
      <c r="K56">
        <f t="shared" si="1"/>
        <v>0.88191961044326661</v>
      </c>
      <c r="L56">
        <f t="shared" si="2"/>
        <v>0.9979304148228948</v>
      </c>
      <c r="N56">
        <f t="shared" si="3"/>
        <v>0.6478846944655029</v>
      </c>
    </row>
    <row r="57" spans="1:14" x14ac:dyDescent="0.25">
      <c r="B57">
        <v>119.92752280000001</v>
      </c>
      <c r="C57">
        <v>6.0854225</v>
      </c>
      <c r="D57">
        <v>19.3</v>
      </c>
      <c r="E57">
        <v>106.2</v>
      </c>
      <c r="F57">
        <v>0.1</v>
      </c>
      <c r="H57">
        <f t="shared" si="4"/>
        <v>2.7236794981334151</v>
      </c>
      <c r="J57">
        <f t="shared" si="0"/>
        <v>235.31294530000002</v>
      </c>
      <c r="K57">
        <f t="shared" si="1"/>
        <v>0.91051751736594666</v>
      </c>
      <c r="L57">
        <f t="shared" si="2"/>
        <v>0.9431113235195363</v>
      </c>
      <c r="N57">
        <f t="shared" si="3"/>
        <v>0.82428347480008202</v>
      </c>
    </row>
    <row r="59" spans="1:14" x14ac:dyDescent="0.25">
      <c r="A59" t="s">
        <v>11</v>
      </c>
      <c r="B59">
        <v>73.1519306</v>
      </c>
      <c r="C59">
        <v>4.7852474000000003</v>
      </c>
      <c r="D59">
        <v>14.3</v>
      </c>
      <c r="E59">
        <v>97.5</v>
      </c>
      <c r="F59">
        <v>0.7</v>
      </c>
      <c r="H59">
        <f t="shared" si="4"/>
        <v>1.4716667097826732</v>
      </c>
      <c r="J59">
        <f t="shared" si="0"/>
        <v>122.237178</v>
      </c>
      <c r="K59">
        <f t="shared" si="1"/>
        <v>0.43812437885825301</v>
      </c>
      <c r="L59">
        <f t="shared" si="2"/>
        <v>0.45106501225134343</v>
      </c>
      <c r="N59">
        <f t="shared" si="3"/>
        <v>0.56206728811600659</v>
      </c>
    </row>
    <row r="60" spans="1:14" x14ac:dyDescent="0.25">
      <c r="B60">
        <v>117.9844672</v>
      </c>
      <c r="C60">
        <v>6.1473423</v>
      </c>
      <c r="D60">
        <v>19</v>
      </c>
      <c r="E60">
        <v>139.6</v>
      </c>
      <c r="F60">
        <v>0.1</v>
      </c>
      <c r="H60">
        <f t="shared" si="4"/>
        <v>2.7199752044534931</v>
      </c>
      <c r="J60">
        <f t="shared" si="0"/>
        <v>233.1318095</v>
      </c>
      <c r="K60">
        <f t="shared" si="1"/>
        <v>0.9091198615802436</v>
      </c>
      <c r="L60">
        <f t="shared" si="2"/>
        <v>0.93362016683414628</v>
      </c>
      <c r="N60">
        <f t="shared" si="3"/>
        <v>0.83677131112015979</v>
      </c>
    </row>
    <row r="61" spans="1:14" x14ac:dyDescent="0.25">
      <c r="B61">
        <v>111.6630895</v>
      </c>
      <c r="C61">
        <v>5.6267358999999999</v>
      </c>
      <c r="D61">
        <v>19.399999999999999</v>
      </c>
      <c r="E61">
        <v>133.19999999999999</v>
      </c>
      <c r="F61">
        <v>0.3</v>
      </c>
      <c r="H61">
        <f t="shared" si="4"/>
        <v>2.362302410485241</v>
      </c>
      <c r="J61">
        <f t="shared" si="0"/>
        <v>206.68982539999999</v>
      </c>
      <c r="K61">
        <f t="shared" si="1"/>
        <v>0.77416742716937015</v>
      </c>
      <c r="L61">
        <f t="shared" si="2"/>
        <v>0.81855854886167012</v>
      </c>
      <c r="N61">
        <f t="shared" si="3"/>
        <v>0.73177666465190749</v>
      </c>
    </row>
    <row r="63" spans="1:14" x14ac:dyDescent="0.25">
      <c r="A63" t="s">
        <v>26</v>
      </c>
      <c r="B63">
        <v>31.093146300000001</v>
      </c>
      <c r="C63">
        <v>4.7501122999999996</v>
      </c>
      <c r="D63">
        <v>6.1</v>
      </c>
      <c r="E63">
        <v>35.5</v>
      </c>
      <c r="F63">
        <v>1</v>
      </c>
      <c r="H63">
        <f t="shared" si="4"/>
        <v>0.81409087816313097</v>
      </c>
      <c r="J63">
        <f t="shared" si="0"/>
        <v>41.943258600000007</v>
      </c>
      <c r="K63">
        <f t="shared" si="1"/>
        <v>0.19001644114720423</v>
      </c>
      <c r="L63">
        <f t="shared" si="2"/>
        <v>0.10166807423882923</v>
      </c>
      <c r="N63">
        <f t="shared" si="3"/>
        <v>0.55498132566313096</v>
      </c>
    </row>
    <row r="64" spans="1:14" x14ac:dyDescent="0.25">
      <c r="B64">
        <v>97.951964500000003</v>
      </c>
      <c r="C64">
        <v>5.3958303000000001</v>
      </c>
      <c r="D64">
        <v>10.5</v>
      </c>
      <c r="E64">
        <v>74.5</v>
      </c>
      <c r="F64">
        <v>0.4</v>
      </c>
      <c r="H64">
        <f t="shared" si="4"/>
        <v>2.1014745495051614</v>
      </c>
      <c r="J64">
        <f t="shared" si="0"/>
        <v>173.8477948</v>
      </c>
      <c r="K64">
        <f t="shared" si="1"/>
        <v>0.67575525997343022</v>
      </c>
      <c r="L64">
        <f t="shared" si="2"/>
        <v>0.67564729212516939</v>
      </c>
      <c r="N64">
        <f t="shared" si="3"/>
        <v>0.68520817867182804</v>
      </c>
    </row>
    <row r="65" spans="1:14" x14ac:dyDescent="0.25">
      <c r="B65">
        <v>112.44995</v>
      </c>
      <c r="C65">
        <v>6.0718866</v>
      </c>
      <c r="D65">
        <v>12</v>
      </c>
      <c r="E65">
        <v>97.4</v>
      </c>
      <c r="F65">
        <v>0.2</v>
      </c>
      <c r="H65">
        <f t="shared" si="4"/>
        <v>2.5586365037144478</v>
      </c>
      <c r="J65">
        <f t="shared" si="0"/>
        <v>210.5218366</v>
      </c>
      <c r="K65">
        <f t="shared" si="1"/>
        <v>0.8482456469444104</v>
      </c>
      <c r="L65">
        <f t="shared" si="2"/>
        <v>0.83523344765493612</v>
      </c>
      <c r="N65">
        <f t="shared" si="3"/>
        <v>0.82155358704778092</v>
      </c>
    </row>
    <row r="68" spans="1:14" x14ac:dyDescent="0.25">
      <c r="A68" t="s">
        <v>34</v>
      </c>
      <c r="B68">
        <v>103.0564028</v>
      </c>
      <c r="C68">
        <v>4.9963074000000001</v>
      </c>
      <c r="D68">
        <v>20.7</v>
      </c>
      <c r="E68">
        <v>144.9</v>
      </c>
      <c r="F68">
        <v>0.4</v>
      </c>
      <c r="H68">
        <f t="shared" ref="H68:H78" si="6">B68/120 + N68 + (1 - F68)</f>
        <v>2.0634367178920114</v>
      </c>
      <c r="J68">
        <f t="shared" ref="J68:J78" si="7" xml:space="preserve"> 100 + (B68 + C68 + D68) - 100 * F68</f>
        <v>188.7527102</v>
      </c>
      <c r="K68">
        <f t="shared" ref="K68:K78" si="8">(H68 - $H$15)/($H$49 - $H$15)</f>
        <v>0.66140332137907032</v>
      </c>
      <c r="L68">
        <f t="shared" ref="L68:L78" si="9">(J68 - $J$7)/($J$33 - $J$7)</f>
        <v>0.74050565052902595</v>
      </c>
      <c r="N68">
        <f t="shared" ref="N68:N78" si="10">(C68 - $C$3)/($C$77 - $C$3)</f>
        <v>0.60463336122534472</v>
      </c>
    </row>
    <row r="69" spans="1:14" x14ac:dyDescent="0.25">
      <c r="B69">
        <v>112.772909</v>
      </c>
      <c r="C69">
        <v>4.9324313999999996</v>
      </c>
      <c r="D69">
        <v>22.7</v>
      </c>
      <c r="E69">
        <v>169.5</v>
      </c>
      <c r="F69">
        <v>0.4</v>
      </c>
      <c r="H69">
        <f t="shared" si="6"/>
        <v>2.1315252448614412</v>
      </c>
      <c r="J69">
        <f t="shared" si="7"/>
        <v>200.4053404</v>
      </c>
      <c r="K69">
        <f t="shared" si="8"/>
        <v>0.68709359647108803</v>
      </c>
      <c r="L69">
        <f t="shared" si="9"/>
        <v>0.79121177301122414</v>
      </c>
      <c r="N69">
        <f t="shared" si="10"/>
        <v>0.59175100319477469</v>
      </c>
    </row>
    <row r="70" spans="1:14" x14ac:dyDescent="0.25">
      <c r="B70">
        <v>117.1713815</v>
      </c>
      <c r="C70">
        <v>4.7898329999999998</v>
      </c>
      <c r="D70">
        <v>24.8</v>
      </c>
      <c r="E70">
        <v>147.4</v>
      </c>
      <c r="F70">
        <v>0.1</v>
      </c>
      <c r="H70">
        <f t="shared" si="6"/>
        <v>2.43942028006032</v>
      </c>
      <c r="J70">
        <f t="shared" si="7"/>
        <v>236.76121449999999</v>
      </c>
      <c r="K70">
        <f t="shared" si="8"/>
        <v>0.80326453606678583</v>
      </c>
      <c r="L70">
        <f t="shared" si="9"/>
        <v>0.94941342992658539</v>
      </c>
      <c r="N70">
        <f t="shared" si="10"/>
        <v>0.56299210089365359</v>
      </c>
    </row>
    <row r="72" spans="1:14" x14ac:dyDescent="0.25">
      <c r="A72" t="s">
        <v>35</v>
      </c>
      <c r="B72">
        <v>45.0143445</v>
      </c>
      <c r="C72">
        <v>5.5325749999999996</v>
      </c>
      <c r="D72">
        <v>7.7</v>
      </c>
      <c r="E72">
        <v>86.5</v>
      </c>
      <c r="F72">
        <v>1</v>
      </c>
      <c r="H72">
        <f t="shared" si="6"/>
        <v>1.0879060583376314</v>
      </c>
      <c r="J72">
        <f t="shared" si="7"/>
        <v>58.24691949999999</v>
      </c>
      <c r="K72">
        <f t="shared" si="8"/>
        <v>0.29332881426127655</v>
      </c>
      <c r="L72">
        <f t="shared" si="9"/>
        <v>0.17261303793497615</v>
      </c>
      <c r="N72">
        <f t="shared" si="10"/>
        <v>0.7127865208376315</v>
      </c>
    </row>
    <row r="73" spans="1:14" x14ac:dyDescent="0.25">
      <c r="B73">
        <v>73.306995499999999</v>
      </c>
      <c r="C73">
        <v>5.2575440000000002</v>
      </c>
      <c r="D73">
        <v>12.5</v>
      </c>
      <c r="E73">
        <v>103.6</v>
      </c>
      <c r="F73">
        <v>0.8</v>
      </c>
      <c r="H73">
        <f t="shared" si="6"/>
        <v>1.4682105594929065</v>
      </c>
      <c r="J73">
        <f t="shared" si="7"/>
        <v>111.0645395</v>
      </c>
      <c r="K73">
        <f t="shared" si="8"/>
        <v>0.43682034930062535</v>
      </c>
      <c r="L73">
        <f t="shared" si="9"/>
        <v>0.40244756138344207</v>
      </c>
      <c r="N73">
        <f t="shared" si="10"/>
        <v>0.65731893032623978</v>
      </c>
    </row>
    <row r="74" spans="1:14" x14ac:dyDescent="0.25">
      <c r="B74">
        <v>91.415329799999995</v>
      </c>
      <c r="C74">
        <v>5.7056179</v>
      </c>
      <c r="D74">
        <v>15.8</v>
      </c>
      <c r="E74">
        <v>125.6</v>
      </c>
      <c r="F74">
        <v>0.9</v>
      </c>
      <c r="H74">
        <f t="shared" si="6"/>
        <v>1.6094798116665516</v>
      </c>
      <c r="J74">
        <f t="shared" si="7"/>
        <v>122.9209477</v>
      </c>
      <c r="K74">
        <f t="shared" si="8"/>
        <v>0.49012222131812405</v>
      </c>
      <c r="L74">
        <f t="shared" si="9"/>
        <v>0.45404041862421674</v>
      </c>
      <c r="N74">
        <f t="shared" si="10"/>
        <v>0.74768539666655176</v>
      </c>
    </row>
    <row r="76" spans="1:14" x14ac:dyDescent="0.25">
      <c r="A76" t="s">
        <v>42</v>
      </c>
      <c r="B76">
        <v>33.733984100000001</v>
      </c>
      <c r="C76">
        <v>5.6212657999999998</v>
      </c>
      <c r="D76">
        <v>5.7</v>
      </c>
      <c r="E76">
        <v>43</v>
      </c>
      <c r="F76">
        <v>0.9</v>
      </c>
      <c r="H76">
        <f t="shared" si="6"/>
        <v>1.1117900022085325</v>
      </c>
      <c r="J76">
        <f t="shared" si="7"/>
        <v>55.055249900000007</v>
      </c>
      <c r="K76">
        <f t="shared" si="8"/>
        <v>0.30234039250560024</v>
      </c>
      <c r="L76">
        <f t="shared" si="9"/>
        <v>0.15872456924742545</v>
      </c>
      <c r="N76">
        <f t="shared" si="10"/>
        <v>0.73067346804186584</v>
      </c>
    </row>
    <row r="77" spans="1:14" x14ac:dyDescent="0.25">
      <c r="B77">
        <v>96.222832999999994</v>
      </c>
      <c r="C77">
        <v>6.9566968999999999</v>
      </c>
      <c r="D77">
        <v>13.6</v>
      </c>
      <c r="E77">
        <v>147.30000000000001</v>
      </c>
      <c r="F77">
        <v>0.6</v>
      </c>
      <c r="H77">
        <f t="shared" si="6"/>
        <v>2.2018569416666667</v>
      </c>
      <c r="J77">
        <f t="shared" si="7"/>
        <v>156.7795299</v>
      </c>
      <c r="K77">
        <f t="shared" si="8"/>
        <v>0.71363023515363511</v>
      </c>
      <c r="L77">
        <f t="shared" si="9"/>
        <v>0.60137517366576743</v>
      </c>
      <c r="N77">
        <f t="shared" si="10"/>
        <v>1</v>
      </c>
    </row>
    <row r="78" spans="1:14" x14ac:dyDescent="0.25">
      <c r="B78">
        <v>87.756369599999999</v>
      </c>
      <c r="C78">
        <v>6.7654154000000002</v>
      </c>
      <c r="D78">
        <v>12.9</v>
      </c>
      <c r="E78">
        <v>117.7</v>
      </c>
      <c r="F78">
        <v>0.6</v>
      </c>
      <c r="H78">
        <f t="shared" si="6"/>
        <v>2.092725887194808</v>
      </c>
      <c r="J78">
        <f t="shared" si="7"/>
        <v>147.421785</v>
      </c>
      <c r="K78">
        <f t="shared" si="8"/>
        <v>0.67245432879685973</v>
      </c>
      <c r="L78">
        <f t="shared" si="9"/>
        <v>0.56065518591085139</v>
      </c>
      <c r="N78">
        <f t="shared" si="10"/>
        <v>0.96142280719480788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A28" sqref="A28"/>
    </sheetView>
  </sheetViews>
  <sheetFormatPr baseColWidth="10" defaultRowHeight="15" x14ac:dyDescent="0.25"/>
  <cols>
    <col min="1" max="1" width="28.42578125" customWidth="1"/>
    <col min="2" max="2" width="19" bestFit="1" customWidth="1"/>
    <col min="3" max="3" width="21.85546875" bestFit="1" customWidth="1"/>
    <col min="4" max="4" width="19.7109375" bestFit="1" customWidth="1"/>
  </cols>
  <sheetData>
    <row r="1" spans="1:6" x14ac:dyDescent="0.25">
      <c r="A1" s="1" t="s">
        <v>1</v>
      </c>
    </row>
    <row r="2" spans="1:6" x14ac:dyDescent="0.25">
      <c r="B2" t="s">
        <v>4</v>
      </c>
      <c r="C2" t="s">
        <v>2</v>
      </c>
      <c r="D2" t="s">
        <v>3</v>
      </c>
    </row>
    <row r="3" spans="1:6" x14ac:dyDescent="0.25">
      <c r="A3" t="s">
        <v>5</v>
      </c>
      <c r="B3">
        <f>results!H3</f>
        <v>0.57612907999999996</v>
      </c>
      <c r="C3">
        <f>results!H3</f>
        <v>0.57612907999999996</v>
      </c>
      <c r="D3">
        <f>results!H3</f>
        <v>0.57612907999999996</v>
      </c>
      <c r="F3" t="s">
        <v>6</v>
      </c>
    </row>
    <row r="4" spans="1:6" x14ac:dyDescent="0.25">
      <c r="A4" t="s">
        <v>7</v>
      </c>
      <c r="B4">
        <f>results!H5</f>
        <v>0.32790338594496743</v>
      </c>
      <c r="C4">
        <f>results!H5</f>
        <v>0.32790338594496743</v>
      </c>
      <c r="D4">
        <f>results!H5</f>
        <v>0.32790338594496743</v>
      </c>
      <c r="F4" t="s">
        <v>6</v>
      </c>
    </row>
    <row r="5" spans="1:6" x14ac:dyDescent="0.25">
      <c r="A5" t="s">
        <v>8</v>
      </c>
      <c r="B5">
        <f>results!H7</f>
        <v>0.30964405198864697</v>
      </c>
      <c r="C5">
        <f>results!H8</f>
        <v>0.69434957845988809</v>
      </c>
      <c r="D5">
        <f>results!H9</f>
        <v>0.7424989293480273</v>
      </c>
      <c r="F5" t="s">
        <v>9</v>
      </c>
    </row>
    <row r="6" spans="1:6" x14ac:dyDescent="0.25">
      <c r="A6" t="s">
        <v>10</v>
      </c>
      <c r="B6">
        <f>results!H11</f>
        <v>0.85855333849195425</v>
      </c>
      <c r="C6">
        <f>results!H12</f>
        <v>1.3746685270991623</v>
      </c>
      <c r="D6">
        <f>results!H13</f>
        <v>1.5347830370561719</v>
      </c>
      <c r="F6" t="s">
        <v>9</v>
      </c>
    </row>
    <row r="7" spans="1:6" x14ac:dyDescent="0.25">
      <c r="A7" t="s">
        <v>11</v>
      </c>
      <c r="B7">
        <f>results!H15</f>
        <v>0.31047853725415908</v>
      </c>
      <c r="C7">
        <f>results!H16</f>
        <v>0.64535056745855879</v>
      </c>
      <c r="D7">
        <f>results!H17</f>
        <v>1.1229533094079622</v>
      </c>
      <c r="F7" t="s">
        <v>12</v>
      </c>
    </row>
    <row r="8" spans="1:6" x14ac:dyDescent="0.25">
      <c r="A8" t="s">
        <v>0</v>
      </c>
    </row>
    <row r="9" spans="1:6" x14ac:dyDescent="0.25">
      <c r="A9" t="s">
        <v>0</v>
      </c>
    </row>
    <row r="10" spans="1:6" x14ac:dyDescent="0.25">
      <c r="A10" s="1" t="s">
        <v>13</v>
      </c>
    </row>
    <row r="11" spans="1:6" x14ac:dyDescent="0.25">
      <c r="B11" t="s">
        <v>4</v>
      </c>
      <c r="C11" t="s">
        <v>2</v>
      </c>
      <c r="D11" t="s">
        <v>3</v>
      </c>
    </row>
    <row r="12" spans="1:6" x14ac:dyDescent="0.25">
      <c r="A12" t="s">
        <v>7</v>
      </c>
      <c r="B12">
        <f>results!H21</f>
        <v>0.74171399187828646</v>
      </c>
      <c r="C12">
        <f>results!H21</f>
        <v>0.74171399187828646</v>
      </c>
      <c r="D12">
        <f>results!H21</f>
        <v>0.74171399187828646</v>
      </c>
      <c r="F12" t="s">
        <v>6</v>
      </c>
    </row>
    <row r="13" spans="1:6" x14ac:dyDescent="0.25">
      <c r="A13" t="s">
        <v>14</v>
      </c>
      <c r="B13">
        <f>results!H23</f>
        <v>0.82362130318453575</v>
      </c>
      <c r="C13">
        <f>results!H24</f>
        <v>0.92011433031608902</v>
      </c>
      <c r="D13">
        <f>results!H25</f>
        <v>0.93566517060549681</v>
      </c>
      <c r="F13" t="s">
        <v>6</v>
      </c>
    </row>
    <row r="14" spans="1:6" x14ac:dyDescent="0.25">
      <c r="A14" t="s">
        <v>15</v>
      </c>
      <c r="B14">
        <f>results!H27</f>
        <v>0.60010891510653153</v>
      </c>
      <c r="C14">
        <f>results!H28</f>
        <v>0.91048037733076315</v>
      </c>
      <c r="D14">
        <f>results!H29</f>
        <v>1.1191655581289153</v>
      </c>
      <c r="F14" t="s">
        <v>6</v>
      </c>
    </row>
    <row r="15" spans="1:6" x14ac:dyDescent="0.25">
      <c r="A15" t="s">
        <v>16</v>
      </c>
      <c r="B15">
        <f>results!H31</f>
        <v>1.4042359345094091</v>
      </c>
      <c r="C15">
        <f>results!H32</f>
        <v>2.6454703918131806</v>
      </c>
      <c r="D15">
        <f>results!H33</f>
        <v>2.6227971109281221</v>
      </c>
      <c r="F15" t="s">
        <v>17</v>
      </c>
    </row>
    <row r="16" spans="1:6" x14ac:dyDescent="0.25">
      <c r="A16" t="s">
        <v>18</v>
      </c>
      <c r="B16">
        <f>results!H35</f>
        <v>1.9646247544483977</v>
      </c>
      <c r="C16">
        <f>results!H36</f>
        <v>2.5080180089992954</v>
      </c>
      <c r="D16">
        <f>results!H37</f>
        <v>2.6567175277392403</v>
      </c>
      <c r="F16" t="s">
        <v>19</v>
      </c>
    </row>
    <row r="17" spans="1:6" x14ac:dyDescent="0.25">
      <c r="A17" t="s">
        <v>20</v>
      </c>
      <c r="B17">
        <f>results!H39</f>
        <v>0.91444113536024751</v>
      </c>
      <c r="C17">
        <f>results!H40</f>
        <v>1.1896652524711104</v>
      </c>
      <c r="D17">
        <f>results!H41</f>
        <v>1.7524062179739368</v>
      </c>
      <c r="F17" t="s">
        <v>21</v>
      </c>
    </row>
    <row r="18" spans="1:6" x14ac:dyDescent="0.25">
      <c r="A18" t="s">
        <v>8</v>
      </c>
      <c r="B18">
        <f>results!H43</f>
        <v>0.87482783034631073</v>
      </c>
      <c r="C18">
        <f>results!H44</f>
        <v>1.685674910116761</v>
      </c>
      <c r="D18">
        <f>results!H45</f>
        <v>2.2961140965178499</v>
      </c>
      <c r="F18" t="s">
        <v>22</v>
      </c>
    </row>
    <row r="19" spans="1:6" x14ac:dyDescent="0.25">
      <c r="A19" t="s">
        <v>23</v>
      </c>
      <c r="B19">
        <f>results!H47</f>
        <v>1.342800333716601</v>
      </c>
      <c r="C19">
        <f>results!H48</f>
        <v>2.0277442104058219</v>
      </c>
      <c r="D19">
        <f>results!H49</f>
        <v>2.9608404631404954</v>
      </c>
      <c r="F19" t="s">
        <v>22</v>
      </c>
    </row>
    <row r="20" spans="1:6" x14ac:dyDescent="0.25">
      <c r="A20" t="s">
        <v>24</v>
      </c>
      <c r="B20">
        <f>results!H51</f>
        <v>1.6989176241456923</v>
      </c>
      <c r="C20">
        <f>results!H52</f>
        <v>2.4933072691980787</v>
      </c>
      <c r="D20">
        <f>results!H53</f>
        <v>2.7197363307464149</v>
      </c>
      <c r="F20" t="s">
        <v>9</v>
      </c>
    </row>
    <row r="21" spans="1:6" x14ac:dyDescent="0.25">
      <c r="A21" t="s">
        <v>10</v>
      </c>
      <c r="B21">
        <f>results!H55</f>
        <v>2.3253540748570423</v>
      </c>
      <c r="C21">
        <f>results!H56</f>
        <v>2.6478846944655028</v>
      </c>
      <c r="D21">
        <f>results!H57</f>
        <v>2.7236794981334151</v>
      </c>
      <c r="F21" t="s">
        <v>25</v>
      </c>
    </row>
    <row r="22" spans="1:6" x14ac:dyDescent="0.25">
      <c r="A22" t="s">
        <v>11</v>
      </c>
      <c r="B22">
        <f>results!H59</f>
        <v>1.4716667097826732</v>
      </c>
      <c r="C22">
        <f>results!H60</f>
        <v>2.7199752044534931</v>
      </c>
      <c r="D22">
        <f>results!H61</f>
        <v>2.362302410485241</v>
      </c>
      <c r="F22" t="s">
        <v>25</v>
      </c>
    </row>
    <row r="23" spans="1:6" x14ac:dyDescent="0.25">
      <c r="A23" t="s">
        <v>26</v>
      </c>
      <c r="B23">
        <f>results!H63</f>
        <v>0.81409087816313097</v>
      </c>
      <c r="C23">
        <f>results!H64</f>
        <v>2.1014745495051614</v>
      </c>
      <c r="D23">
        <f>results!H65</f>
        <v>2.5586365037144478</v>
      </c>
      <c r="F23" t="s">
        <v>19</v>
      </c>
    </row>
    <row r="24" spans="1:6" x14ac:dyDescent="0.25">
      <c r="A24" t="s">
        <v>34</v>
      </c>
      <c r="B24">
        <f>results!H68</f>
        <v>2.0634367178920114</v>
      </c>
      <c r="C24">
        <f>results!H69</f>
        <v>2.1315252448614412</v>
      </c>
      <c r="D24">
        <f>results!H70</f>
        <v>2.43942028006032</v>
      </c>
      <c r="F24" t="s">
        <v>9</v>
      </c>
    </row>
    <row r="25" spans="1:6" x14ac:dyDescent="0.25">
      <c r="A25" t="s">
        <v>35</v>
      </c>
      <c r="B25">
        <f>results!H72</f>
        <v>1.0879060583376314</v>
      </c>
      <c r="C25">
        <f>results!H73</f>
        <v>1.4682105594929065</v>
      </c>
      <c r="D25">
        <f>results!H74</f>
        <v>1.6094798116665516</v>
      </c>
      <c r="F25" t="s">
        <v>36</v>
      </c>
    </row>
    <row r="26" spans="1:6" x14ac:dyDescent="0.25">
      <c r="A26" t="s">
        <v>42</v>
      </c>
      <c r="B26">
        <f>results!H76</f>
        <v>1.1117900022085325</v>
      </c>
      <c r="C26">
        <f>results!H77</f>
        <v>2.2018569416666667</v>
      </c>
      <c r="D26">
        <f>results!H78</f>
        <v>2.092725887194808</v>
      </c>
    </row>
  </sheetData>
  <pageMargins left="0.7" right="0.7" top="0.78740157499999996" bottom="0.78740157499999996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D94706C8-6849-4739-9DB9-603D1FB3C6C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Difficulties!B26:D26</xm:f>
              <xm:sqref>E26</xm:sqref>
            </x14:sparkline>
          </x14:sparklines>
        </x14:sparklineGroup>
        <x14:sparklineGroup displayEmptyCellsAs="span" xr2:uid="{5B2E51A5-F173-4F5B-964B-EE624100270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Difficulties!B24:D24</xm:f>
              <xm:sqref>E24</xm:sqref>
            </x14:sparkline>
            <x14:sparkline>
              <xm:f>Difficulties!B25:D25</xm:f>
              <xm:sqref>E25</xm:sqref>
            </x14:sparkline>
          </x14:sparklines>
        </x14:sparklineGroup>
        <x14:sparklineGroup displayEmptyCellsAs="span" xr2:uid="{2314AD01-79D9-42D3-BBB0-6F44CFBD325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Difficulties!B12:D12</xm:f>
              <xm:sqref>E12</xm:sqref>
            </x14:sparkline>
            <x14:sparkline>
              <xm:f>Difficulties!B13:D13</xm:f>
              <xm:sqref>E13</xm:sqref>
            </x14:sparkline>
            <x14:sparkline>
              <xm:f>Difficulties!B14:D14</xm:f>
              <xm:sqref>E14</xm:sqref>
            </x14:sparkline>
            <x14:sparkline>
              <xm:f>Difficulties!B15:D15</xm:f>
              <xm:sqref>E15</xm:sqref>
            </x14:sparkline>
            <x14:sparkline>
              <xm:f>Difficulties!B16:D16</xm:f>
              <xm:sqref>E16</xm:sqref>
            </x14:sparkline>
            <x14:sparkline>
              <xm:f>Difficulties!B17:D17</xm:f>
              <xm:sqref>E17</xm:sqref>
            </x14:sparkline>
            <x14:sparkline>
              <xm:f>Difficulties!B18:D18</xm:f>
              <xm:sqref>E18</xm:sqref>
            </x14:sparkline>
            <x14:sparkline>
              <xm:f>Difficulties!B19:D19</xm:f>
              <xm:sqref>E19</xm:sqref>
            </x14:sparkline>
            <x14:sparkline>
              <xm:f>Difficulties!B20:D20</xm:f>
              <xm:sqref>E20</xm:sqref>
            </x14:sparkline>
            <x14:sparkline>
              <xm:f>Difficulties!B21:D21</xm:f>
              <xm:sqref>E21</xm:sqref>
            </x14:sparkline>
            <x14:sparkline>
              <xm:f>Difficulties!B22:D22</xm:f>
              <xm:sqref>E22</xm:sqref>
            </x14:sparkline>
            <x14:sparkline>
              <xm:f>Difficulties!B23:D23</xm:f>
              <xm:sqref>E23</xm:sqref>
            </x14:sparkline>
          </x14:sparklines>
        </x14:sparklineGroup>
        <x14:sparklineGroup displayEmptyCellsAs="span" xr2:uid="{B307B727-FF68-454D-983E-2C2FD666F2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Difficulties!B3:D3</xm:f>
              <xm:sqref>E3</xm:sqref>
            </x14:sparkline>
            <x14:sparkline>
              <xm:f>Difficulties!B4:D4</xm:f>
              <xm:sqref>E4</xm:sqref>
            </x14:sparkline>
            <x14:sparkline>
              <xm:f>Difficulties!B5:D5</xm:f>
              <xm:sqref>E5</xm:sqref>
            </x14:sparkline>
            <x14:sparkline>
              <xm:f>Difficulties!B6:D6</xm:f>
              <xm:sqref>E6</xm:sqref>
            </x14:sparkline>
            <x14:sparkline>
              <xm:f>Difficulties!B7:D7</xm:f>
              <xm:sqref>E7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</vt:lpstr>
      <vt:lpstr>Difficulties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s378949</cp:lastModifiedBy>
  <dcterms:created xsi:type="dcterms:W3CDTF">2024-01-05T13:41:45Z</dcterms:created>
  <dcterms:modified xsi:type="dcterms:W3CDTF">2024-01-23T17:22:56Z</dcterms:modified>
</cp:coreProperties>
</file>