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ford/Documents/Data Projects/"/>
    </mc:Choice>
  </mc:AlternateContent>
  <xr:revisionPtr revIDLastSave="0" documentId="13_ncr:1_{6DCB6708-BC9C-5E44-A0EC-3B1BADAA98E3}" xr6:coauthVersionLast="36" xr6:coauthVersionMax="36" xr10:uidLastSave="{00000000-0000-0000-0000-000000000000}"/>
  <bookViews>
    <workbookView xWindow="-38400" yWindow="-5980" windowWidth="38400" windowHeight="21140" xr2:uid="{00000000-000D-0000-FFFF-FFFF00000000}"/>
  </bookViews>
  <sheets>
    <sheet name="Main Sheet" sheetId="1" r:id="rId1"/>
    <sheet name="Outcome by Category" sheetId="3" r:id="rId2"/>
    <sheet name="Outcome by Sub_Category" sheetId="4" r:id="rId3"/>
    <sheet name="Outcome by date " sheetId="6" r:id="rId4"/>
    <sheet name="Outcome by Goal Amount" sheetId="7" r:id="rId5"/>
    <sheet name="Statistical Analysis" sheetId="8" r:id="rId6"/>
  </sheets>
  <definedNames>
    <definedName name="_xlnm._FilterDatabase" localSheetId="0" hidden="1">'Main Sheet'!$A$1:$T$4115</definedName>
    <definedName name="_xlnm._FilterDatabase" localSheetId="5" hidden="1">'Statistical Analysis'!$A$1:$K$2236</definedName>
  </definedNames>
  <calcPr calcId="181029"/>
  <pivotCaches>
    <pivotCache cacheId="0" r:id="rId7"/>
    <pivotCache cacheId="1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8" i="8" l="1"/>
  <c r="K7" i="8"/>
  <c r="K6" i="8"/>
  <c r="K5" i="8"/>
  <c r="K4" i="8"/>
  <c r="K3" i="8"/>
  <c r="J3" i="8"/>
  <c r="J4" i="8"/>
  <c r="J5" i="8"/>
  <c r="J6" i="8"/>
  <c r="J7" i="8"/>
  <c r="J8" i="8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E2" i="7" l="1"/>
  <c r="F2" i="7" s="1"/>
  <c r="E13" i="7"/>
  <c r="G13" i="7" s="1"/>
  <c r="E12" i="7"/>
  <c r="F12" i="7" s="1"/>
  <c r="E11" i="7"/>
  <c r="F11" i="7" s="1"/>
  <c r="E10" i="7"/>
  <c r="F10" i="7" s="1"/>
  <c r="E9" i="7"/>
  <c r="F9" i="7" s="1"/>
  <c r="E8" i="7"/>
  <c r="F8" i="7" s="1"/>
  <c r="E7" i="7"/>
  <c r="F7" i="7" s="1"/>
  <c r="E6" i="7"/>
  <c r="F6" i="7" s="1"/>
  <c r="E5" i="7"/>
  <c r="F5" i="7" s="1"/>
  <c r="E4" i="7"/>
  <c r="E3" i="7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Q2" i="1"/>
  <c r="R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3" i="7" l="1"/>
  <c r="H12" i="7"/>
  <c r="G12" i="7"/>
  <c r="H11" i="7"/>
  <c r="G11" i="7"/>
  <c r="H9" i="7"/>
  <c r="G9" i="7"/>
  <c r="H5" i="7"/>
  <c r="G5" i="7"/>
  <c r="H13" i="7"/>
  <c r="H2" i="7"/>
  <c r="G2" i="7"/>
  <c r="F3" i="7"/>
  <c r="G3" i="7"/>
  <c r="H3" i="7"/>
  <c r="F4" i="7"/>
  <c r="G4" i="7"/>
  <c r="H4" i="7"/>
  <c r="H8" i="7"/>
  <c r="G8" i="7"/>
  <c r="H7" i="7"/>
  <c r="G7" i="7"/>
  <c r="H10" i="7"/>
  <c r="H6" i="7"/>
  <c r="G10" i="7"/>
  <c r="G6" i="7"/>
</calcChain>
</file>

<file path=xl/sharedStrings.xml><?xml version="1.0" encoding="utf-8"?>
<sst xmlns="http://schemas.openxmlformats.org/spreadsheetml/2006/main" count="28871" uniqueCount="8410">
  <si>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</si>
  <si>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</si>
  <si>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</si>
  <si>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</si>
  <si>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</si>
  <si>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</si>
  <si>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</si>
  <si>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</si>
  <si>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</si>
  <si>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</si>
  <si>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</si>
  <si>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</si>
  <si>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</si>
  <si>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</si>
  <si>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</si>
  <si>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</si>
  <si>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</si>
  <si>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</si>
  <si>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</si>
  <si>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</si>
  <si>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</si>
  <si>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</si>
  <si>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</si>
  <si>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</si>
  <si>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</si>
  <si>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</si>
  <si>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</si>
  <si>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</si>
  <si>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</si>
  <si>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</si>
  <si>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</si>
  <si>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</si>
  <si>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</si>
  <si>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</si>
  <si>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</si>
  <si>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</si>
  <si>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</si>
  <si>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</si>
  <si>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</si>
  <si>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</si>
  <si>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</si>
  <si>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</si>
  <si>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</si>
  <si>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</si>
  <si>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</si>
  <si>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</si>
  <si>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</si>
  <si>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</si>
  <si>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</si>
  <si>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</si>
  <si>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</si>
  <si>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</si>
  <si>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</si>
  <si>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</si>
  <si>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</si>
  <si>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</si>
  <si>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</si>
  <si>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</si>
  <si>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</si>
  <si>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</si>
  <si>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</si>
  <si>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</si>
  <si>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</si>
  <si>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</si>
  <si>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</si>
  <si>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</si>
  <si>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</si>
  <si>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</si>
  <si>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</si>
  <si>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</si>
  <si>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</si>
  <si>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</si>
  <si>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</si>
  <si>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</si>
  <si>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</si>
  <si>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</si>
  <si>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</si>
  <si>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</si>
  <si>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</si>
  <si>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</si>
  <si>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</si>
  <si>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</si>
  <si>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</si>
  <si>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</si>
  <si>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</si>
  <si>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</si>
  <si>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</si>
  <si>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</si>
  <si>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</si>
  <si>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</si>
  <si>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</si>
  <si>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</si>
  <si>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</si>
  <si>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</si>
  <si>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</si>
  <si>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</si>
  <si>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</si>
  <si>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</si>
  <si>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</si>
  <si>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</si>
  <si>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</si>
  <si>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</si>
  <si>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</si>
  <si>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</si>
  <si>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</si>
  <si>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</si>
  <si>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</si>
  <si>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</si>
  <si>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</si>
  <si>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</si>
  <si>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</si>
  <si>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</si>
  <si>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</si>
  <si>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</si>
  <si>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</si>
  <si>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</si>
  <si>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</si>
  <si>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</si>
  <si>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</si>
  <si>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</si>
  <si>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</si>
  <si>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</si>
  <si>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</si>
  <si>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</si>
  <si>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</si>
  <si>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</si>
  <si>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</si>
  <si>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</si>
  <si>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</si>
  <si>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</si>
  <si>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</si>
  <si>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</si>
  <si>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</si>
  <si>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</si>
  <si>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</si>
  <si>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</si>
  <si>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</si>
  <si>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</si>
  <si>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</si>
  <si>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</si>
  <si>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</si>
  <si>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</si>
  <si>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</si>
  <si>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</si>
  <si>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</si>
  <si>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</si>
  <si>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</si>
  <si>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</si>
  <si>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</si>
  <si>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</si>
  <si>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</si>
  <si>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</si>
  <si>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</si>
  <si>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</si>
  <si>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</si>
  <si>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</si>
  <si>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</si>
  <si>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</si>
  <si>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</si>
  <si>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</si>
  <si>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</si>
  <si>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</si>
  <si>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</si>
  <si>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</si>
  <si>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</si>
  <si>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</si>
  <si>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</si>
  <si>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</si>
  <si>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</si>
  <si>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</si>
  <si>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</si>
  <si>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</si>
  <si>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</si>
  <si>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</si>
  <si>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</si>
  <si>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</si>
  <si>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</si>
  <si>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</si>
  <si>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</si>
  <si>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</si>
  <si>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</si>
  <si>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</si>
  <si>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</si>
  <si>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</si>
  <si>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</si>
  <si>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</si>
  <si>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</si>
  <si>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</si>
  <si>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</si>
  <si>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</si>
  <si>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</si>
  <si>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</si>
  <si>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</si>
  <si>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</si>
  <si>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</si>
  <si>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</si>
  <si>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</si>
  <si>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</si>
  <si>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</si>
  <si>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</si>
  <si>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</si>
  <si>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</si>
  <si>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</si>
  <si>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</si>
  <si>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</si>
  <si>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</si>
  <si>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</si>
  <si>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</si>
  <si>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</si>
  <si>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</si>
  <si>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</si>
  <si>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</si>
  <si>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</si>
  <si>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</si>
  <si>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</si>
  <si>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</si>
  <si>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</si>
  <si>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</si>
  <si>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</si>
  <si>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</si>
  <si>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</si>
  <si>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</si>
  <si>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</si>
  <si>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</si>
  <si>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</si>
  <si>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</si>
  <si>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</si>
  <si>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</si>
  <si>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</si>
  <si>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</si>
  <si>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</si>
  <si>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</si>
  <si>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</si>
  <si>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</si>
  <si>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</si>
  <si>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</si>
  <si>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</si>
  <si>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</si>
  <si>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</si>
  <si>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</si>
  <si>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</si>
  <si>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</si>
  <si>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</si>
  <si>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</si>
  <si>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</si>
  <si>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</si>
  <si>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</si>
  <si>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</si>
  <si>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</si>
  <si>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</si>
  <si>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</si>
  <si>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</si>
  <si>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</si>
  <si>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</si>
  <si>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</si>
  <si>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</si>
  <si>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</si>
  <si>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</si>
  <si>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</si>
  <si>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</si>
  <si>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</si>
  <si>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</si>
  <si>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</si>
  <si>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</si>
  <si>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</si>
  <si>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</si>
  <si>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</si>
  <si>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</si>
  <si>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</si>
  <si>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</si>
  <si>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</si>
  <si>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</si>
  <si>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</si>
  <si>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</si>
  <si>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</si>
  <si>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</si>
  <si>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</si>
  <si>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</si>
  <si>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</si>
  <si>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</si>
  <si>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</si>
  <si>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</si>
  <si>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</si>
  <si>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</si>
  <si>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</si>
  <si>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</si>
  <si>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</si>
  <si>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</si>
  <si>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</si>
  <si>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</si>
  <si>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</si>
  <si>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</si>
  <si>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</si>
  <si>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</si>
  <si>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</si>
  <si>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</si>
  <si>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</si>
  <si>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</si>
  <si>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</si>
  <si>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</si>
  <si>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</si>
  <si>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</si>
  <si>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</si>
  <si>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</si>
  <si>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</si>
  <si>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</si>
  <si>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</si>
  <si>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</si>
  <si>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</si>
  <si>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</si>
  <si>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</si>
  <si>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</si>
  <si>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</si>
  <si>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</si>
  <si>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</si>
  <si>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</si>
  <si>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</si>
  <si>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</si>
  <si>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</si>
  <si>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</si>
  <si>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</si>
  <si>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</si>
  <si>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</si>
  <si>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</si>
  <si>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</si>
  <si>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</si>
  <si>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</si>
  <si>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</si>
  <si>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</si>
  <si>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</si>
  <si>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</si>
  <si>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</si>
  <si>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</si>
  <si>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</si>
  <si>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</si>
  <si>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</si>
  <si>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</si>
  <si>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</si>
  <si>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</si>
  <si>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</si>
  <si>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</si>
  <si>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</si>
  <si>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</si>
  <si>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</si>
  <si>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</si>
  <si>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</si>
  <si>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</si>
  <si>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</si>
  <si>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</si>
  <si>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</si>
  <si>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</si>
  <si>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</si>
  <si>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</si>
  <si>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</si>
  <si>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</si>
  <si>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</si>
  <si>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</si>
  <si>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</si>
  <si>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</si>
  <si>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</si>
  <si>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</si>
  <si>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</si>
  <si>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</si>
  <si>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</si>
  <si>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</si>
  <si>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</si>
  <si>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</si>
  <si>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</si>
  <si>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</si>
  <si>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</si>
  <si>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</si>
  <si>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</si>
  <si>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</si>
  <si>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</si>
  <si>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</si>
  <si>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</si>
  <si>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</si>
  <si>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</si>
  <si>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</si>
  <si>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</si>
  <si>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</si>
  <si>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</si>
  <si>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</si>
  <si>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</si>
  <si>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</si>
  <si>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</si>
  <si>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</si>
  <si>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</si>
  <si>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</si>
  <si>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</si>
  <si>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</si>
  <si>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</si>
  <si>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</si>
  <si>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</si>
  <si>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</si>
  <si>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</si>
  <si>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</si>
  <si>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</si>
  <si>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</si>
  <si>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</si>
  <si>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</si>
  <si>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</si>
  <si>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</si>
  <si>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</si>
  <si>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</si>
  <si>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</si>
  <si>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</si>
  <si>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</si>
  <si>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</si>
  <si>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</si>
  <si>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</si>
  <si>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</si>
  <si>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</si>
  <si>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</si>
  <si>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</si>
  <si>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</si>
  <si>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</si>
  <si>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</si>
  <si>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</si>
  <si>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</si>
  <si>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</si>
  <si>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</si>
  <si>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</si>
  <si>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</si>
  <si>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</si>
  <si>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</si>
  <si>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</si>
  <si>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</si>
  <si>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</si>
  <si>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</si>
  <si>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</si>
  <si>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</si>
  <si>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</si>
  <si>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</si>
  <si>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</si>
  <si>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</si>
  <si>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</si>
  <si>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</si>
  <si>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</si>
  <si>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</si>
  <si>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</si>
  <si>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</si>
  <si>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</si>
  <si>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</si>
  <si>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</si>
  <si>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</si>
  <si>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</si>
  <si>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</si>
  <si>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</si>
  <si>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</si>
  <si>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</si>
  <si>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</si>
  <si>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</si>
  <si>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</si>
  <si>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</si>
  <si>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</si>
  <si>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</si>
  <si>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</si>
  <si>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</si>
  <si>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</si>
  <si>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</si>
  <si>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</si>
  <si>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</si>
  <si>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</si>
  <si>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</si>
  <si>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</si>
  <si>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</si>
  <si>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</si>
  <si>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</si>
  <si>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</si>
  <si>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</si>
  <si>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</si>
  <si>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</si>
  <si>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</si>
  <si>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</si>
  <si>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</si>
  <si>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</si>
  <si>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</si>
  <si>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</si>
  <si>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</si>
  <si>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</si>
  <si>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</si>
  <si>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</si>
  <si>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</si>
  <si>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</si>
  <si>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</si>
  <si>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</si>
  <si>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</si>
  <si>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</si>
  <si>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</si>
  <si>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</si>
  <si>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</si>
  <si>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</si>
  <si>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</si>
  <si>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</si>
  <si>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</si>
  <si>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</si>
  <si>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</si>
  <si>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</si>
  <si>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</si>
  <si>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</si>
  <si>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</si>
  <si>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</si>
  <si>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</si>
  <si>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</si>
  <si>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</si>
  <si>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</si>
  <si>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</si>
  <si>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</si>
  <si>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</si>
  <si>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</si>
  <si>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</si>
  <si>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</si>
  <si>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</si>
  <si>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</si>
  <si>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</si>
  <si>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</si>
  <si>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</si>
  <si>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</si>
  <si>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</si>
  <si>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</si>
  <si>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</si>
  <si>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</si>
  <si>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</si>
  <si>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</si>
  <si>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</si>
  <si>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</si>
  <si>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</si>
  <si>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</si>
  <si>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</si>
  <si>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</si>
  <si>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</si>
  <si>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</si>
  <si>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</si>
  <si>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</si>
  <si>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</si>
  <si>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</si>
  <si>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</si>
  <si>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</si>
  <si>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</si>
  <si>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</si>
  <si>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</si>
  <si>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</si>
  <si>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</si>
  <si>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</si>
  <si>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</si>
  <si>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</si>
  <si>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</si>
  <si>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</si>
  <si>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</si>
  <si>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</si>
  <si>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</si>
  <si>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</si>
  <si>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</si>
  <si>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</si>
  <si>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</si>
  <si>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</si>
  <si>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</si>
  <si>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</si>
  <si>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</si>
  <si>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</si>
  <si>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</si>
  <si>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</si>
  <si>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</si>
  <si>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</si>
  <si>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</si>
  <si>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</si>
  <si>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</si>
  <si>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</si>
  <si>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</si>
  <si>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</si>
  <si>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</si>
  <si>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</si>
  <si>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</si>
  <si>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</si>
  <si>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</si>
  <si>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</si>
  <si>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</si>
  <si>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</si>
  <si>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</si>
  <si>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</si>
  <si>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</si>
  <si>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</si>
  <si>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</si>
  <si>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</si>
  <si>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</si>
  <si>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</si>
  <si>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</si>
  <si>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</si>
  <si>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</si>
  <si>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</si>
  <si>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</si>
  <si>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</si>
  <si>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</si>
  <si>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</si>
  <si>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</si>
  <si>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</si>
  <si>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</si>
  <si>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</si>
  <si>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</si>
  <si>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</si>
  <si>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</si>
  <si>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</si>
  <si>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</si>
  <si>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</si>
  <si>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</si>
  <si>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</si>
  <si>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</si>
  <si>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</si>
  <si>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</si>
  <si>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</si>
  <si>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</si>
  <si>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</si>
  <si>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</si>
  <si>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</si>
  <si>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</si>
  <si>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</si>
  <si>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</si>
  <si>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</si>
  <si>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</si>
  <si>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</si>
  <si>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</si>
  <si>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</si>
  <si>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</si>
  <si>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</si>
  <si>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</si>
  <si>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</si>
  <si>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</si>
  <si>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</si>
  <si>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</si>
  <si>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</si>
  <si>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</si>
  <si>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</si>
  <si>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</si>
  <si>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</si>
  <si>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</si>
  <si>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</si>
  <si>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</si>
  <si>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</si>
  <si>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</si>
  <si>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</si>
  <si>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</si>
  <si>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</si>
  <si>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</si>
  <si>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</si>
  <si>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</si>
  <si>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</si>
  <si>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</si>
  <si>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</si>
  <si>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</si>
  <si>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</si>
  <si>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</si>
  <si>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</si>
  <si>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</si>
  <si>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</si>
  <si>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</si>
  <si>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</si>
  <si>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</si>
  <si>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</si>
  <si>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</si>
  <si>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</si>
  <si>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</si>
  <si>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</si>
  <si>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</si>
  <si>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</si>
  <si>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</si>
  <si>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</si>
  <si>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</si>
  <si>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</si>
  <si>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</si>
  <si>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</si>
  <si>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</si>
  <si>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</si>
  <si>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</si>
  <si>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</si>
  <si>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</si>
  <si>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</si>
  <si>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</si>
  <si>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</si>
  <si>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</si>
  <si>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</si>
  <si>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</si>
  <si>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</si>
  <si>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</si>
  <si>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</si>
  <si>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</si>
  <si>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</si>
  <si>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</si>
  <si>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</si>
  <si>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</si>
  <si>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</si>
  <si>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</si>
  <si>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</si>
  <si>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</si>
  <si>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</si>
  <si>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</si>
  <si>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</si>
  <si>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</si>
  <si>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</si>
  <si>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</si>
  <si>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</si>
  <si>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</si>
  <si>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</si>
  <si>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</si>
  <si>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</si>
  <si>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</si>
  <si>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</si>
  <si>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</si>
  <si>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</si>
  <si>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</si>
  <si>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</si>
  <si>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</si>
  <si>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</si>
  <si>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</si>
  <si>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</si>
  <si>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</si>
  <si>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</si>
  <si>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</si>
  <si>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</si>
  <si>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</si>
  <si>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</si>
  <si>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</si>
  <si>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</si>
  <si>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</si>
  <si>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</si>
  <si>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</si>
  <si>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</si>
  <si>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</si>
  <si>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</si>
  <si>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</si>
  <si>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</si>
  <si>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</si>
  <si>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</si>
  <si>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</si>
  <si>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</si>
  <si>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</si>
  <si>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</si>
  <si>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</si>
  <si>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</si>
  <si>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</si>
  <si>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</si>
  <si>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</si>
  <si>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</si>
  <si>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</si>
  <si>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</si>
  <si>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</si>
  <si>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</si>
  <si>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</si>
  <si>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</si>
  <si>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</si>
  <si>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</si>
  <si>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</si>
  <si>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</si>
  <si>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</si>
  <si>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</si>
  <si>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</si>
  <si>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</si>
  <si>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</si>
  <si>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</si>
  <si>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</si>
  <si>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</si>
  <si>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</si>
  <si>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</si>
  <si>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</si>
  <si>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</si>
  <si>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</si>
  <si>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</si>
  <si>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</si>
  <si>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</si>
  <si>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</si>
  <si>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</si>
  <si>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</si>
  <si>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</si>
  <si>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</si>
  <si>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</si>
  <si>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</si>
  <si>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</si>
  <si>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</si>
  <si>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</si>
  <si>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</si>
  <si>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</si>
  <si>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</si>
  <si>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</si>
  <si>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</si>
  <si>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</si>
  <si>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</si>
  <si>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</si>
  <si>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</si>
  <si>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</si>
  <si>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</si>
  <si>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</si>
  <si>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</si>
  <si>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</si>
  <si>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</si>
  <si>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</si>
  <si>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</si>
  <si>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</si>
  <si>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</si>
  <si>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</si>
  <si>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</si>
  <si>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</si>
  <si>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</si>
  <si>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</si>
  <si>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</si>
  <si>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</si>
  <si>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</si>
  <si>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</si>
  <si>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</si>
  <si>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</si>
  <si>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</si>
  <si>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</si>
  <si>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</si>
  <si>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</si>
  <si>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</si>
  <si>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</si>
  <si>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</si>
  <si>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</si>
  <si>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</si>
  <si>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</si>
  <si>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</si>
  <si>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</si>
  <si>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</si>
  <si>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</si>
  <si>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</si>
  <si>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</si>
  <si>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</si>
  <si>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</si>
  <si>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</si>
  <si>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</si>
  <si>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</si>
  <si>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</si>
  <si>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</si>
  <si>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</si>
  <si>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</si>
  <si>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</si>
  <si>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</si>
  <si>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</si>
  <si>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</si>
  <si>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</si>
  <si>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</si>
  <si>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</si>
  <si>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</si>
  <si>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</si>
  <si>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</si>
  <si>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</si>
  <si>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</si>
  <si>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</si>
  <si>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</si>
  <si>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</si>
  <si>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</si>
  <si>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</si>
  <si>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</si>
  <si>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</si>
  <si>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</si>
  <si>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</si>
  <si>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</si>
  <si>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</si>
  <si>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</si>
  <si>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</si>
  <si>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</si>
  <si>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</si>
  <si>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</si>
  <si>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</si>
  <si>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</si>
  <si>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</si>
  <si>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</si>
  <si>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</si>
  <si>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</si>
  <si>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</si>
  <si>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</si>
  <si>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</si>
  <si>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</si>
  <si>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</si>
  <si>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</si>
  <si>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</si>
  <si>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</si>
  <si>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</si>
  <si>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</si>
  <si>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</si>
  <si>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</si>
  <si>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</si>
  <si>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</si>
  <si>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</si>
  <si>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</si>
  <si>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</si>
  <si>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</si>
  <si>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</si>
  <si>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</si>
  <si>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</si>
  <si>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</si>
  <si>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</si>
  <si>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</si>
  <si>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</si>
  <si>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</si>
  <si>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</si>
  <si>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</si>
  <si>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</si>
  <si>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</si>
  <si>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</si>
  <si>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</si>
  <si>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</si>
  <si>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</si>
  <si>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</si>
  <si>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</si>
  <si>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</si>
  <si>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</si>
  <si>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</si>
  <si>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</si>
  <si>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</si>
  <si>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</si>
  <si>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</si>
  <si>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</si>
  <si>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</si>
  <si>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</si>
  <si>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</si>
  <si>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</si>
  <si>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</si>
  <si>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</si>
  <si>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</si>
  <si>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</si>
  <si>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</si>
  <si>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</si>
  <si>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</si>
  <si>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</si>
  <si>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</si>
  <si>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</si>
  <si>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</si>
  <si>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</si>
  <si>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</si>
  <si>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</si>
  <si>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</si>
  <si>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</si>
  <si>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</si>
  <si>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</si>
  <si>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</si>
  <si>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</si>
  <si>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</si>
  <si>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</si>
  <si>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</si>
  <si>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</si>
  <si>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</si>
  <si>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</si>
  <si>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</si>
  <si>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</si>
  <si>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</si>
  <si>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</si>
  <si>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</si>
  <si>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</si>
  <si>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</si>
  <si>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</si>
  <si>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</si>
  <si>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</si>
  <si>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</si>
  <si>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</si>
  <si>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</si>
  <si>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</si>
  <si>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</si>
  <si>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</si>
  <si>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</si>
  <si>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</si>
  <si>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</si>
  <si>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</si>
  <si>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</si>
  <si>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</si>
  <si>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</si>
  <si>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</si>
  <si>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</si>
  <si>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</si>
  <si>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</si>
  <si>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</si>
  <si>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</si>
  <si>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</si>
  <si>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</si>
  <si>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</si>
  <si>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</si>
  <si>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</si>
  <si>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</si>
  <si>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</si>
  <si>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</si>
  <si>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</si>
  <si>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</si>
  <si>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</si>
  <si>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</si>
  <si>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</si>
  <si>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</si>
  <si>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</si>
  <si>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</si>
  <si>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</si>
  <si>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</si>
  <si>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</si>
  <si>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</si>
  <si>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</si>
  <si>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</si>
  <si>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</si>
  <si>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</si>
  <si>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</si>
  <si>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</si>
  <si>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</si>
  <si>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</si>
  <si>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</si>
  <si>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</si>
  <si>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</si>
  <si>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</si>
  <si>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</si>
  <si>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</si>
  <si>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</si>
  <si>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</si>
  <si>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</si>
  <si>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</si>
  <si>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</si>
  <si>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</si>
  <si>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</si>
  <si>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</si>
  <si>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</si>
  <si>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</si>
  <si>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</si>
  <si>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</si>
  <si>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</si>
  <si>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</si>
  <si>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</si>
  <si>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</si>
  <si>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</si>
  <si>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</si>
  <si>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</si>
  <si>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</si>
  <si>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</si>
  <si>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</si>
  <si>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</si>
  <si>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</si>
  <si>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</si>
  <si>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</si>
  <si>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</si>
  <si>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</si>
  <si>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</si>
  <si>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</si>
  <si>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</si>
  <si>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</si>
  <si>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</si>
  <si>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</si>
  <si>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</si>
  <si>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</si>
  <si>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</si>
  <si>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</si>
  <si>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</si>
  <si>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</si>
  <si>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</si>
  <si>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</si>
  <si>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</si>
  <si>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</si>
  <si>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</si>
  <si>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</si>
  <si>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</si>
  <si>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</si>
  <si>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</si>
  <si>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</si>
  <si>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</si>
  <si>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</si>
  <si>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</si>
  <si>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</si>
  <si>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</si>
  <si>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</si>
  <si>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</si>
  <si>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</si>
  <si>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</si>
  <si>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</si>
  <si>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</si>
  <si>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</si>
  <si>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</si>
  <si>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</si>
  <si>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</si>
  <si>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</si>
  <si>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</si>
  <si>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</si>
  <si>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</si>
  <si>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</si>
  <si>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</si>
  <si>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</si>
  <si>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</si>
  <si>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</si>
  <si>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</si>
  <si>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</si>
  <si>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</si>
  <si>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</si>
  <si>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</si>
  <si>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</si>
  <si>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</si>
  <si>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</si>
  <si>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</si>
  <si>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</si>
  <si>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</si>
  <si>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</si>
  <si>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</si>
  <si>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</si>
  <si>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</si>
  <si>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</si>
  <si>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</si>
  <si>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</si>
  <si>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</si>
  <si>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</si>
  <si>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</si>
  <si>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</si>
  <si>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</si>
  <si>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</si>
  <si>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</si>
  <si>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</si>
  <si>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</si>
  <si>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</si>
  <si>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</si>
  <si>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</si>
  <si>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</si>
  <si>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</si>
  <si>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</si>
  <si>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</si>
  <si>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</si>
  <si>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</si>
  <si>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</si>
  <si>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</si>
  <si>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</si>
  <si>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</si>
  <si>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</si>
  <si>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</si>
  <si>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</si>
  <si>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</si>
  <si>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</si>
  <si>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</si>
  <si>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</si>
  <si>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</si>
  <si>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</si>
  <si>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</si>
  <si>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</si>
  <si>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</si>
  <si>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</si>
  <si>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</si>
  <si>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</si>
  <si>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</si>
  <si>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</si>
  <si>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</si>
  <si>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</si>
  <si>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</si>
  <si>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</si>
  <si>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</si>
  <si>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</si>
  <si>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</si>
  <si>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</si>
  <si>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</si>
  <si>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</si>
  <si>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</si>
  <si>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</si>
  <si>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</si>
  <si>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</si>
  <si>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</si>
  <si>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</si>
  <si>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</si>
  <si>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</si>
  <si>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</si>
  <si>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</si>
  <si>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</si>
  <si>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</si>
  <si>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</si>
  <si>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</si>
  <si>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</si>
  <si>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</si>
  <si>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</si>
  <si>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</si>
  <si>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</si>
  <si>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</si>
  <si>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</si>
  <si>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</si>
  <si>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</si>
  <si>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</si>
  <si>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</si>
  <si>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</si>
  <si>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</si>
  <si>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</si>
  <si>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</si>
  <si>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</si>
  <si>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</si>
  <si>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</si>
  <si>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</si>
  <si>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</si>
  <si>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</si>
  <si>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</si>
  <si>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</si>
  <si>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</si>
  <si>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</si>
  <si>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</si>
  <si>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</si>
  <si>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</si>
  <si>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</si>
  <si>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</si>
  <si>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</si>
  <si>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</si>
  <si>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</si>
  <si>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</si>
  <si>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</si>
  <si>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</si>
  <si>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</si>
  <si>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</si>
  <si>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</si>
  <si>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</si>
  <si>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</si>
  <si>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</si>
  <si>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</si>
  <si>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</si>
  <si>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</si>
  <si>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</si>
  <si>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</si>
  <si>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</si>
  <si>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</si>
  <si>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</si>
  <si>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</si>
  <si>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</si>
  <si>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</si>
  <si>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</si>
  <si>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</si>
  <si>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</si>
  <si>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</si>
  <si>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</si>
  <si>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</si>
  <si>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</si>
  <si>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</si>
  <si>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</si>
  <si>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</si>
  <si>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</si>
  <si>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</si>
  <si>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</si>
  <si>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</si>
  <si>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</si>
  <si>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</si>
  <si>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</si>
  <si>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</si>
  <si>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</si>
  <si>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</si>
  <si>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</si>
  <si>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</si>
  <si>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</si>
  <si>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</si>
  <si>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</si>
  <si>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</si>
  <si>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</si>
  <si>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</si>
  <si>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</si>
  <si>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</si>
  <si>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</si>
  <si>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</si>
  <si>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</si>
  <si>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</si>
  <si>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</si>
  <si>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</si>
  <si>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</si>
  <si>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</si>
  <si>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</si>
  <si>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</si>
  <si>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</si>
  <si>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</si>
  <si>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</si>
  <si>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</si>
  <si>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</si>
  <si>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</si>
  <si>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</si>
  <si>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</si>
  <si>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</si>
  <si>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</si>
  <si>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</si>
  <si>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</si>
  <si>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</si>
  <si>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</si>
  <si>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</si>
  <si>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</si>
  <si>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</si>
  <si>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</si>
  <si>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</si>
  <si>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</si>
  <si>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</si>
  <si>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</si>
  <si>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</si>
  <si>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</si>
  <si>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</si>
  <si>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</si>
  <si>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</si>
  <si>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</si>
  <si>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</si>
  <si>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</si>
  <si>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</si>
  <si>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</si>
  <si>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</si>
  <si>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</si>
  <si>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</si>
  <si>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</si>
  <si>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</si>
  <si>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</si>
  <si>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</si>
  <si>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</si>
  <si>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</si>
  <si>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</si>
  <si>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</si>
  <si>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</si>
  <si>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</si>
  <si>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</si>
  <si>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</si>
  <si>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</si>
  <si>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</si>
  <si>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</si>
  <si>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</si>
  <si>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</si>
  <si>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</si>
  <si>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</si>
  <si>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</si>
  <si>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</si>
  <si>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</si>
  <si>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</si>
  <si>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</si>
  <si>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</si>
  <si>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</si>
  <si>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</si>
  <si>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</si>
  <si>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</si>
  <si>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</si>
  <si>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</si>
  <si>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</si>
  <si>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</si>
  <si>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</si>
  <si>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</si>
  <si>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</si>
  <si>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</si>
  <si>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</si>
  <si>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</si>
  <si>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</si>
  <si>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</si>
  <si>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</si>
  <si>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</si>
  <si>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</si>
  <si>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</si>
  <si>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</si>
  <si>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</si>
  <si>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</si>
  <si>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</si>
  <si>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</si>
  <si>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</si>
  <si>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</si>
  <si>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</si>
  <si>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</si>
  <si>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</si>
  <si>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</si>
  <si>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</si>
  <si>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</si>
  <si>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</si>
  <si>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</si>
  <si>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</si>
  <si>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</si>
  <si>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</si>
  <si>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</si>
  <si>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</si>
  <si>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</si>
  <si>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</si>
  <si>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</si>
  <si>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</si>
  <si>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</si>
  <si>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</si>
  <si>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</si>
  <si>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</si>
  <si>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</si>
  <si>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</si>
  <si>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</si>
  <si>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</si>
  <si>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</si>
  <si>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</si>
  <si>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</si>
  <si>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</si>
  <si>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</si>
  <si>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</si>
  <si>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</si>
  <si>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</si>
  <si>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</si>
  <si>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</si>
  <si>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</si>
  <si>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</si>
  <si>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</si>
  <si>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</si>
  <si>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</si>
  <si>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</si>
  <si>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</si>
  <si>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</si>
  <si>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</si>
  <si>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</si>
  <si>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</si>
  <si>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</si>
  <si>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</si>
  <si>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</si>
  <si>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</si>
  <si>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</si>
  <si>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</si>
  <si>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</si>
  <si>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</si>
  <si>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</si>
  <si>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</si>
  <si>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</si>
  <si>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</si>
  <si>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</si>
  <si>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</si>
  <si>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</si>
  <si>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</si>
  <si>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</si>
  <si>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</si>
  <si>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</si>
  <si>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</si>
  <si>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</si>
  <si>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</si>
  <si>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</si>
  <si>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</si>
  <si>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</si>
  <si>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</si>
  <si>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</si>
  <si>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</si>
  <si>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</si>
  <si>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</si>
  <si>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</si>
  <si>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</si>
  <si>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</si>
  <si>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</si>
  <si>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</si>
  <si>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</si>
  <si>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</si>
  <si>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</si>
  <si>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</si>
  <si>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</si>
  <si>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</si>
  <si>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</si>
  <si>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</si>
  <si>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</si>
  <si>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</si>
  <si>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</si>
  <si>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</si>
  <si>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</si>
  <si>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</si>
  <si>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</si>
  <si>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</si>
  <si>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</si>
  <si>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</si>
  <si>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</si>
  <si>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</si>
  <si>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</si>
  <si>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</si>
  <si>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</si>
  <si>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</si>
  <si>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</si>
  <si>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</si>
  <si>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</si>
  <si>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</si>
  <si>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</si>
  <si>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</si>
  <si>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</si>
  <si>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</si>
  <si>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</si>
  <si>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</si>
  <si>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</si>
  <si>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</si>
  <si>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</si>
  <si>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</si>
  <si>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</si>
  <si>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</si>
  <si>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</si>
  <si>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</si>
  <si>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</si>
  <si>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</si>
  <si>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</si>
  <si>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</si>
  <si>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</si>
  <si>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</si>
  <si>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</si>
  <si>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</si>
  <si>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</si>
  <si>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</si>
  <si>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</si>
  <si>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</si>
  <si>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</si>
  <si>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</si>
  <si>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</si>
  <si>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</si>
  <si>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</si>
  <si>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</si>
  <si>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</si>
  <si>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</si>
  <si>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</si>
  <si>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</si>
  <si>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</si>
  <si>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</si>
  <si>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</si>
  <si>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</si>
  <si>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</si>
  <si>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</si>
  <si>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</si>
  <si>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</si>
  <si>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</si>
  <si>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</si>
  <si>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</si>
  <si>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</si>
  <si>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</si>
  <si>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</si>
  <si>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</si>
  <si>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</si>
  <si>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</si>
  <si>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</si>
  <si>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</si>
  <si>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</si>
  <si>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</si>
  <si>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</si>
  <si>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</si>
  <si>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</si>
  <si>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</si>
  <si>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</si>
  <si>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</si>
  <si>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</si>
  <si>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</si>
  <si>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</si>
  <si>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</si>
  <si>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</si>
  <si>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</si>
  <si>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</si>
  <si>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</si>
  <si>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</si>
  <si>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</si>
  <si>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</si>
  <si>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</si>
  <si>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</si>
  <si>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</si>
  <si>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</si>
  <si>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</si>
  <si>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</si>
  <si>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</si>
  <si>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</si>
  <si>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</si>
  <si>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</si>
  <si>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</si>
  <si>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</si>
  <si>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</si>
  <si>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</si>
  <si>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</si>
  <si>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</si>
  <si>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</si>
  <si>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</si>
  <si>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</si>
  <si>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</si>
  <si>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</si>
  <si>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</si>
  <si>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</si>
  <si>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</si>
  <si>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</si>
  <si>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</si>
  <si>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</si>
  <si>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</si>
  <si>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</si>
  <si>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</si>
  <si>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</si>
  <si>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</si>
  <si>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</si>
  <si>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</si>
  <si>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</si>
  <si>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</si>
  <si>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</si>
  <si>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</si>
  <si>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</si>
  <si>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</si>
  <si>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</si>
  <si>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</si>
  <si>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</si>
  <si>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</si>
  <si>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</si>
  <si>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</si>
  <si>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</si>
  <si>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</si>
  <si>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</si>
  <si>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</si>
  <si>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</si>
  <si>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</si>
  <si>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</si>
  <si>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</si>
  <si>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</si>
  <si>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</si>
  <si>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</si>
  <si>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</si>
  <si>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</si>
  <si>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</si>
  <si>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</si>
  <si>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</si>
  <si>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</si>
  <si>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</si>
  <si>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</si>
  <si>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</si>
  <si>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</si>
  <si>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</si>
  <si>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</si>
  <si>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</si>
  <si>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</si>
  <si>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</si>
  <si>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</si>
  <si>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</si>
  <si>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</si>
  <si>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</si>
  <si>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</si>
  <si>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</si>
  <si>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</si>
  <si>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</si>
  <si>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</si>
  <si>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</si>
  <si>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</si>
  <si>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</si>
  <si>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</si>
  <si>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</si>
  <si>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</si>
  <si>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</si>
  <si>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</si>
  <si>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</si>
  <si>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</si>
  <si>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</si>
  <si>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</si>
  <si>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</si>
  <si>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</si>
  <si>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</si>
  <si>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</si>
  <si>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</si>
  <si>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</si>
  <si>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</si>
  <si>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</si>
  <si>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</si>
  <si>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</si>
  <si>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</si>
  <si>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</si>
  <si>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</si>
  <si>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</si>
  <si>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</si>
  <si>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</si>
  <si>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</si>
  <si>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</si>
  <si>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</si>
  <si>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</si>
  <si>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</si>
  <si>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</si>
  <si>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</si>
  <si>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</si>
  <si>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</si>
  <si>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</si>
  <si>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</si>
  <si>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</si>
  <si>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</si>
  <si>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</si>
  <si>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</si>
  <si>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</si>
  <si>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</si>
  <si>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</si>
  <si>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</si>
  <si>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</si>
  <si>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</si>
  <si>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</si>
  <si>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</si>
  <si>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</si>
  <si>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</si>
  <si>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</si>
  <si>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</si>
  <si>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</si>
  <si>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</si>
  <si>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</si>
  <si>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</si>
  <si>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</si>
  <si>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</si>
  <si>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</si>
  <si>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</si>
  <si>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</si>
  <si>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</si>
  <si>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</si>
  <si>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</si>
  <si>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</si>
  <si>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</si>
  <si>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</si>
  <si>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</si>
  <si>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</si>
  <si>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</si>
  <si>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</si>
  <si>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</si>
  <si>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</si>
  <si>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</si>
  <si>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</si>
  <si>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</si>
  <si>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</si>
  <si>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</si>
  <si>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</si>
  <si>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</si>
  <si>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</si>
  <si>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</si>
  <si>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</si>
  <si>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</si>
  <si>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</si>
  <si>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</si>
  <si>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</si>
  <si>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</si>
  <si>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</si>
  <si>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</si>
  <si>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</si>
  <si>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</si>
  <si>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</si>
  <si>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</si>
  <si>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</si>
  <si>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</si>
  <si>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</si>
  <si>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</si>
  <si>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</si>
  <si>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</si>
  <si>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</si>
  <si>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</si>
  <si>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</si>
  <si>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</si>
  <si>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</si>
  <si>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</si>
  <si>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</si>
  <si>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</si>
  <si>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</si>
  <si>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</si>
  <si>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</si>
  <si>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</si>
  <si>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</si>
  <si>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</si>
  <si>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</si>
  <si>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</si>
  <si>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</si>
  <si>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</si>
  <si>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</si>
  <si>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</si>
  <si>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</si>
  <si>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</si>
  <si>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</si>
  <si>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</si>
  <si>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</si>
  <si>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</si>
  <si>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</si>
  <si>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</si>
  <si>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</si>
  <si>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</si>
  <si>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</si>
  <si>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</si>
  <si>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</si>
  <si>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</si>
  <si>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</si>
  <si>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</si>
  <si>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</si>
  <si>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</si>
  <si>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</si>
  <si>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</si>
  <si>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</si>
  <si>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</si>
  <si>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</si>
  <si>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</si>
  <si>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</si>
  <si>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</si>
  <si>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</si>
  <si>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</si>
  <si>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</si>
  <si>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</si>
  <si>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</si>
  <si>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</si>
  <si>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</si>
  <si>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</si>
  <si>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</si>
  <si>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</si>
  <si>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</si>
  <si>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</si>
  <si>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</si>
  <si>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</si>
  <si>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</si>
  <si>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</si>
  <si>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</si>
  <si>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</si>
  <si>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</si>
  <si>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</si>
  <si>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</si>
  <si>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</si>
  <si>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</si>
  <si>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</si>
  <si>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</si>
  <si>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</si>
  <si>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</si>
  <si>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</si>
  <si>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</si>
  <si>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</si>
  <si>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</si>
  <si>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</si>
  <si>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</si>
  <si>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</si>
  <si>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</si>
  <si>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</si>
  <si>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</si>
  <si>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</si>
  <si>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</si>
  <si>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</si>
  <si>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</si>
  <si>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</si>
  <si>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</si>
  <si>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</si>
  <si>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</si>
  <si>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</si>
  <si>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</si>
  <si>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</si>
  <si>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</si>
  <si>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</si>
  <si>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</si>
  <si>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</si>
  <si>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</si>
  <si>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</si>
  <si>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</si>
  <si>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</si>
  <si>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</si>
  <si>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</si>
  <si>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</si>
  <si>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</si>
  <si>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</si>
  <si>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</si>
  <si>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</si>
  <si>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</si>
  <si>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</si>
  <si>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</si>
  <si>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</si>
  <si>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</si>
  <si>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</si>
  <si>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</si>
  <si>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</si>
  <si>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</si>
  <si>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</si>
  <si>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</si>
  <si>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</si>
  <si>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</si>
  <si>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</si>
  <si>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</si>
  <si>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</si>
  <si>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</si>
  <si>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</si>
  <si>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</si>
  <si>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</si>
  <si>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</si>
  <si>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</si>
  <si>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</si>
  <si>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</si>
  <si>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</si>
  <si>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</si>
  <si>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</si>
  <si>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</si>
  <si>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</si>
  <si>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</si>
  <si>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</si>
  <si>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</si>
  <si>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</si>
  <si>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</si>
  <si>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</si>
  <si>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</si>
  <si>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</si>
  <si>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</si>
  <si>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</si>
  <si>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</si>
  <si>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</si>
  <si>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</si>
  <si>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</si>
  <si>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</si>
  <si>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</si>
  <si>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</si>
  <si>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</si>
  <si>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</si>
  <si>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</si>
  <si>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</si>
  <si>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</si>
  <si>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</si>
  <si>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</si>
  <si>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</si>
  <si>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</si>
  <si>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</si>
  <si>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</si>
  <si>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</si>
  <si>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</si>
  <si>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</si>
  <si>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</si>
  <si>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</si>
  <si>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</si>
  <si>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</si>
  <si>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</si>
  <si>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</si>
  <si>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</si>
  <si>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</si>
  <si>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</si>
  <si>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</si>
  <si>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</si>
  <si>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</si>
  <si>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</si>
  <si>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</si>
  <si>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</si>
  <si>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</si>
  <si>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</si>
  <si>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</si>
  <si>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</si>
  <si>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</si>
  <si>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</si>
  <si>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</si>
  <si>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</si>
  <si>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</si>
  <si>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</si>
  <si>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</si>
  <si>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</si>
  <si>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</si>
  <si>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</si>
  <si>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</si>
  <si>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</si>
  <si>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</si>
  <si>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</si>
  <si>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</si>
  <si>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</si>
  <si>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</si>
  <si>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</si>
  <si>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</si>
  <si>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</si>
  <si>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</si>
  <si>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</si>
  <si>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</si>
  <si>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</si>
  <si>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</si>
  <si>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</si>
  <si>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</si>
  <si>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</si>
  <si>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</si>
  <si>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</si>
  <si>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</si>
  <si>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</si>
  <si>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</si>
  <si>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</si>
  <si>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</si>
  <si>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</si>
  <si>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</si>
  <si>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</si>
  <si>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</si>
  <si>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</si>
  <si>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</si>
  <si>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</si>
  <si>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</si>
  <si>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</si>
  <si>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</si>
  <si>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</si>
  <si>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</si>
  <si>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</si>
  <si>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</si>
  <si>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</si>
  <si>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</si>
  <si>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</si>
  <si>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</si>
  <si>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</si>
  <si>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</si>
  <si>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</si>
  <si>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</si>
  <si>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</si>
  <si>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</si>
  <si>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</si>
  <si>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</si>
  <si>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</si>
  <si>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</si>
  <si>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</si>
  <si>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</si>
  <si>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</si>
  <si>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</si>
  <si>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</si>
  <si>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</si>
  <si>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</si>
  <si>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</si>
  <si>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</si>
  <si>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</si>
  <si>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</si>
  <si>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</si>
  <si>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</si>
  <si>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</si>
  <si>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</si>
  <si>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</si>
  <si>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</si>
  <si>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</si>
  <si>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</si>
  <si>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</si>
  <si>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</si>
  <si>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</si>
  <si>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</si>
  <si>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</si>
  <si>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</si>
  <si>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</si>
  <si>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</si>
  <si>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</si>
  <si>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</si>
  <si>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</si>
  <si>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</si>
  <si>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</si>
  <si>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</si>
  <si>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</si>
  <si>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</si>
  <si>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</si>
  <si>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</si>
  <si>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</si>
  <si>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</si>
  <si>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</si>
  <si>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</si>
  <si>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</si>
  <si>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</si>
  <si>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</si>
  <si>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</si>
  <si>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</si>
  <si>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</si>
  <si>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</si>
  <si>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</si>
  <si>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</si>
  <si>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</si>
  <si>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</si>
  <si>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</si>
  <si>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</si>
  <si>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</si>
  <si>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</si>
  <si>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</si>
  <si>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</si>
  <si>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</si>
  <si>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</si>
  <si>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</si>
  <si>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</si>
  <si>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</si>
  <si>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</si>
  <si>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</si>
  <si>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</si>
  <si>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</si>
  <si>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</si>
  <si>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</si>
  <si>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</si>
  <si>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</si>
  <si>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</si>
  <si>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</si>
  <si>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</si>
  <si>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</si>
  <si>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</si>
  <si>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</si>
  <si>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</si>
  <si>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</si>
  <si>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</si>
  <si>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</si>
  <si>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</si>
  <si>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</si>
  <si>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</si>
  <si>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</si>
  <si>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</si>
  <si>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</si>
  <si>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</si>
  <si>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</si>
  <si>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</si>
  <si>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</si>
  <si>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</si>
  <si>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</si>
  <si>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</si>
  <si>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</si>
  <si>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</si>
  <si>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</si>
  <si>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</si>
  <si>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</si>
  <si>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</si>
  <si>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</si>
  <si>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</si>
  <si>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</si>
  <si>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</si>
  <si>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</si>
  <si>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</si>
  <si>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</si>
  <si>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</si>
  <si>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</si>
  <si>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</si>
  <si>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</si>
  <si>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</si>
  <si>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</si>
  <si>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</si>
  <si>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</si>
  <si>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</si>
  <si>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</si>
  <si>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</si>
  <si>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</si>
  <si>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</si>
  <si>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</si>
  <si>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</si>
  <si>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</si>
  <si>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</si>
  <si>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</si>
  <si>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</si>
  <si>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</si>
  <si>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</si>
  <si>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</si>
  <si>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</si>
  <si>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</si>
  <si>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</si>
  <si>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</si>
  <si>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</si>
  <si>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</si>
  <si>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</si>
  <si>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</si>
  <si>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</si>
  <si>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</si>
  <si>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</si>
  <si>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</si>
  <si>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</si>
  <si>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</si>
  <si>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</si>
  <si>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</si>
  <si>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</si>
  <si>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</si>
  <si>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</si>
  <si>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</si>
  <si>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</si>
  <si>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</si>
  <si>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</si>
  <si>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</si>
  <si>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</si>
  <si>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</si>
  <si>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</si>
  <si>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</si>
  <si>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</si>
  <si>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</si>
  <si>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</si>
  <si>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</si>
  <si>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</si>
  <si>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</si>
  <si>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</si>
  <si>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</si>
  <si>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</si>
  <si>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</si>
  <si>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</si>
  <si>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</si>
  <si>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</si>
  <si>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</si>
  <si>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</si>
  <si>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</si>
  <si>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</si>
  <si>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</si>
  <si>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</si>
  <si>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</si>
  <si>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</si>
  <si>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</si>
  <si>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</si>
  <si>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</si>
  <si>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</si>
  <si>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</si>
  <si>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</si>
  <si>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</si>
  <si>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</si>
  <si>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</si>
  <si>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</si>
  <si>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</si>
  <si>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</si>
  <si>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</si>
  <si>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</si>
  <si>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</si>
  <si>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</si>
  <si>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</si>
  <si>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</si>
  <si>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</si>
  <si>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</si>
  <si>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</si>
  <si>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</si>
  <si>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</si>
  <si>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</si>
  <si>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</si>
  <si>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</si>
  <si>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</si>
  <si>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</si>
  <si>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</si>
  <si>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</si>
  <si>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</si>
  <si>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</si>
  <si>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</si>
  <si>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</si>
  <si>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</si>
  <si>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</si>
  <si>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</si>
  <si>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</si>
  <si>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</si>
  <si>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</si>
  <si>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</si>
  <si>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</si>
  <si>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</si>
  <si>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</si>
  <si>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</si>
  <si>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</si>
  <si>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</si>
  <si>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</si>
  <si>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</si>
  <si>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</si>
  <si>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</si>
  <si>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</si>
  <si>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</si>
  <si>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</si>
  <si>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</si>
  <si>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</si>
  <si>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</si>
  <si>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</si>
  <si>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</si>
  <si>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</si>
  <si>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</si>
  <si>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</si>
  <si>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</si>
  <si>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</si>
  <si>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</si>
  <si>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</si>
  <si>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</si>
  <si>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</si>
  <si>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</si>
  <si>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</si>
  <si>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</si>
  <si>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</si>
  <si>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</si>
  <si>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</si>
  <si>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</si>
  <si>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</si>
  <si>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</si>
  <si>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</si>
  <si>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</si>
  <si>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</si>
  <si>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</si>
  <si>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</si>
  <si>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</si>
  <si>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</si>
  <si>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</si>
  <si>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</si>
  <si>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</si>
  <si>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</si>
  <si>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</si>
  <si>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</si>
  <si>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</si>
  <si>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</si>
  <si>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</si>
  <si>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</si>
  <si>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</si>
  <si>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</si>
  <si>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</si>
  <si>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</si>
  <si>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</si>
  <si>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</si>
  <si>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</si>
  <si>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</si>
  <si>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</si>
  <si>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</si>
  <si>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</si>
  <si>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</si>
  <si>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</si>
  <si>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</si>
  <si>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</si>
  <si>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</si>
  <si>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</si>
  <si>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</si>
  <si>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</si>
  <si>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</si>
  <si>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</si>
  <si>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</si>
  <si>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</si>
  <si>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</si>
  <si>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</si>
  <si>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</si>
  <si>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</si>
  <si>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</si>
  <si>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</si>
  <si>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</si>
  <si>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</si>
  <si>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</si>
  <si>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</si>
  <si>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</si>
  <si>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</si>
  <si>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</si>
  <si>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</si>
  <si>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</si>
  <si>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</si>
  <si>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</si>
  <si>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</si>
  <si>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</si>
  <si>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</si>
  <si>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</si>
  <si>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</si>
  <si>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</si>
  <si>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</si>
  <si>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</si>
  <si>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</si>
  <si>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</si>
  <si>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</si>
  <si>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</si>
  <si>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</si>
  <si>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</si>
  <si>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</si>
  <si>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</si>
  <si>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</si>
  <si>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</si>
  <si>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</si>
  <si>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</si>
  <si>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</si>
  <si>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</si>
  <si>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</si>
  <si>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</si>
  <si>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</si>
  <si>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</si>
  <si>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</si>
  <si>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</si>
  <si>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</si>
  <si>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</si>
  <si>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</si>
  <si>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</si>
  <si>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</si>
  <si>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</si>
  <si>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</si>
  <si>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</si>
  <si>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</si>
  <si>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</si>
  <si>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</si>
  <si>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</si>
  <si>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</si>
  <si>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</si>
  <si>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</si>
  <si>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</si>
  <si>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</si>
  <si>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</si>
  <si>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</si>
  <si>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</si>
  <si>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</si>
  <si>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</si>
  <si>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</si>
  <si>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</si>
  <si>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</si>
  <si>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</si>
  <si>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</si>
  <si>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</si>
  <si>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</si>
  <si>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</si>
  <si>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</si>
  <si>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</si>
  <si>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</si>
  <si>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</si>
  <si>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</si>
  <si>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</si>
  <si>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</si>
  <si>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</si>
  <si>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</si>
  <si>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</si>
  <si>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</si>
  <si>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</si>
  <si>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</si>
  <si>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</si>
  <si>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</si>
  <si>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</si>
  <si>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</si>
  <si>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</si>
  <si>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</si>
  <si>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</si>
  <si>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</si>
  <si>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</si>
  <si>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</si>
  <si>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</si>
  <si>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</si>
  <si>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</si>
  <si>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</si>
  <si>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</si>
  <si>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</si>
  <si>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</si>
  <si>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</si>
  <si>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</si>
  <si>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</si>
  <si>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</si>
  <si>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</si>
  <si>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</si>
  <si>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</si>
  <si>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</si>
  <si>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</si>
  <si>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</si>
  <si>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</si>
  <si>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</si>
  <si>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</si>
  <si>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</si>
  <si>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</si>
  <si>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</si>
  <si>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</si>
  <si>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</si>
  <si>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</si>
  <si>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</si>
  <si>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</si>
  <si>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</si>
  <si>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</si>
  <si>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</si>
  <si>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</si>
  <si>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</si>
  <si>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</si>
  <si>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</si>
  <si>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</si>
  <si>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</si>
  <si>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</si>
  <si>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</si>
  <si>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</si>
  <si>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</si>
  <si>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</si>
  <si>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</si>
  <si>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</si>
  <si>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</si>
  <si>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</si>
  <si>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</si>
  <si>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</si>
  <si>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</si>
  <si>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</si>
  <si>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</si>
  <si>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</si>
  <si>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</si>
  <si>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</si>
  <si>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</si>
  <si>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</si>
  <si>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</si>
  <si>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</si>
  <si>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</si>
  <si>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</si>
  <si>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</si>
  <si>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</si>
  <si>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</si>
  <si>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</si>
  <si>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</si>
  <si>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</si>
  <si>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</si>
  <si>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</si>
  <si>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</si>
  <si>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</si>
  <si>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</si>
  <si>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</si>
  <si>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</si>
  <si>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</si>
  <si>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</si>
  <si>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</si>
  <si>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</si>
  <si>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</si>
  <si>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</si>
  <si>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</si>
  <si>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</si>
  <si>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</si>
  <si>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</si>
  <si>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</si>
  <si>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</si>
  <si>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</si>
  <si>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</si>
  <si>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</si>
  <si>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</si>
  <si>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</si>
  <si>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</si>
  <si>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</si>
  <si>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</si>
  <si>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</si>
  <si>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</si>
  <si>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</si>
  <si>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</si>
  <si>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</si>
  <si>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</si>
  <si>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</si>
  <si>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</si>
  <si>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</si>
  <si>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</si>
  <si>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</si>
  <si>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</si>
  <si>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</si>
  <si>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</si>
  <si>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</si>
  <si>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</si>
  <si>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</si>
  <si>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</si>
  <si>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</si>
  <si>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</si>
  <si>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</si>
  <si>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</si>
  <si>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</si>
  <si>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</si>
  <si>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</si>
  <si>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</si>
  <si>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</si>
  <si>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</si>
  <si>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</si>
  <si>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</si>
  <si>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</si>
  <si>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</si>
  <si>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</si>
  <si>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</si>
  <si>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</si>
  <si>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</si>
  <si>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</si>
  <si>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</si>
  <si>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</si>
  <si>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</si>
  <si>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</si>
  <si>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</si>
  <si>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</si>
  <si>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</si>
  <si>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</si>
  <si>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</si>
  <si>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</si>
  <si>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</si>
  <si>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</si>
  <si>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</si>
  <si>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</si>
  <si>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</si>
  <si>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</si>
  <si>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</si>
  <si>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</si>
  <si>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</si>
  <si>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</si>
  <si>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</si>
  <si>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</si>
  <si>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</si>
  <si>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</si>
  <si>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</si>
  <si>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</si>
  <si>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</si>
  <si>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</si>
  <si>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</si>
  <si>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</si>
  <si>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</si>
  <si>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</si>
  <si>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</si>
  <si>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</si>
  <si>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</si>
  <si>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</si>
  <si>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</si>
  <si>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</si>
  <si>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</si>
  <si>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</si>
  <si>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</si>
  <si>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</si>
  <si>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</si>
  <si>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</si>
  <si>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</si>
  <si>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</si>
  <si>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</si>
  <si>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</si>
  <si>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</si>
  <si>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</si>
  <si>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</si>
  <si>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</si>
  <si>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</si>
  <si>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</si>
  <si>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</si>
  <si>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</si>
  <si>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</si>
  <si>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</si>
  <si>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</si>
  <si>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</si>
  <si>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</si>
  <si>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</si>
  <si>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</si>
  <si>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</si>
  <si>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</si>
  <si>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</si>
  <si>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</si>
  <si>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</si>
  <si>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</si>
  <si>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</si>
  <si>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</si>
  <si>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</si>
  <si>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</si>
  <si>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</si>
  <si>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</si>
  <si>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</si>
  <si>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</si>
  <si>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</si>
  <si>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</si>
  <si>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</si>
  <si>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</si>
  <si>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</si>
  <si>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</si>
  <si>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</si>
  <si>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</si>
  <si>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</si>
  <si>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</si>
  <si>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</si>
  <si>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</si>
  <si>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</si>
  <si>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</si>
  <si>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</si>
  <si>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</si>
  <si>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</si>
  <si>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</si>
  <si>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</si>
  <si>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</si>
  <si>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</si>
  <si>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</si>
  <si>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</si>
  <si>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</si>
  <si>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</si>
  <si>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</si>
  <si>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</si>
  <si>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</si>
  <si>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</si>
  <si>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</si>
  <si>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</si>
  <si>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</si>
  <si>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</si>
  <si>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</si>
  <si>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</si>
  <si>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</si>
  <si>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</si>
  <si>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</si>
  <si>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</si>
  <si>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</si>
  <si>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</si>
  <si>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</si>
  <si>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</si>
  <si>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</si>
  <si>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</si>
  <si>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</si>
  <si>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</si>
  <si>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</si>
  <si>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</si>
  <si>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</si>
  <si>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</si>
  <si>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</si>
  <si>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</si>
  <si>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</si>
  <si>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</si>
  <si>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</si>
  <si>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</si>
  <si>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</si>
  <si>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</si>
  <si>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</si>
  <si>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</si>
  <si>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</si>
  <si>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</si>
  <si>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</si>
  <si>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</si>
  <si>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</si>
  <si>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</si>
  <si>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</si>
  <si>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</si>
  <si>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</si>
  <si>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</si>
  <si>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</si>
  <si>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</si>
  <si>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</si>
  <si>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</si>
  <si>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</si>
  <si>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</si>
  <si>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</si>
  <si>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</si>
  <si>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</si>
  <si>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</si>
  <si>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</si>
  <si>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</si>
  <si>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</si>
  <si>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</si>
  <si>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</si>
  <si>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</si>
  <si>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</si>
  <si>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</si>
  <si>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</si>
  <si>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</si>
  <si>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</si>
  <si>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</si>
  <si>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</si>
  <si>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</si>
  <si>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</si>
  <si>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</si>
  <si>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</si>
  <si>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</si>
  <si>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</si>
  <si>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</si>
  <si>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</si>
  <si>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</si>
  <si>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</si>
  <si>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</si>
  <si>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</si>
  <si>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</si>
  <si>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</si>
  <si>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</si>
  <si>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</si>
  <si>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</si>
  <si>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</si>
  <si>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</si>
  <si>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</si>
  <si>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</si>
  <si>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</si>
  <si>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</si>
  <si>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</si>
  <si>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</si>
  <si>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</si>
  <si>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</si>
  <si>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</si>
  <si>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</si>
  <si>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</si>
  <si>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</si>
  <si>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</si>
  <si>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</si>
  <si>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</si>
  <si>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</si>
  <si>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</si>
  <si>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</si>
  <si>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</si>
  <si>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</si>
  <si>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</si>
  <si>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</si>
  <si>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</si>
  <si>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</si>
  <si>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</si>
  <si>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</si>
  <si>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</si>
  <si>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</si>
  <si>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</si>
  <si>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</si>
  <si>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</si>
  <si>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</si>
  <si>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</si>
  <si>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</si>
  <si>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</si>
  <si>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</si>
  <si>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</si>
  <si>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</si>
  <si>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</si>
  <si>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</si>
  <si>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</si>
  <si>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</si>
  <si>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</si>
  <si>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</si>
  <si>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</si>
  <si>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</si>
  <si>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</si>
  <si>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</si>
  <si>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</si>
  <si>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</si>
  <si>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</si>
  <si>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</si>
  <si>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</si>
  <si>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</si>
  <si>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</si>
  <si>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</si>
  <si>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</si>
  <si>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</si>
  <si>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</si>
  <si>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</si>
  <si>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</si>
  <si>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</si>
  <si>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</si>
  <si>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</si>
  <si>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</si>
  <si>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</si>
  <si>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</si>
  <si>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</si>
  <si>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</si>
  <si>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</si>
  <si>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</si>
  <si>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</si>
  <si>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</si>
  <si>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</si>
  <si>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</si>
  <si>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</si>
  <si>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</si>
  <si>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</si>
  <si>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</si>
  <si>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</si>
  <si>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</si>
  <si>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</si>
  <si>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</si>
  <si>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</si>
  <si>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</si>
  <si>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</si>
  <si>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</si>
  <si>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</si>
  <si>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</si>
  <si>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</si>
  <si>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</si>
  <si>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</si>
  <si>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</si>
  <si>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</si>
  <si>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</si>
  <si>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</si>
  <si>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</si>
  <si>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</si>
  <si>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</si>
  <si>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</si>
  <si>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</si>
  <si>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</si>
  <si>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</si>
  <si>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</si>
  <si>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</si>
  <si>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</si>
  <si>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</si>
  <si>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</si>
  <si>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</si>
  <si>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</si>
  <si>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</si>
  <si>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</si>
  <si>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</si>
  <si>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</si>
  <si>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</si>
  <si>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</si>
  <si>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</si>
  <si>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</si>
  <si>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</si>
  <si>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</si>
  <si>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</si>
  <si>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</si>
  <si>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</si>
  <si>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</si>
  <si>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</si>
  <si>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</si>
  <si>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</si>
  <si>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</si>
  <si>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</si>
  <si>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</si>
  <si>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</si>
  <si>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</si>
  <si>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</si>
  <si>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</si>
  <si>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</si>
  <si>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</si>
  <si>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</si>
  <si>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</si>
  <si>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</si>
  <si>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</si>
  <si>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</si>
  <si>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</si>
  <si>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</si>
  <si>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</si>
  <si>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</si>
  <si>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</si>
  <si>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</si>
  <si>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</si>
  <si>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</si>
  <si>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</si>
  <si>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</si>
  <si>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</si>
  <si>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</si>
  <si>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</si>
  <si>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</si>
  <si>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</si>
  <si>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</si>
  <si>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</si>
  <si>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</si>
  <si>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</si>
  <si>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</si>
  <si>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</si>
  <si>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</si>
  <si>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</si>
  <si>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</si>
  <si>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</si>
  <si>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</si>
  <si>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</si>
  <si>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</si>
  <si>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</si>
  <si>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</si>
  <si>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</si>
  <si>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</si>
  <si>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</si>
  <si>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</si>
  <si>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</si>
  <si>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</si>
  <si>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</si>
  <si>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</si>
  <si>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</si>
  <si>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</si>
  <si>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</si>
  <si>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</si>
  <si>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</si>
  <si>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</si>
  <si>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</si>
  <si>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</si>
  <si>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</si>
  <si>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</si>
  <si>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</si>
  <si>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</si>
  <si>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</si>
  <si>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</si>
  <si>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</si>
  <si>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</si>
  <si>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</si>
  <si>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</si>
  <si>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</si>
  <si>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</si>
  <si>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</si>
  <si>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</si>
  <si>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</si>
  <si>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</si>
  <si>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</si>
  <si>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</si>
  <si>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</si>
  <si>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</si>
  <si>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</si>
  <si>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</si>
  <si>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</si>
  <si>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</si>
  <si>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</si>
  <si>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</si>
  <si>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</si>
  <si>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</si>
  <si>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</si>
  <si>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</si>
  <si>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</si>
  <si>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</si>
  <si>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</si>
  <si>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</si>
  <si>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</si>
  <si>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</si>
  <si>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</si>
  <si>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</si>
  <si>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</si>
  <si>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</si>
  <si>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</si>
  <si>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</si>
  <si>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</si>
  <si>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</si>
  <si>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</si>
  <si>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</si>
  <si>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</si>
  <si>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</si>
  <si>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</si>
  <si>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</si>
  <si>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</si>
  <si>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</si>
  <si>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</si>
  <si>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</si>
  <si>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</si>
  <si>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</si>
  <si>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</si>
  <si>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</si>
  <si>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</si>
  <si>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</si>
  <si>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</si>
  <si>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</si>
  <si>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</si>
  <si>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</si>
  <si>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</si>
  <si>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</si>
  <si>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</si>
  <si>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</si>
  <si>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</si>
  <si>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</si>
  <si>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</si>
  <si>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</si>
  <si>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</si>
  <si>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</si>
  <si>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</si>
  <si>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</si>
  <si>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</si>
  <si>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</si>
  <si>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</si>
  <si>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</si>
  <si>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</si>
  <si>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</si>
  <si>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</si>
  <si>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</si>
  <si>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</si>
  <si>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</si>
  <si>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</si>
  <si>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</si>
  <si>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</si>
  <si>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</si>
  <si>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</si>
  <si>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</si>
  <si>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</si>
  <si>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</si>
  <si>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</si>
  <si>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</si>
  <si>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</si>
  <si>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</si>
  <si>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</si>
  <si>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</si>
  <si>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</si>
  <si>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</si>
  <si>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</si>
  <si>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</si>
  <si>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</si>
  <si>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</si>
  <si>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</si>
  <si>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</si>
  <si>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</si>
  <si>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</si>
  <si>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</si>
  <si>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</si>
  <si>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</si>
  <si>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</si>
  <si>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</si>
  <si>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</si>
  <si>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</si>
  <si>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</si>
  <si>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</si>
  <si>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</si>
  <si>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</si>
  <si>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</si>
  <si>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</si>
  <si>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</si>
  <si>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</si>
  <si>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</si>
  <si>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</si>
  <si>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</si>
  <si>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</si>
  <si>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</si>
  <si>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</si>
  <si>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</si>
  <si>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</si>
  <si>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</si>
  <si>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</si>
  <si>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</si>
  <si>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</si>
  <si>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</si>
  <si>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</si>
  <si>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</si>
  <si>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</si>
  <si>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</si>
  <si>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</si>
  <si>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</si>
  <si>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</si>
  <si>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</si>
  <si>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</si>
  <si>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</si>
  <si>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</si>
  <si>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</si>
  <si>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</si>
  <si>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</si>
  <si>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</si>
  <si>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</si>
  <si>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</si>
  <si>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</si>
  <si>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</si>
  <si>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</si>
  <si>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</si>
  <si>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</si>
  <si>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</si>
  <si>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</si>
  <si>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</si>
  <si>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</si>
  <si>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</si>
  <si>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</si>
  <si>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</si>
  <si>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</si>
  <si>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</si>
  <si>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</si>
  <si>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</si>
  <si>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</si>
  <si>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</si>
  <si>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</si>
  <si>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</si>
  <si>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</si>
  <si>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</si>
  <si>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</si>
  <si>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</si>
  <si>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</si>
  <si>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</si>
  <si>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</si>
  <si>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</si>
  <si>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</si>
  <si>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</si>
  <si>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</si>
  <si>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</si>
  <si>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</si>
  <si>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</si>
  <si>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</si>
  <si>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</si>
  <si>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</si>
  <si>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</si>
  <si>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</si>
  <si>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</si>
  <si>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</si>
  <si>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</si>
  <si>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</si>
  <si>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</si>
  <si>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</si>
  <si>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</si>
  <si>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</si>
  <si>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</si>
  <si>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</si>
  <si>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</si>
  <si>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</si>
  <si>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</si>
  <si>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</si>
  <si>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</si>
  <si>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</si>
  <si>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</si>
  <si>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</si>
  <si>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</si>
  <si>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</si>
  <si>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</si>
  <si>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</si>
  <si>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</si>
  <si>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</si>
  <si>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</si>
  <si>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</si>
  <si>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</si>
  <si>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</si>
  <si>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</si>
  <si>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</si>
  <si>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</si>
  <si>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</si>
  <si>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</si>
  <si>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</si>
  <si>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</si>
  <si>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</si>
  <si>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</si>
  <si>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</si>
  <si>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</si>
  <si>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</si>
  <si>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</si>
  <si>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</si>
  <si>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</si>
  <si>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</si>
  <si>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</si>
  <si>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</si>
  <si>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</si>
  <si>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</si>
  <si>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</si>
  <si>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</si>
  <si>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</si>
  <si>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</si>
  <si>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</si>
  <si>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</si>
  <si>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</si>
  <si>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</si>
  <si>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</si>
  <si>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</si>
  <si>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</si>
  <si>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</si>
  <si>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</si>
  <si>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</si>
  <si>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</si>
  <si>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</si>
  <si>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</si>
  <si>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</si>
  <si>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</si>
  <si>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</si>
  <si>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</si>
  <si>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</si>
  <si>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</si>
  <si>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</si>
  <si>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</si>
  <si>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</si>
  <si>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</si>
  <si>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</si>
  <si>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</si>
  <si>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</si>
  <si>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</si>
  <si>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</si>
  <si>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</si>
  <si>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</si>
  <si>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</si>
  <si>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</si>
  <si>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</si>
  <si>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</si>
  <si>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</si>
  <si>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</si>
  <si>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</si>
  <si>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</si>
  <si>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</si>
  <si>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</si>
  <si>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</si>
  <si>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</si>
  <si>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</si>
  <si>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</si>
  <si>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</si>
  <si>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</si>
  <si>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</si>
  <si>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</si>
  <si>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</si>
  <si>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</si>
  <si>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</si>
  <si>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</si>
  <si>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</si>
  <si>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</si>
  <si>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</si>
  <si>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</si>
  <si>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</si>
  <si>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</si>
  <si>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</si>
  <si>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</si>
  <si>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</si>
  <si>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</si>
  <si>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</si>
  <si>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</si>
  <si>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</si>
  <si>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</si>
  <si>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</si>
  <si>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</si>
  <si>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</si>
  <si>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</si>
  <si>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</si>
  <si>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</si>
  <si>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</si>
  <si>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</si>
  <si>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</si>
  <si>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</si>
  <si>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</si>
  <si>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</si>
  <si>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</si>
  <si>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</si>
  <si>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</si>
  <si>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</si>
  <si>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</si>
  <si>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</si>
  <si>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</si>
  <si>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</si>
  <si>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</si>
  <si>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</si>
  <si>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</si>
  <si>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</si>
  <si>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</si>
  <si>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</si>
  <si>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</si>
  <si>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</si>
  <si>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</si>
  <si>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</si>
  <si>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</si>
  <si>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</si>
  <si>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</si>
  <si>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</si>
  <si>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</si>
  <si>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</si>
  <si>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</si>
  <si>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</si>
  <si>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</si>
  <si>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</si>
  <si>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</si>
  <si>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</si>
  <si>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</si>
  <si>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</si>
  <si>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</si>
  <si>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</si>
  <si>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</si>
  <si>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</si>
  <si>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</si>
  <si>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</si>
  <si>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</si>
  <si>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</si>
  <si>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</si>
  <si>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</si>
  <si>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</si>
  <si>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</si>
  <si>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</si>
  <si>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</si>
  <si>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</si>
  <si>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</si>
  <si>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</si>
  <si>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</si>
  <si>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</si>
  <si>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</si>
  <si>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</si>
  <si>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</si>
  <si>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</si>
  <si>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</si>
  <si>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</si>
  <si>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</si>
  <si>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</si>
  <si>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</si>
  <si>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</si>
  <si>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</si>
  <si>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</si>
  <si>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</si>
  <si>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</si>
  <si>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</si>
  <si>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</si>
  <si>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</si>
  <si>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</si>
  <si>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</si>
  <si>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</si>
  <si>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</si>
  <si>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</si>
  <si>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</si>
  <si>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</si>
  <si>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</si>
  <si>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</si>
  <si>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</si>
  <si>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</si>
  <si>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</si>
  <si>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</si>
  <si>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</si>
  <si>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</si>
  <si>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</si>
  <si>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</si>
  <si>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</si>
  <si>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</si>
  <si>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</si>
  <si>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</si>
  <si>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</si>
  <si>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</si>
  <si>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</si>
  <si>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</si>
  <si>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</si>
  <si>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</si>
  <si>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</si>
  <si>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</si>
  <si>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</si>
  <si>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</si>
  <si>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</si>
  <si>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</si>
  <si>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</si>
  <si>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</si>
  <si>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</si>
  <si>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</si>
  <si>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</si>
  <si>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</si>
  <si>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</si>
  <si>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</si>
  <si>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</si>
  <si>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</si>
  <si>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</si>
  <si>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</si>
  <si>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</si>
  <si>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</si>
  <si>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</si>
  <si>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</si>
  <si>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</si>
  <si>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</si>
  <si>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</si>
  <si>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</si>
  <si>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</si>
  <si>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</si>
  <si>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</si>
  <si>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</si>
  <si>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</si>
  <si>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</si>
  <si>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</si>
  <si>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</si>
  <si>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</si>
  <si>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</si>
  <si>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</si>
  <si>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</si>
  <si>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</si>
  <si>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</si>
  <si>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</si>
  <si>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</si>
  <si>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</si>
  <si>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</si>
  <si>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</si>
  <si>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</si>
  <si>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</si>
  <si>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</si>
  <si>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</si>
  <si>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</si>
  <si>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</si>
  <si>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</si>
  <si>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</si>
  <si>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</si>
  <si>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</si>
  <si>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</si>
  <si>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</si>
  <si>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</si>
  <si>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</si>
  <si>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</si>
  <si>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</si>
  <si>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</si>
  <si>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</si>
  <si>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</si>
  <si>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</si>
  <si>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</si>
  <si>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</si>
  <si>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</si>
  <si>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</si>
  <si>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</si>
  <si>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</si>
  <si>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</si>
  <si>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</si>
  <si>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</si>
  <si>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</si>
  <si>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</si>
  <si>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</si>
  <si>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</si>
  <si>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</si>
  <si>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</si>
  <si>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</si>
  <si>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</si>
  <si>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</si>
  <si>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</si>
  <si>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</si>
  <si>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</si>
  <si>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</si>
  <si>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</si>
  <si>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</si>
  <si>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</si>
  <si>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</si>
  <si>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</si>
  <si>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</si>
  <si>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</si>
  <si>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</si>
  <si>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</si>
  <si>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</si>
  <si>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</si>
  <si>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</si>
  <si>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</si>
  <si>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</si>
  <si>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</si>
  <si>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</si>
  <si>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</si>
  <si>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</si>
  <si>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</si>
  <si>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</si>
  <si>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</si>
  <si>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</si>
  <si>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</si>
  <si>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</si>
  <si>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</si>
  <si>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</si>
  <si>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</si>
  <si>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</si>
  <si>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</si>
  <si>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</si>
  <si>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</si>
  <si>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</si>
  <si>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</si>
  <si>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</si>
  <si>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</si>
  <si>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</si>
  <si>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</si>
  <si>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</si>
  <si>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</si>
  <si>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</si>
  <si>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</si>
  <si>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</si>
  <si>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</si>
  <si>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</si>
  <si>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</si>
  <si>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</si>
  <si>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</si>
  <si>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</si>
  <si>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</si>
  <si>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</si>
  <si>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</si>
  <si>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</si>
  <si>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</si>
  <si>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</si>
  <si>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</si>
  <si>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</si>
  <si>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</si>
  <si>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</si>
  <si>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</si>
  <si>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</si>
  <si>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</si>
  <si>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</si>
  <si>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</si>
  <si>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</si>
  <si>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</si>
  <si>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</si>
  <si>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</si>
  <si>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</si>
  <si>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</si>
  <si>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</si>
  <si>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</si>
  <si>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</si>
  <si>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</si>
  <si>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</si>
  <si>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</si>
  <si>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</si>
  <si>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</si>
  <si>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</si>
  <si>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</si>
  <si>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</si>
  <si>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</si>
  <si>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</si>
  <si>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</si>
  <si>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</si>
  <si>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</si>
  <si>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</si>
  <si>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</si>
  <si>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</si>
  <si>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</si>
  <si>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</si>
  <si>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</si>
  <si>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</si>
  <si>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</si>
  <si>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</si>
  <si>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</si>
  <si>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</si>
  <si>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</si>
  <si>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</si>
  <si>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</si>
  <si>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</si>
  <si>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</si>
  <si>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</si>
  <si>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</si>
  <si>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</si>
  <si>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</si>
  <si>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</si>
  <si>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</si>
  <si>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</si>
  <si>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</si>
  <si>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</si>
  <si>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</si>
  <si>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</si>
  <si>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</si>
  <si>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</si>
  <si>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</si>
  <si>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</si>
  <si>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</si>
  <si>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</si>
  <si>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</si>
  <si>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</si>
  <si>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</si>
  <si>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</si>
  <si>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</si>
  <si>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</si>
  <si>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</si>
  <si>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</si>
  <si>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</si>
  <si>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</si>
  <si>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</si>
  <si>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</si>
  <si>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</si>
  <si>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</si>
  <si>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</si>
  <si>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</si>
  <si>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</si>
  <si>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</si>
  <si>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</si>
  <si>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</si>
  <si>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</si>
  <si>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</si>
  <si>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</si>
  <si>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</si>
  <si>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</si>
  <si>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</si>
  <si>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</si>
  <si>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</si>
  <si>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</si>
  <si>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</si>
  <si>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</si>
  <si>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</si>
  <si>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</si>
  <si>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</si>
  <si>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</si>
  <si>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</si>
  <si>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</si>
  <si>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</si>
  <si>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</si>
  <si>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</si>
  <si>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</si>
  <si>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</si>
  <si>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</si>
  <si>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</si>
  <si>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</si>
  <si>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</si>
  <si>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</si>
  <si>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</si>
  <si>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</si>
  <si>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</si>
  <si>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</si>
  <si>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</si>
  <si>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</si>
  <si>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</si>
  <si>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</si>
  <si>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</si>
  <si>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</si>
  <si>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</si>
  <si>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</si>
  <si>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</si>
  <si>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</si>
  <si>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</si>
  <si>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</si>
  <si>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</si>
  <si>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</si>
  <si>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</si>
  <si>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</si>
  <si>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</si>
  <si>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</si>
  <si>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</si>
  <si>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</si>
  <si>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</si>
  <si>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</si>
  <si>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</si>
  <si>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</si>
  <si>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</si>
  <si>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</si>
  <si>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</si>
  <si>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</si>
  <si>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</si>
  <si>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</si>
  <si>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</si>
  <si>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</si>
  <si>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</si>
  <si>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</si>
  <si>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</si>
  <si>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</si>
  <si>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</si>
  <si>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</si>
  <si>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</si>
  <si>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</si>
  <si>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</si>
  <si>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</si>
  <si>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</si>
  <si>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</si>
  <si>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</si>
  <si>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</si>
  <si>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</si>
  <si>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</si>
  <si>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</si>
  <si>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</si>
  <si>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</si>
  <si>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</si>
  <si>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</si>
  <si>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</si>
  <si>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</si>
  <si>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</si>
  <si>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</si>
  <si>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</si>
  <si>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</si>
  <si>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</si>
  <si>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</si>
  <si>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</si>
  <si>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</si>
  <si>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</si>
  <si>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</si>
  <si>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</si>
  <si>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</si>
  <si>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</si>
  <si>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</si>
  <si>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</si>
  <si>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</si>
  <si>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</si>
  <si>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</si>
  <si>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</si>
  <si>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</si>
  <si>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</si>
  <si>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</si>
  <si>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</si>
  <si>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</si>
  <si>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</si>
  <si>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</si>
  <si>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</si>
  <si>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</si>
  <si>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</si>
  <si>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</si>
  <si>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</si>
  <si>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</si>
  <si>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</si>
  <si>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</si>
  <si>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</si>
  <si>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</si>
  <si>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</si>
  <si>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</si>
  <si>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</si>
  <si>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</si>
  <si>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</si>
  <si>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</si>
  <si>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</si>
  <si>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</si>
  <si>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</si>
  <si>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</si>
  <si>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</si>
  <si>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</si>
  <si>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</si>
  <si>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</si>
  <si>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</si>
  <si>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</si>
  <si>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</si>
  <si>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</si>
  <si>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</si>
  <si>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</si>
  <si>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</si>
  <si>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</si>
  <si>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</si>
  <si>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</si>
  <si>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</si>
  <si>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</si>
  <si>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</si>
  <si>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</si>
  <si>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</si>
  <si>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</si>
  <si>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</si>
  <si>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</si>
  <si>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</si>
  <si>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</si>
  <si>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</si>
  <si>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</si>
  <si>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</si>
  <si>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</si>
  <si>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</si>
  <si>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</si>
  <si>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</si>
  <si>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</si>
  <si>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</si>
  <si>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</si>
  <si>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</si>
  <si>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</si>
  <si>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</si>
  <si>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</si>
  <si>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</si>
  <si>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</si>
  <si>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</si>
  <si>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</si>
  <si>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</si>
  <si>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</si>
  <si>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</si>
  <si>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</si>
  <si>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</si>
  <si>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</si>
  <si>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</si>
  <si>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</si>
  <si>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</si>
  <si>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</si>
  <si>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</si>
  <si>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</si>
  <si>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</si>
  <si>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</si>
  <si>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</si>
  <si>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</si>
  <si>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</si>
  <si>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</si>
  <si>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</si>
  <si>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</si>
  <si>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</si>
  <si>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</si>
  <si>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</si>
  <si>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</si>
  <si>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</si>
  <si>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</si>
  <si>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</si>
  <si>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</si>
  <si>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</si>
  <si>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</si>
  <si>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</si>
  <si>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</si>
  <si>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</si>
  <si>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</si>
  <si>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</si>
  <si>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</si>
  <si>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</si>
  <si>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</si>
  <si>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</si>
  <si>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</si>
  <si>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</si>
  <si>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</si>
  <si>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</si>
  <si>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</si>
  <si>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</si>
  <si>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</si>
  <si>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</si>
  <si>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</si>
  <si>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</si>
  <si>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</si>
  <si>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</si>
  <si>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</si>
  <si>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</si>
  <si>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</si>
  <si>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</si>
  <si>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</si>
  <si>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</si>
  <si>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</si>
  <si>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</si>
  <si>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</si>
  <si>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</si>
  <si>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</si>
  <si>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</si>
  <si>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</si>
  <si>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</si>
  <si>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</si>
  <si>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</si>
  <si>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</si>
  <si>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</si>
  <si>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</si>
  <si>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</si>
  <si>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</si>
  <si>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</si>
  <si>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</si>
  <si>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</si>
  <si>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</si>
  <si>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</si>
  <si>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</si>
  <si>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</si>
  <si>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</si>
  <si>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</si>
  <si>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</si>
  <si>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</si>
  <si>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</si>
  <si>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</si>
  <si>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</si>
  <si>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</si>
  <si>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</si>
  <si>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</si>
  <si>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</si>
  <si>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</si>
  <si>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</si>
  <si>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</si>
  <si>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</si>
  <si>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</si>
  <si>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</si>
  <si>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</si>
  <si>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</si>
  <si>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</si>
  <si>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</si>
  <si>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</si>
  <si>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</si>
  <si>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</si>
  <si>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</si>
  <si>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</si>
  <si>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</si>
  <si>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</si>
  <si>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</si>
  <si>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</si>
  <si>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</si>
  <si>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</si>
  <si>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</si>
  <si>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</si>
  <si>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</si>
  <si>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</si>
  <si>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</si>
  <si>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</si>
  <si>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</si>
  <si>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</si>
  <si>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</si>
  <si>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</si>
  <si>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</si>
  <si>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</si>
  <si>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</si>
  <si>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</si>
  <si>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</si>
  <si>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</si>
  <si>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</si>
  <si>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</si>
  <si>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</si>
  <si>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</si>
  <si>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</si>
  <si>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</si>
  <si>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</si>
  <si>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</si>
  <si>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</si>
  <si>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</si>
  <si>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</si>
  <si>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</si>
  <si>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</si>
  <si>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</si>
  <si>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</si>
  <si>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</si>
  <si>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</si>
  <si>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</si>
  <si>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</si>
  <si>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</si>
  <si>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</si>
  <si>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</si>
  <si>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</si>
  <si>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</si>
  <si>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</si>
  <si>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</si>
  <si>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</si>
  <si>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</si>
  <si>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</si>
  <si>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</si>
  <si>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</si>
  <si>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</si>
  <si>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</si>
  <si>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</si>
  <si>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</si>
  <si>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</si>
  <si>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</si>
  <si>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</si>
  <si>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</si>
  <si>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</si>
  <si>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</si>
  <si>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</si>
  <si>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</si>
  <si>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</si>
  <si>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</si>
  <si>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</si>
  <si>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</si>
  <si>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</si>
  <si>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</si>
  <si>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</si>
  <si>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</si>
  <si>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</si>
  <si>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</si>
  <si>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</si>
  <si>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</si>
  <si>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</si>
  <si>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</si>
  <si>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</si>
  <si>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</si>
  <si>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</si>
  <si>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</si>
  <si>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</si>
  <si>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</si>
  <si>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</si>
  <si>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</si>
  <si>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</si>
  <si>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</si>
  <si>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</si>
  <si>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</si>
  <si>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</si>
  <si>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</si>
  <si>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</si>
  <si>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</si>
  <si>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</si>
  <si>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</si>
  <si>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</si>
  <si>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</si>
  <si>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</si>
  <si>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</si>
  <si>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</si>
  <si>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</si>
  <si>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</si>
  <si>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</si>
  <si>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</si>
  <si>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</si>
  <si>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</si>
  <si>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</si>
  <si>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</si>
  <si>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</si>
  <si>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</si>
  <si>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</si>
  <si>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</si>
  <si>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</si>
  <si>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</si>
  <si>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</si>
  <si>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</si>
  <si>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</si>
  <si>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</si>
  <si>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</si>
  <si>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</si>
  <si>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</si>
  <si>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</si>
  <si>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</si>
  <si>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</si>
  <si>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</si>
  <si>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</si>
  <si>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</si>
  <si>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</si>
  <si>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</si>
  <si>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</si>
  <si>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</si>
  <si>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</si>
  <si>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</si>
  <si>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</si>
  <si>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</si>
  <si>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</si>
  <si>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</si>
  <si>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</si>
  <si>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</si>
  <si>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</si>
  <si>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</si>
  <si>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</si>
  <si>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</si>
  <si>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</si>
  <si>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</si>
  <si>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</si>
  <si>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</si>
  <si>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</si>
  <si>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</si>
  <si>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</si>
  <si>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</si>
  <si>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</si>
  <si>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</si>
  <si>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</si>
  <si>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</si>
  <si>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</si>
  <si>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</si>
  <si>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</si>
  <si>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</si>
  <si>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</si>
  <si>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</si>
  <si>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</si>
  <si>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</si>
  <si>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</si>
  <si>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</si>
  <si>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</si>
  <si>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</si>
  <si>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</si>
  <si>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</si>
  <si>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</si>
  <si>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</si>
  <si>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</si>
  <si>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</si>
  <si>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</si>
  <si>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</si>
  <si>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</si>
  <si>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</si>
  <si>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</si>
  <si>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</si>
  <si>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</si>
  <si>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</si>
  <si>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</si>
  <si>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</si>
  <si>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</si>
  <si>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</si>
  <si>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</si>
  <si>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</si>
  <si>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</si>
  <si>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</si>
  <si>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</si>
  <si>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</si>
  <si>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</si>
  <si>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</si>
  <si>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</si>
  <si>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</si>
  <si>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</si>
  <si>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</si>
  <si>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</si>
  <si>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</si>
  <si>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</si>
  <si>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</si>
  <si>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</si>
  <si>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</si>
  <si>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</si>
  <si>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</si>
  <si>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</si>
  <si>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</si>
  <si>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</si>
  <si>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</si>
  <si>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</si>
  <si>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</si>
  <si>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</si>
  <si>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</si>
  <si>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</si>
  <si>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</si>
  <si>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</si>
  <si>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</si>
  <si>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</si>
  <si>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</si>
  <si>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</si>
  <si>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</si>
  <si>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</si>
  <si>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</si>
  <si>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</si>
  <si>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</si>
  <si>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</si>
  <si>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</si>
  <si>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</si>
  <si>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</si>
  <si>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</si>
  <si>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</si>
  <si>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</si>
  <si>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</si>
  <si>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</si>
  <si>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</si>
  <si>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</si>
  <si>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</si>
  <si>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</si>
  <si>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</si>
  <si>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</si>
  <si>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</si>
  <si>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</si>
  <si>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</si>
  <si>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</si>
  <si>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</si>
  <si>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</si>
  <si>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</si>
  <si>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</si>
  <si>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</si>
  <si>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</si>
  <si>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</si>
  <si>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</si>
  <si>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</si>
  <si>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</si>
  <si>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</si>
  <si>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</si>
  <si>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</si>
  <si>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</si>
  <si>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</si>
  <si>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</si>
  <si>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</si>
  <si>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</si>
  <si>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</si>
  <si>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</si>
  <si>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</si>
  <si>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</si>
  <si>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</si>
  <si>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</si>
  <si>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</si>
  <si>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</si>
  <si>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</si>
  <si>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</si>
  <si>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</si>
  <si>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</si>
  <si>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</si>
  <si>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</si>
  <si>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</si>
  <si>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</si>
  <si>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</si>
  <si>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</si>
  <si>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</si>
  <si>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</si>
  <si>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</si>
  <si>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</si>
  <si>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</si>
  <si>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</si>
  <si>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</si>
  <si>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</si>
  <si>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</si>
  <si>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</si>
  <si>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</si>
  <si>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</si>
  <si>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</si>
  <si>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</si>
  <si>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</si>
  <si>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</si>
  <si>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</si>
  <si>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</si>
  <si>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</si>
  <si>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</si>
  <si>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</si>
  <si>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</si>
  <si>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</si>
  <si>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</si>
  <si>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</si>
  <si>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</si>
  <si>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</si>
  <si>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</si>
  <si>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</si>
  <si>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</si>
  <si>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</si>
  <si>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</si>
  <si>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</si>
  <si>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</si>
  <si>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</si>
  <si>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</si>
  <si>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</si>
  <si>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</si>
  <si>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</si>
  <si>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</si>
  <si>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</si>
  <si>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</si>
  <si>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</si>
  <si>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</si>
  <si>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</si>
  <si>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</si>
  <si>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</si>
  <si>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</si>
  <si>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</si>
  <si>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</si>
  <si>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</si>
  <si>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</si>
  <si>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</si>
  <si>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</si>
  <si>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</si>
  <si>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</si>
  <si>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</si>
  <si>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</si>
  <si>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</si>
  <si>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</si>
  <si>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</si>
  <si>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</si>
  <si>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</si>
  <si>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</si>
  <si>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</si>
  <si>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</si>
  <si>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</si>
  <si>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</si>
  <si>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</si>
  <si>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</si>
  <si>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</si>
  <si>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</si>
  <si>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</si>
  <si>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</si>
  <si>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</si>
  <si>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</si>
  <si>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</si>
  <si>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</si>
  <si>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</si>
  <si>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</si>
  <si>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</si>
  <si>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</si>
  <si>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</si>
  <si>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</si>
  <si>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</si>
  <si>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</si>
  <si>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</si>
  <si>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</si>
  <si>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</si>
  <si>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</si>
  <si>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</si>
  <si>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</si>
  <si>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</si>
  <si>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</si>
  <si>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</si>
  <si>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</si>
  <si>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</si>
  <si>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</si>
  <si>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</si>
  <si>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</si>
  <si>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</si>
  <si>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</si>
  <si>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</si>
  <si>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</si>
  <si>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</si>
  <si>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</si>
  <si>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</si>
  <si>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</si>
  <si>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</si>
  <si>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</si>
  <si>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</si>
  <si>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</si>
  <si>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</si>
  <si>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</si>
  <si>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</si>
  <si>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</si>
  <si>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</si>
  <si>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</si>
  <si>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</si>
  <si>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</si>
  <si>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</si>
  <si>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</si>
  <si>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</si>
  <si>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</si>
  <si>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</si>
  <si>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</si>
  <si>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</si>
  <si>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</si>
  <si>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</si>
  <si>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</si>
  <si>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</si>
  <si>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</si>
  <si>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</si>
  <si>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</si>
  <si>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</si>
  <si>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</si>
  <si>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</si>
  <si>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</si>
  <si>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</si>
  <si>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</si>
  <si>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</si>
  <si>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</si>
  <si>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</si>
  <si>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</si>
  <si>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</si>
  <si>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</si>
  <si>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</si>
  <si>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</si>
  <si>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</si>
  <si>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</si>
  <si>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</si>
  <si>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</si>
  <si>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</si>
  <si>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</si>
  <si>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</si>
  <si>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</si>
  <si>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</si>
  <si>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</si>
  <si>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</si>
  <si>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</si>
  <si>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</si>
  <si>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</si>
  <si>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</si>
  <si>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</si>
  <si>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</si>
  <si>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</si>
  <si>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</si>
  <si>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</si>
  <si>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</si>
  <si>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</si>
  <si>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</si>
  <si>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</si>
  <si>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</si>
  <si>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</si>
  <si>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</si>
  <si>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</si>
  <si>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</si>
  <si>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</si>
  <si>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</si>
  <si>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</si>
  <si>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</si>
  <si>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</si>
  <si>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</si>
  <si>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</si>
  <si>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</si>
  <si>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</si>
  <si>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</si>
  <si>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</si>
  <si>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</si>
  <si>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</si>
  <si>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</si>
  <si>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</si>
  <si>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</si>
  <si>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</si>
  <si>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</si>
  <si>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</si>
  <si>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</si>
  <si>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</si>
  <si>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</si>
  <si>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</si>
  <si>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</si>
  <si>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</si>
  <si>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</si>
  <si>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</si>
  <si>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</si>
  <si>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</si>
  <si>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</si>
  <si>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</si>
  <si>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</si>
  <si>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</si>
  <si>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</si>
  <si>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</si>
  <si>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</si>
  <si>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</si>
  <si>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</si>
  <si>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</si>
  <si>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</si>
  <si>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</si>
  <si>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</si>
  <si>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</si>
  <si>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</si>
  <si>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</si>
  <si>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</si>
  <si>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</si>
  <si>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</si>
  <si>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</si>
  <si>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</si>
  <si>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</si>
  <si>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</si>
  <si>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</si>
  <si>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</si>
  <si>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</si>
  <si>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</si>
  <si>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</si>
  <si>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</si>
  <si>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</si>
  <si>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</si>
  <si>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</si>
  <si>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</si>
  <si>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</si>
  <si>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</si>
  <si>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</si>
  <si>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</si>
  <si>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</si>
  <si>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</si>
  <si>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</si>
  <si>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</si>
  <si>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</si>
  <si>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</si>
  <si>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</si>
  <si>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</si>
  <si>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</si>
  <si>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</si>
  <si>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</si>
  <si>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</si>
  <si>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</si>
  <si>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</si>
  <si>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</si>
  <si>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</si>
  <si>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</si>
  <si>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</si>
  <si>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</si>
  <si>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</si>
  <si>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</si>
  <si>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</si>
  <si>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</si>
  <si>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</si>
  <si>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</si>
  <si>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</si>
  <si>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</si>
  <si>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</si>
  <si>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</si>
  <si>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</si>
  <si>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</si>
  <si>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</si>
  <si>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</si>
  <si>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</si>
  <si>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</si>
  <si>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</si>
  <si>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</si>
  <si>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</si>
  <si>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</si>
  <si>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</si>
  <si>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</si>
  <si>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</si>
  <si>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</si>
  <si>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</si>
  <si>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</si>
  <si>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</si>
  <si>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</si>
  <si>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</si>
  <si>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</si>
  <si>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</si>
  <si>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</si>
  <si>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</si>
  <si>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</si>
  <si>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</si>
  <si>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</si>
  <si>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</si>
  <si>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</si>
  <si>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</si>
  <si>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</si>
  <si>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</si>
  <si>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</si>
  <si>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</si>
  <si>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</si>
  <si>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</si>
  <si>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</si>
  <si>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</si>
  <si>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</si>
  <si>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</si>
  <si>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</si>
  <si>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</si>
  <si>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</si>
  <si>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</si>
  <si>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</si>
  <si>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</si>
  <si>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</si>
  <si>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</si>
  <si>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</si>
  <si>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</si>
  <si>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</si>
  <si>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</si>
  <si>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</si>
  <si>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</si>
  <si>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</si>
  <si>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</si>
  <si>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</si>
  <si>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</si>
  <si>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</si>
  <si>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</si>
  <si>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</si>
  <si>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</si>
  <si>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</si>
  <si>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</si>
  <si>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</si>
  <si>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</si>
  <si>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</si>
  <si>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</si>
  <si>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</si>
  <si>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</si>
  <si>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</si>
  <si>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</si>
  <si>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</si>
  <si>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</si>
  <si>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</si>
  <si>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</si>
  <si>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</si>
  <si>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</si>
  <si>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</si>
  <si>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</si>
  <si>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</si>
  <si>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</si>
  <si>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</si>
  <si>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</si>
  <si>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</si>
  <si>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</si>
  <si>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</si>
  <si>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</si>
  <si>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</si>
  <si>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</si>
  <si>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</si>
  <si>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</si>
  <si>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</si>
  <si>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</si>
  <si>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</si>
  <si>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</si>
  <si>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</si>
  <si>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</si>
  <si>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</si>
  <si>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</si>
  <si>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</si>
  <si>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</si>
  <si>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</si>
  <si>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</si>
  <si>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</si>
  <si>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</si>
  <si>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</si>
  <si>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</si>
  <si>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</si>
  <si>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</si>
  <si>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</si>
  <si>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</si>
  <si>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</si>
  <si>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</si>
  <si>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</si>
  <si>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</si>
  <si>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</si>
  <si>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</si>
  <si>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</si>
  <si>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</si>
  <si>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</si>
  <si>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</si>
  <si>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</si>
  <si>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</si>
  <si>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</si>
  <si>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</si>
  <si>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</si>
  <si>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</si>
  <si>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</si>
  <si>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</si>
  <si>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</si>
  <si>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</si>
  <si>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</si>
  <si>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</si>
  <si>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</si>
  <si>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</si>
  <si>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</si>
  <si>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</si>
  <si>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</si>
  <si>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</si>
  <si>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</si>
  <si>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</si>
  <si>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</si>
  <si>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</si>
  <si>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</si>
  <si>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</si>
  <si>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</si>
  <si>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</si>
  <si>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</si>
  <si>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</si>
  <si>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</si>
  <si>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</si>
  <si>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</si>
  <si>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</si>
  <si>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</si>
  <si>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</si>
  <si>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</si>
  <si>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</si>
  <si>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</si>
  <si>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</si>
  <si>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</si>
  <si>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</si>
  <si>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</si>
  <si>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</si>
  <si>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</si>
  <si>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</si>
  <si>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</si>
  <si>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</si>
  <si>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</si>
  <si>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</si>
  <si>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</si>
  <si>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</si>
  <si>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</si>
  <si>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</si>
  <si>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</si>
  <si>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</si>
  <si>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</si>
  <si>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</si>
  <si>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</si>
  <si>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</si>
  <si>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</si>
  <si>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</si>
  <si>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</si>
  <si>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</si>
  <si>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</si>
  <si>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</si>
  <si>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</si>
  <si>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</si>
  <si>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</si>
  <si>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</si>
  <si>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</si>
  <si>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</si>
  <si>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</si>
  <si>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</si>
  <si>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</si>
  <si>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</si>
  <si>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</si>
  <si>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</si>
  <si>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</si>
  <si>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</si>
  <si>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</si>
  <si>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</si>
  <si>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</si>
  <si>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</si>
  <si>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</si>
  <si>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</si>
  <si>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</si>
  <si>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</si>
  <si>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</si>
  <si>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</si>
  <si>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</si>
  <si>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</si>
  <si>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</si>
  <si>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</si>
  <si>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</si>
  <si>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</si>
  <si>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</si>
  <si>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</si>
  <si>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</si>
  <si>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</si>
  <si>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</si>
  <si>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</si>
  <si>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</si>
  <si>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</si>
  <si>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</si>
  <si>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</si>
  <si>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</si>
  <si>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</si>
  <si>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</si>
  <si>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</si>
  <si>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</si>
  <si>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</si>
  <si>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</si>
  <si>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</si>
  <si>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</si>
  <si>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</si>
  <si>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</si>
  <si>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</si>
  <si>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</si>
  <si>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</si>
  <si>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</si>
  <si>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</si>
  <si>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</si>
  <si>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</si>
  <si>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</si>
  <si>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</si>
  <si>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</si>
  <si>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</si>
  <si>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</si>
  <si>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</si>
  <si>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</si>
  <si>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</si>
  <si>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</si>
  <si>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</si>
  <si>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</si>
  <si>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</si>
  <si>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</si>
  <si>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</si>
  <si>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</si>
  <si>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</si>
  <si>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</si>
  <si>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</si>
  <si>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</si>
  <si>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</si>
  <si>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</si>
  <si>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</si>
  <si>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</si>
  <si>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</si>
  <si>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</si>
  <si>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</si>
  <si>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</si>
  <si>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</si>
  <si>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</si>
  <si>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</si>
  <si>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</si>
  <si>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</si>
  <si>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</si>
  <si>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</si>
  <si>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</si>
  <si>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</si>
  <si>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</si>
  <si>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</si>
  <si>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</si>
  <si>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</si>
  <si>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</si>
  <si>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</si>
  <si>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</si>
  <si>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</si>
  <si>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</si>
  <si>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</si>
  <si>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</si>
  <si>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</si>
  <si>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</si>
  <si>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</si>
  <si>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</si>
  <si>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</si>
  <si>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</si>
  <si>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</si>
  <si>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</si>
  <si>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</si>
  <si>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</si>
  <si>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</si>
  <si>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</si>
  <si>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</si>
  <si>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</si>
  <si>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</si>
  <si>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</si>
  <si>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</si>
  <si>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</si>
  <si>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</si>
  <si>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</si>
  <si>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</si>
  <si>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</si>
  <si>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</si>
  <si>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</si>
  <si>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</si>
  <si>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</si>
  <si>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</si>
  <si>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</si>
  <si>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</si>
  <si>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</si>
  <si>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</si>
  <si>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</si>
  <si>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</si>
  <si>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</si>
  <si>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</si>
  <si>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</si>
  <si>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</si>
  <si>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</si>
  <si>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</si>
  <si>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</si>
  <si>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</si>
  <si>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</si>
  <si>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</si>
  <si>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</si>
  <si>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</si>
  <si>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</si>
  <si>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</si>
  <si>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</si>
  <si>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</si>
  <si>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</si>
  <si>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</si>
  <si>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</si>
  <si>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</si>
  <si>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</si>
  <si>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</si>
  <si>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</si>
  <si>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</si>
  <si>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</si>
  <si>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</si>
  <si>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</si>
  <si>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</si>
  <si>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</si>
  <si>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</si>
  <si>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</si>
  <si>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</si>
  <si>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</si>
  <si>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</si>
  <si>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</si>
  <si>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</si>
  <si>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</si>
  <si>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</si>
  <si>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</si>
  <si>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</si>
  <si>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</si>
  <si>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</si>
  <si>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</si>
  <si>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</si>
  <si>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</si>
  <si>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</si>
  <si>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</si>
  <si>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</si>
  <si>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</si>
  <si>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</si>
  <si>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</si>
  <si>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</si>
  <si>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</si>
  <si>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</si>
  <si>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</si>
  <si>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</si>
  <si>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</si>
  <si>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</si>
  <si>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</si>
  <si>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</si>
  <si>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</si>
  <si>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</si>
  <si>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</si>
  <si>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</si>
  <si>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</si>
  <si>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</si>
  <si>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</si>
  <si>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</si>
  <si>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</si>
  <si>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</si>
  <si>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</si>
  <si>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</si>
  <si>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</si>
  <si>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</si>
  <si>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</si>
  <si>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</si>
  <si>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</si>
  <si>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</si>
  <si>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</si>
  <si>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</si>
  <si>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</si>
  <si>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</si>
  <si>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</si>
  <si>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</si>
  <si>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</si>
  <si>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</si>
  <si>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</si>
  <si>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</si>
  <si>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</si>
  <si>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</si>
  <si>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</si>
  <si>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</si>
  <si>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</si>
  <si>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</si>
  <si>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</si>
  <si>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</si>
  <si>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</si>
  <si>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</si>
  <si>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</si>
  <si>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</si>
  <si>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</si>
  <si>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</si>
  <si>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</si>
  <si>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</si>
  <si>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</si>
  <si>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</si>
  <si>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</si>
  <si>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</si>
  <si>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</si>
  <si>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</si>
  <si>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</si>
  <si>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</si>
  <si>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</si>
  <si>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</si>
  <si>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</si>
  <si>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</si>
  <si>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</si>
  <si>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</si>
  <si>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</si>
  <si>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</si>
  <si>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</si>
  <si>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</si>
  <si>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</si>
  <si>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</si>
  <si>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</si>
  <si>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</si>
  <si>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</si>
  <si>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</si>
  <si>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</si>
  <si>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</si>
  <si>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</si>
  <si>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</si>
  <si>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</si>
  <si>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</si>
  <si>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</si>
  <si>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</si>
  <si>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</si>
  <si>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</si>
  <si>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</si>
  <si>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</si>
  <si>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</si>
  <si>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</si>
  <si>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</si>
  <si>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</si>
  <si>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</si>
  <si>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</si>
  <si>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</si>
  <si>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</si>
  <si>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</si>
  <si>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</si>
  <si>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</si>
  <si>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</si>
  <si>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</si>
  <si>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</si>
  <si>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</si>
  <si>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</si>
  <si>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</si>
  <si>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</si>
  <si>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</si>
  <si>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</si>
  <si>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</si>
  <si>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</si>
  <si>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</si>
  <si>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</si>
  <si>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</si>
  <si>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</si>
  <si>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</si>
  <si>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</si>
  <si>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</si>
  <si>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</si>
  <si>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</si>
  <si>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</si>
  <si>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</si>
  <si>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</si>
  <si>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</si>
  <si>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</si>
  <si>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</si>
  <si>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</si>
  <si>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</si>
  <si>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</si>
  <si>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</si>
  <si>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</si>
  <si>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</si>
  <si>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</si>
  <si>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</si>
  <si>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</si>
  <si>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</si>
  <si>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</si>
  <si>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</si>
  <si>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</si>
  <si>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</si>
  <si>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</si>
  <si>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</si>
  <si>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</si>
  <si>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</si>
  <si>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</si>
  <si>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</si>
  <si>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</si>
  <si>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</si>
  <si>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</si>
  <si>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</si>
  <si>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</si>
  <si>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</si>
  <si>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</si>
  <si>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</si>
  <si>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</si>
  <si>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</si>
  <si>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</si>
  <si>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</si>
  <si>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</si>
  <si>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</si>
  <si>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</si>
  <si>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</si>
  <si>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</si>
  <si>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</si>
  <si>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</si>
  <si>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</si>
  <si>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</si>
  <si>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</si>
  <si>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</si>
  <si>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</si>
  <si>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</si>
  <si>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</si>
  <si>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</si>
  <si>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</si>
  <si>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</si>
  <si>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</si>
  <si>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</si>
  <si>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</si>
  <si>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</si>
  <si>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</si>
  <si>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</si>
  <si>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</si>
  <si>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</si>
  <si>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</si>
  <si>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</si>
  <si>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</si>
  <si>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</si>
  <si>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</si>
  <si>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</si>
  <si>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</si>
  <si>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</si>
  <si>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</si>
  <si>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</si>
  <si>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</si>
  <si>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</si>
  <si>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</si>
  <si>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</si>
  <si>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</si>
  <si>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</si>
  <si>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</si>
  <si>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</si>
  <si>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</si>
  <si>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</si>
  <si>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</si>
  <si>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</si>
  <si>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</si>
  <si>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</si>
  <si>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</si>
  <si>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</si>
  <si>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</si>
  <si>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</si>
  <si>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</si>
  <si>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</si>
  <si>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</si>
  <si>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</si>
  <si>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</si>
  <si>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</si>
  <si>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</si>
  <si>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</si>
  <si>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</si>
  <si>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</si>
  <si>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</si>
  <si>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</si>
  <si>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</si>
  <si>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</si>
  <si>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</si>
  <si>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</si>
  <si>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</si>
  <si>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</si>
  <si>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</si>
  <si>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</si>
  <si>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</si>
  <si>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</si>
  <si>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</si>
  <si>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</si>
  <si>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</si>
  <si>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</si>
  <si>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</si>
  <si>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</si>
  <si>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</si>
  <si>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</si>
  <si>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</si>
  <si>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</si>
  <si>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</si>
  <si>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</si>
  <si>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</si>
  <si>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</si>
  <si>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</si>
  <si>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</si>
  <si>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</si>
  <si>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</si>
  <si>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</si>
  <si>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</si>
  <si>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</si>
  <si>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</si>
  <si>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</si>
  <si>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</si>
  <si>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</si>
  <si>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</si>
  <si>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</si>
  <si>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</si>
  <si>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</si>
  <si>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</si>
  <si>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</si>
  <si>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</si>
  <si>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</si>
  <si>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</si>
  <si>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</si>
  <si>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</si>
  <si>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</si>
  <si>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</si>
  <si>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</si>
  <si>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</si>
  <si>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</si>
  <si>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</si>
  <si>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</si>
  <si>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</si>
  <si>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</si>
  <si>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</si>
  <si>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</si>
  <si>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</si>
  <si>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</si>
  <si>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</si>
  <si>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</si>
  <si>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</si>
  <si>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</si>
  <si>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</si>
  <si>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</si>
  <si>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</si>
  <si>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</si>
  <si>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</si>
  <si>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</si>
  <si>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</si>
  <si>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</si>
  <si>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</si>
  <si>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</si>
  <si>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</si>
  <si>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</si>
  <si>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</si>
  <si>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</si>
  <si>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</si>
  <si>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</si>
  <si>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</si>
  <si>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</si>
  <si>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</si>
  <si>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</si>
  <si>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</si>
  <si>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</si>
  <si>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</si>
  <si>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</si>
  <si>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</si>
  <si>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</si>
  <si>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</si>
  <si>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</si>
  <si>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</si>
  <si>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</si>
  <si>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</si>
  <si>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</si>
  <si>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</si>
  <si>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</si>
  <si>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</si>
  <si>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</si>
  <si>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</si>
  <si>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</si>
  <si>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</si>
  <si>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</si>
  <si>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</si>
  <si>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</si>
  <si>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</si>
  <si>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</si>
  <si>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</si>
  <si>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</si>
  <si>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</si>
  <si>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</si>
  <si>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</si>
  <si>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</si>
  <si>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</si>
  <si>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</si>
  <si>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</si>
  <si>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</si>
  <si>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</si>
  <si>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</si>
  <si>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</si>
  <si>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</si>
  <si>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</si>
  <si>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</si>
  <si>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</si>
  <si>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</si>
  <si>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</si>
  <si>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</si>
  <si>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</si>
  <si>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</si>
  <si>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</si>
  <si>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</si>
  <si>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</si>
  <si>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</si>
  <si>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</si>
  <si>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</si>
  <si>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</si>
  <si>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</si>
  <si>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</si>
  <si>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</si>
  <si>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</si>
  <si>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</si>
  <si>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</si>
  <si>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</si>
  <si>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</si>
  <si>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</si>
  <si>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</si>
  <si>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</si>
  <si>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</si>
  <si>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</si>
  <si>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</si>
  <si>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</si>
  <si>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</si>
  <si>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</si>
  <si>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</si>
  <si>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</si>
  <si>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</si>
  <si>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</si>
  <si>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</si>
  <si>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</si>
  <si>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</si>
  <si>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</si>
  <si>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</si>
  <si>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</si>
  <si>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</si>
  <si>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</si>
  <si>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</si>
  <si>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</si>
  <si>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</si>
  <si>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</si>
  <si>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</si>
  <si>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</si>
  <si>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</si>
  <si>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</si>
  <si>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</si>
  <si>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</si>
  <si>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</si>
  <si>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</si>
  <si>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</si>
  <si>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</si>
  <si>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</si>
  <si>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</si>
  <si>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</si>
  <si>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</si>
  <si>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</si>
  <si>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</si>
  <si>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</si>
  <si>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</si>
  <si>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</si>
  <si>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</si>
  <si>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</si>
  <si>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</si>
  <si>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</si>
  <si>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</si>
  <si>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</si>
  <si>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</si>
  <si>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</si>
  <si>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</si>
  <si>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</si>
  <si>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</si>
  <si>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</si>
  <si>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</si>
  <si>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</si>
  <si>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</si>
  <si>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</si>
  <si>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</si>
  <si>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</si>
  <si>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</si>
  <si>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</si>
  <si>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</si>
  <si>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</si>
  <si>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</si>
  <si>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</si>
  <si>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</si>
  <si>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</si>
  <si>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</si>
  <si>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</si>
  <si>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</si>
  <si>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</si>
  <si>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</si>
  <si>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</si>
  <si>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</si>
  <si>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</si>
  <si>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</si>
  <si>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</si>
  <si>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</si>
  <si>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</si>
  <si>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</si>
  <si>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</si>
  <si>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</si>
  <si>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</si>
  <si>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</si>
  <si>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</si>
  <si>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</si>
  <si>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</si>
  <si>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</si>
  <si>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</si>
  <si>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</si>
  <si>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</si>
  <si>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</si>
  <si>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</si>
  <si>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</si>
  <si>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</si>
  <si>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</si>
  <si>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</si>
  <si>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</si>
  <si>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</si>
  <si>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</si>
  <si>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</si>
  <si>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</si>
  <si>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</si>
  <si>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</si>
  <si>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</si>
  <si>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</si>
  <si>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</si>
  <si>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</si>
  <si>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</si>
  <si>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</si>
  <si>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</si>
  <si>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</si>
  <si>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</si>
  <si>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</si>
  <si>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</si>
  <si>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</si>
  <si>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</si>
  <si>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</si>
  <si>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</si>
  <si>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</si>
  <si>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</si>
  <si>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</si>
  <si>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</si>
  <si>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</si>
  <si>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</si>
  <si>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</si>
  <si>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</si>
  <si>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</si>
  <si>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</si>
  <si>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</si>
  <si>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</si>
  <si>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</si>
  <si>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</si>
  <si>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</si>
  <si>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</si>
  <si>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</si>
  <si>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</si>
  <si>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</si>
  <si>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</si>
  <si>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</si>
  <si>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</si>
  <si>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</si>
  <si>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</si>
  <si>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</si>
  <si>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</si>
  <si>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</si>
  <si>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</si>
  <si>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</si>
  <si>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</si>
  <si>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</si>
  <si>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</si>
  <si>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</si>
  <si>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</si>
  <si>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</si>
  <si>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</si>
  <si>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</si>
  <si>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</si>
  <si>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</si>
  <si>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</si>
  <si>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</si>
  <si>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</si>
  <si>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</si>
  <si>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</si>
  <si>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</si>
  <si>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</si>
  <si>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</si>
  <si>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</si>
  <si>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</si>
  <si>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</si>
  <si>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</si>
  <si>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</si>
  <si>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</si>
  <si>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</si>
  <si>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</si>
  <si>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</si>
  <si>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</si>
  <si>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</si>
  <si>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</si>
  <si>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</si>
  <si>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</si>
  <si>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</si>
  <si>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</si>
  <si>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</si>
  <si>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</si>
  <si>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</si>
  <si>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</si>
  <si>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</si>
  <si>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</si>
  <si>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</si>
  <si>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</si>
  <si>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</si>
  <si>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</si>
  <si>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</si>
  <si>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</si>
  <si>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</si>
  <si>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</si>
  <si>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</si>
  <si>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</si>
  <si>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</si>
  <si>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</si>
  <si>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</si>
  <si>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</si>
  <si>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</si>
  <si>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</si>
  <si>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</si>
  <si>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</si>
  <si>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</si>
  <si>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</si>
  <si>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</si>
  <si>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</si>
  <si>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</si>
  <si>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</si>
  <si>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</si>
  <si>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</si>
  <si>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</si>
  <si>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</si>
  <si>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</si>
  <si>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</si>
  <si>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</si>
  <si>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</si>
  <si>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</si>
  <si>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</si>
  <si>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</si>
  <si>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</si>
  <si>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</si>
  <si>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</si>
  <si>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</si>
  <si>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</si>
  <si>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</si>
  <si>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</si>
  <si>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</si>
  <si>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</si>
  <si>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</si>
  <si>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</si>
  <si>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</si>
  <si>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</si>
  <si>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</si>
  <si>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</si>
  <si>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</si>
  <si>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</si>
  <si>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</si>
  <si>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</si>
  <si>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</si>
  <si>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</si>
  <si>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</si>
  <si>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</si>
  <si>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</si>
  <si>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</si>
  <si>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</si>
  <si>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</si>
  <si>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</si>
  <si>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</si>
  <si>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</si>
  <si>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</si>
  <si>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</si>
  <si>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</si>
  <si>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</si>
  <si>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</si>
  <si>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</si>
  <si>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</si>
  <si>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</si>
  <si>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</si>
  <si>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</si>
  <si>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</si>
  <si>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</si>
  <si>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</si>
  <si>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</si>
  <si>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</si>
  <si>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</si>
  <si>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</si>
  <si>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</si>
  <si>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</si>
  <si>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</si>
  <si>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</si>
  <si>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</si>
  <si>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</si>
  <si>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</si>
  <si>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</si>
  <si>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</si>
  <si>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</si>
  <si>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</si>
  <si>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</si>
  <si>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</si>
  <si>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</si>
  <si>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</si>
  <si>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</si>
  <si>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</si>
  <si>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</si>
  <si>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</si>
  <si>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</si>
  <si>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</si>
  <si>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</si>
  <si>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</si>
  <si>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</si>
  <si>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</si>
  <si>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</si>
  <si>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</si>
  <si>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</si>
  <si>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</si>
  <si>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</si>
  <si>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</si>
  <si>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</si>
  <si>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</si>
  <si>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</si>
  <si>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</si>
  <si>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</si>
  <si>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</si>
  <si>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</si>
  <si>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</si>
  <si>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</si>
  <si>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</si>
  <si>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</si>
  <si>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</si>
  <si>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</si>
  <si>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</si>
  <si>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</si>
  <si>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</si>
  <si>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</si>
  <si>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</si>
  <si>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</si>
  <si>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</si>
  <si>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</si>
  <si>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</si>
  <si>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</si>
  <si>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</si>
  <si>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</si>
  <si>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</si>
  <si>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</si>
  <si>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</si>
  <si>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</si>
  <si>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</si>
  <si>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</si>
  <si>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</si>
  <si>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</si>
  <si>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</si>
  <si>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</si>
  <si>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</si>
  <si>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</si>
  <si>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</si>
  <si>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</si>
  <si>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</si>
  <si>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</si>
  <si>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</si>
  <si>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</si>
  <si>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</si>
  <si>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</si>
  <si>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</si>
  <si>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</si>
  <si>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</si>
  <si>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</si>
  <si>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</si>
  <si>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</si>
  <si>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</si>
  <si>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</si>
  <si>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</si>
  <si>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</si>
  <si>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</si>
  <si>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</si>
  <si>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</si>
  <si>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</si>
  <si>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</si>
  <si>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</si>
  <si>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</si>
  <si>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</si>
  <si>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</si>
  <si>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</si>
  <si>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</si>
  <si>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</si>
  <si>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</si>
  <si>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</si>
  <si>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</si>
  <si>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</si>
  <si>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</si>
  <si>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</si>
  <si>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</si>
  <si>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</si>
  <si>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</si>
  <si>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</si>
  <si>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</si>
  <si>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</si>
  <si>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</si>
  <si>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</si>
  <si>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</si>
  <si>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</si>
  <si>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</si>
  <si>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</si>
  <si>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</si>
  <si>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</si>
  <si>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</si>
  <si>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</si>
  <si>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</si>
  <si>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</si>
  <si>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</si>
  <si>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</si>
  <si>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</si>
  <si>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</si>
  <si>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</si>
  <si>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</si>
  <si>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</si>
  <si>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</si>
  <si>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</si>
  <si>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</si>
  <si>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</si>
  <si>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</si>
  <si>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</si>
  <si>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</si>
  <si>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</si>
  <si>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</si>
  <si>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</si>
  <si>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</si>
  <si>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</si>
  <si>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</si>
  <si>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</si>
  <si>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</si>
  <si>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</si>
  <si>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</si>
  <si>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</si>
  <si>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</si>
  <si>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</si>
  <si>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</si>
  <si>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</si>
  <si>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</si>
  <si>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</si>
  <si>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</si>
  <si>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</si>
  <si>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</si>
  <si>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</si>
  <si>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</si>
  <si>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</si>
  <si>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</si>
  <si>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</si>
  <si>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</si>
  <si>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</si>
  <si>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</si>
  <si>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</si>
  <si>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</si>
  <si>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</si>
  <si>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</si>
  <si>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</si>
  <si>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</si>
  <si>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</si>
  <si>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</si>
  <si>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</si>
  <si>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</si>
  <si>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</si>
  <si>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</si>
  <si>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</si>
  <si>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</si>
  <si>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</si>
  <si>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</si>
  <si>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</si>
  <si>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</si>
  <si>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</si>
  <si>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</si>
  <si>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</si>
  <si>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</si>
  <si>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</si>
  <si>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</si>
  <si>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</si>
  <si>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</si>
  <si>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</si>
  <si>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</si>
  <si>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</si>
  <si>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</si>
  <si>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</si>
  <si>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</si>
  <si>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</si>
  <si>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</si>
  <si>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</si>
  <si>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</si>
  <si>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</si>
  <si>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</si>
  <si>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</si>
  <si>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</si>
  <si>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</si>
  <si>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</si>
  <si>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</si>
  <si>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</si>
  <si>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</si>
  <si>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</si>
  <si>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</si>
  <si>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</si>
  <si>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</si>
  <si>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</si>
  <si>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</si>
  <si>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</si>
  <si>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</si>
  <si>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</si>
  <si>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</si>
  <si>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</si>
  <si>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</si>
  <si>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</si>
  <si>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</si>
  <si>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</si>
  <si>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</si>
  <si>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</si>
  <si>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</si>
  <si>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</si>
  <si>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</si>
  <si>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</si>
  <si>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</si>
  <si>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</si>
  <si>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</si>
  <si>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</si>
  <si>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</si>
  <si>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</si>
  <si>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</si>
  <si>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</si>
  <si>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</si>
  <si>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</si>
  <si>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</si>
  <si>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</si>
  <si>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</si>
  <si>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</si>
  <si>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</si>
  <si>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</si>
  <si>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</si>
  <si>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</si>
  <si>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</si>
  <si>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</si>
  <si>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</si>
  <si>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</si>
  <si>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</si>
  <si>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</si>
  <si>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</si>
  <si>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</si>
  <si>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</si>
  <si>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</si>
  <si>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</si>
  <si>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</si>
  <si>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</si>
  <si>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</si>
  <si>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</si>
  <si>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</si>
  <si>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</si>
  <si>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</si>
  <si>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</si>
  <si>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</si>
  <si>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</si>
  <si>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</si>
  <si>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</si>
  <si>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</si>
  <si>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</si>
  <si>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</si>
  <si>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</si>
  <si>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</si>
  <si>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</si>
  <si>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</si>
  <si>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</si>
  <si>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</si>
  <si>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</si>
  <si>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</si>
  <si>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</si>
  <si>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</si>
  <si>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</si>
  <si>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</si>
  <si>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</si>
  <si>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</si>
  <si>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</si>
  <si>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</si>
  <si>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</si>
  <si>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</si>
  <si>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</si>
  <si>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</si>
  <si>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</si>
  <si>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</si>
  <si>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</si>
  <si>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</si>
  <si>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</si>
  <si>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</si>
  <si>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</si>
  <si>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</si>
  <si>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</si>
  <si>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</si>
  <si>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</si>
  <si>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</si>
  <si>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</si>
  <si>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</si>
  <si>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</si>
  <si>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</si>
  <si>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</si>
  <si>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</si>
  <si>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</si>
  <si>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</si>
  <si>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</si>
  <si>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</si>
  <si>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</si>
  <si>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</si>
  <si>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</si>
  <si>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</si>
  <si>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</si>
  <si>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</si>
  <si>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</si>
  <si>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</si>
  <si>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</si>
  <si>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</si>
  <si>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</si>
  <si>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</si>
  <si>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</si>
  <si>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</si>
  <si>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</si>
  <si>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</si>
  <si>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</si>
  <si>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</si>
  <si>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</si>
  <si>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</si>
  <si>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</si>
  <si>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</si>
  <si>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</si>
  <si>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</si>
  <si>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</si>
  <si>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</si>
  <si>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</si>
  <si>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</si>
  <si>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</si>
  <si>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</si>
  <si>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</si>
  <si>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</si>
  <si>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</si>
  <si>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</si>
  <si>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</si>
  <si>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</si>
  <si>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</si>
  <si>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</si>
  <si>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</si>
  <si>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</si>
  <si>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</si>
  <si>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</si>
  <si>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</si>
  <si>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</si>
  <si>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</si>
  <si>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</si>
  <si>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</si>
  <si>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</si>
  <si>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</si>
  <si>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</si>
  <si>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</si>
  <si>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</si>
  <si>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</si>
  <si>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</si>
  <si>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</si>
  <si>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</si>
  <si>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</si>
  <si>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</si>
  <si>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</si>
  <si>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</si>
  <si>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</si>
  <si>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</si>
  <si>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</si>
  <si>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</si>
  <si>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</si>
  <si>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</si>
  <si>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</si>
  <si>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</si>
  <si>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</si>
  <si>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</si>
  <si>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</si>
  <si>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</si>
  <si>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</si>
  <si>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</si>
  <si>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</si>
  <si>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</si>
  <si>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</si>
  <si>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</si>
  <si>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</si>
  <si>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</si>
  <si>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</si>
  <si>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</si>
  <si>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</si>
  <si>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</si>
  <si>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</si>
  <si>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</si>
  <si>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</si>
  <si>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</si>
  <si>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</si>
  <si>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</si>
  <si>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</si>
  <si>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</si>
  <si>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</si>
  <si>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</si>
  <si>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</si>
  <si>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</si>
  <si>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</si>
  <si>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</si>
  <si>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</si>
  <si>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</si>
  <si>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</si>
  <si>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</si>
  <si>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</si>
  <si>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</si>
  <si>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</si>
  <si>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</si>
  <si>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</si>
  <si>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</si>
  <si>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</si>
  <si>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</si>
  <si>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</si>
  <si>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</si>
  <si>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</si>
  <si>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</si>
  <si>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</si>
  <si>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</si>
  <si>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</si>
  <si>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</si>
  <si>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</si>
  <si>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</si>
  <si>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</si>
  <si>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</si>
  <si>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</si>
  <si>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</si>
  <si>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</si>
  <si>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</si>
  <si>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</si>
  <si>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</si>
  <si>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</si>
  <si>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</si>
  <si>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</si>
  <si>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</si>
  <si>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</si>
  <si>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</si>
  <si>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</si>
  <si>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</si>
  <si>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</si>
  <si>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</si>
  <si>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</si>
  <si>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</si>
  <si>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</si>
  <si>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</si>
  <si>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</si>
  <si>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</si>
  <si>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</si>
  <si>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</si>
  <si>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</si>
  <si>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</si>
  <si>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</si>
  <si>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</si>
  <si>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</si>
  <si>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</si>
  <si>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</si>
  <si>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</si>
  <si>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</si>
  <si>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</si>
  <si>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</si>
  <si>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</si>
  <si>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</si>
  <si>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</si>
  <si>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</si>
  <si>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</si>
  <si>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</si>
  <si>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</si>
  <si>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</si>
  <si>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</si>
  <si>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</si>
  <si>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</si>
  <si>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</si>
  <si>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</si>
  <si>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</si>
  <si>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</si>
  <si>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</si>
  <si>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</si>
  <si>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</si>
  <si>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</si>
  <si>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</si>
  <si>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</si>
  <si>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</si>
  <si>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</si>
  <si>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</si>
  <si>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</si>
  <si>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</si>
  <si>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</si>
  <si>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</si>
  <si>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</si>
  <si>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</si>
  <si>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</si>
  <si>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</si>
  <si>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</si>
  <si>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</si>
  <si>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</si>
  <si>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</si>
  <si>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</si>
  <si>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</si>
  <si>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</si>
  <si>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</si>
  <si>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</si>
  <si>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</si>
  <si>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</si>
  <si>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</si>
  <si>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</si>
  <si>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</si>
  <si>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</si>
  <si>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</si>
  <si>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</si>
  <si>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</si>
  <si>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</si>
  <si>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</si>
  <si>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</si>
  <si>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</si>
  <si>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</si>
  <si>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</si>
  <si>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</si>
  <si>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</si>
  <si>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</si>
  <si>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</si>
  <si>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</si>
  <si>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</si>
  <si>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</si>
  <si>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</si>
  <si>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</si>
  <si>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</si>
  <si>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</si>
  <si>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</si>
  <si>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</si>
  <si>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</si>
  <si>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</si>
  <si>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</si>
  <si>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</si>
  <si>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</si>
  <si>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</si>
  <si>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</si>
  <si>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</si>
  <si>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</si>
  <si>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</si>
  <si>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</si>
  <si>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</si>
  <si>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</si>
  <si>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</si>
  <si>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</si>
  <si>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</si>
  <si>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</si>
  <si>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</si>
  <si>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</si>
  <si>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</si>
  <si>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</si>
  <si>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</si>
  <si>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</si>
  <si>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</si>
  <si>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</si>
  <si>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</si>
  <si>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</si>
  <si>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</si>
  <si>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</si>
  <si>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</si>
  <si>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</si>
  <si>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</si>
  <si>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</si>
  <si>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</si>
  <si>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</si>
  <si>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</si>
  <si>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</si>
  <si>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</si>
  <si>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</si>
  <si>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</si>
  <si>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</si>
  <si>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</si>
  <si>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</si>
  <si>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</si>
  <si>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</si>
  <si>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</si>
  <si>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</si>
  <si>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</si>
  <si>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</si>
  <si>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</si>
  <si>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</si>
  <si>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</si>
  <si>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</si>
  <si>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</si>
  <si>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</si>
  <si>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</si>
  <si>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</si>
  <si>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</si>
  <si>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</si>
  <si>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</si>
  <si>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</si>
  <si>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</si>
  <si>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</si>
  <si>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</si>
  <si>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</si>
  <si>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</si>
  <si>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</si>
  <si>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</si>
  <si>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</si>
  <si>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</si>
  <si>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</si>
  <si>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</si>
  <si>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</si>
  <si>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</si>
  <si>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</si>
  <si>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</si>
  <si>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</si>
  <si>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</si>
  <si>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</si>
  <si>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</si>
  <si>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</si>
  <si>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</si>
  <si>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</si>
  <si>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</si>
  <si>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</si>
  <si>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</si>
  <si>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</si>
  <si>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</si>
  <si>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</si>
  <si>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</si>
  <si>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</si>
  <si>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</si>
  <si>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</si>
  <si>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</si>
  <si>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</si>
  <si>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</si>
  <si>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</si>
  <si>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</si>
  <si>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</si>
  <si>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</si>
  <si>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</si>
  <si>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</si>
  <si>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</si>
  <si>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</si>
  <si>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</si>
  <si>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</si>
  <si>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</si>
  <si>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</si>
  <si>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</si>
  <si>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</si>
  <si>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</si>
  <si>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</si>
  <si>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</si>
  <si>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</si>
  <si>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</si>
  <si>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</si>
  <si>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</si>
  <si>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</si>
  <si>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</si>
  <si>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</si>
  <si>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</si>
  <si>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</si>
  <si>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</si>
  <si>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</si>
  <si>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</si>
  <si>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</si>
  <si>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</si>
  <si>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</si>
  <si>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</si>
  <si>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</si>
  <si>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</si>
  <si>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</si>
  <si>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</si>
  <si>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</si>
  <si>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</si>
  <si>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</si>
  <si>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</si>
  <si>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</si>
  <si>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</si>
  <si>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</si>
  <si>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</si>
  <si>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</si>
  <si>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</si>
  <si>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</si>
  <si>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</si>
  <si>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</si>
  <si>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</si>
  <si>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</si>
  <si>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</si>
  <si>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</si>
  <si>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</si>
  <si>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</si>
  <si>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</si>
  <si>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</si>
  <si>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</si>
  <si>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</si>
  <si>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</si>
  <si>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</si>
  <si>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</si>
  <si>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</si>
  <si>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</si>
  <si>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</si>
  <si>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</si>
  <si>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</si>
  <si>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</si>
  <si>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</si>
  <si>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</si>
  <si>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</si>
  <si>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</si>
  <si>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</si>
  <si>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</si>
  <si>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</si>
  <si>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</si>
  <si>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</si>
  <si>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</si>
  <si>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</si>
  <si>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</si>
  <si>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</si>
  <si>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</si>
  <si>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</si>
  <si>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</si>
  <si>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</si>
  <si>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</si>
  <si>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</si>
  <si>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</si>
  <si>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</si>
  <si>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</si>
  <si>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</si>
  <si>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</si>
  <si>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</si>
  <si>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</si>
  <si>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</si>
  <si>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</si>
  <si>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</si>
  <si>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</si>
  <si>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</si>
  <si>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</si>
  <si>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</si>
  <si>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</si>
  <si>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</si>
  <si>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</si>
  <si>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</si>
  <si>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</si>
  <si>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</si>
  <si>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</si>
  <si>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</si>
  <si>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</si>
  <si>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</si>
  <si>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</si>
  <si>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</si>
  <si>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</si>
  <si>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</si>
  <si>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</si>
  <si>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</si>
  <si>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</si>
  <si>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</si>
  <si>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</si>
  <si>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</si>
  <si>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</si>
  <si>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</si>
  <si>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</si>
  <si>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</si>
  <si>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</si>
  <si>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</si>
  <si>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</si>
  <si>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</si>
  <si>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</si>
  <si>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</si>
  <si>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</si>
  <si>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</si>
  <si>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</si>
  <si>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</si>
  <si>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</si>
  <si>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</si>
  <si>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</si>
  <si>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</si>
  <si>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</si>
  <si>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</si>
  <si>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</si>
  <si>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</si>
  <si>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</si>
  <si>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</si>
  <si>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</si>
  <si>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</si>
  <si>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</si>
  <si>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</si>
  <si>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</si>
  <si>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</si>
  <si>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</si>
  <si>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</si>
  <si>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</si>
  <si>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</si>
  <si>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</si>
  <si>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</si>
  <si>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</si>
  <si>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</si>
  <si>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</si>
  <si>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</si>
  <si>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</si>
  <si>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</si>
  <si>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</si>
  <si>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</si>
  <si>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</si>
  <si>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</si>
  <si>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</si>
  <si>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</si>
  <si>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</si>
  <si>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</si>
  <si>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</si>
  <si>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</si>
  <si>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</si>
  <si>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</si>
  <si>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</si>
  <si>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</si>
  <si>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</si>
  <si>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</si>
  <si>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</si>
  <si>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</si>
  <si>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</si>
  <si>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</si>
  <si>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</si>
  <si>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</si>
  <si>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</si>
  <si>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</si>
  <si>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</si>
  <si>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</si>
  <si>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</si>
  <si>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</si>
  <si>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</si>
  <si>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</si>
  <si>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</si>
  <si>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</si>
  <si>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</si>
  <si>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</si>
  <si>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</si>
  <si>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</si>
  <si>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</si>
  <si>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</si>
  <si>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</si>
  <si>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</si>
  <si>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</si>
  <si>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</si>
  <si>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</si>
  <si>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</si>
  <si>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</si>
  <si>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</si>
  <si>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</si>
  <si>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</si>
  <si>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</si>
  <si>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</si>
  <si>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</si>
  <si>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</si>
  <si>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</si>
  <si>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</si>
  <si>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</si>
  <si>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</si>
  <si>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</si>
  <si>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</si>
  <si>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</si>
  <si>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</si>
  <si>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</si>
  <si>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</si>
  <si>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</si>
  <si>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</si>
  <si>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</si>
  <si>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</si>
  <si>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</si>
  <si>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</si>
  <si>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</si>
  <si>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</si>
  <si>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</si>
  <si>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</si>
  <si>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</si>
  <si>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</si>
  <si>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</si>
  <si>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</si>
  <si>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</si>
  <si>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</si>
  <si>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</si>
  <si>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</si>
  <si>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</si>
  <si>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</si>
  <si>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</si>
  <si>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</si>
  <si>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</si>
  <si>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</si>
  <si>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</si>
  <si>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</si>
  <si>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</si>
  <si>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</si>
  <si>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</si>
  <si>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</si>
  <si>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</si>
  <si>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</si>
  <si>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</si>
  <si>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</si>
  <si>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</si>
  <si>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</si>
  <si>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</si>
  <si>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</si>
  <si>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</si>
  <si>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</si>
  <si>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</si>
  <si>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</si>
  <si>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</si>
  <si>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</si>
  <si>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</si>
  <si>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</si>
  <si>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</si>
  <si>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</si>
  <si>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</si>
  <si>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</si>
  <si>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</si>
  <si>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</si>
  <si>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</si>
  <si>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</si>
  <si>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</si>
  <si>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</si>
  <si>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</si>
  <si>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</si>
  <si>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</si>
  <si>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</si>
  <si>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</si>
  <si>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</si>
  <si>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</si>
  <si>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</si>
  <si>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</si>
  <si>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</si>
  <si>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</si>
  <si>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</si>
  <si>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</si>
  <si>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</si>
  <si>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</si>
  <si>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</si>
  <si>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</si>
  <si>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</si>
  <si>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</si>
  <si>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</si>
  <si>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</si>
  <si>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</si>
  <si>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</si>
  <si>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</si>
  <si>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</si>
  <si>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</si>
  <si>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</si>
  <si>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</si>
  <si>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</si>
  <si>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</si>
  <si>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</si>
  <si>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</si>
  <si>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</si>
  <si>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</si>
  <si>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</si>
  <si>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</si>
  <si>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</si>
  <si>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</si>
  <si>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</si>
  <si>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</si>
  <si>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</si>
  <si>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</si>
  <si>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</si>
  <si>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</si>
  <si>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</si>
  <si>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</si>
  <si>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</si>
  <si>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</si>
  <si>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</si>
  <si>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</si>
  <si>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</si>
  <si>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</si>
  <si>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</si>
  <si>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</si>
  <si>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</si>
  <si>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</si>
  <si>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</si>
  <si>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</si>
  <si>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</si>
  <si>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</si>
  <si>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</si>
  <si>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</si>
  <si>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</si>
  <si>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</si>
  <si>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</si>
  <si>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</si>
  <si>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</si>
  <si>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</si>
  <si>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</si>
  <si>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</si>
  <si>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</si>
  <si>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</si>
  <si>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</si>
  <si>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</si>
  <si>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</si>
  <si>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</si>
  <si>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</si>
  <si>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</si>
  <si>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</si>
  <si>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</si>
  <si>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</si>
  <si>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</si>
  <si>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</si>
  <si>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</si>
  <si>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</si>
  <si>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</si>
  <si>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</si>
  <si>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</si>
  <si>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</si>
  <si>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</si>
  <si>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</si>
  <si>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</si>
  <si>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</si>
  <si>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</si>
  <si>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</si>
  <si>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</si>
  <si>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</si>
  <si>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</si>
  <si>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</si>
  <si>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</si>
  <si>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</si>
  <si>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</si>
  <si>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</si>
  <si>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</si>
  <si>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</si>
  <si>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</si>
  <si>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</si>
  <si>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</si>
  <si>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</si>
  <si>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</si>
  <si>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</si>
  <si>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</si>
  <si>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</si>
  <si>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</si>
  <si>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</si>
  <si>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</si>
  <si>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</si>
  <si>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</si>
  <si>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</si>
  <si>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</si>
  <si>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</si>
  <si>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</si>
  <si>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</si>
  <si>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</si>
  <si>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</si>
  <si>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</si>
  <si>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</si>
  <si>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</si>
  <si>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</si>
  <si>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</si>
  <si>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</si>
  <si>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</si>
  <si>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</si>
  <si>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</si>
  <si>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</si>
  <si>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</si>
  <si>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</si>
  <si>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</si>
  <si>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</si>
  <si>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</si>
  <si>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</si>
  <si>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</si>
  <si>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</si>
  <si>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</si>
  <si>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</si>
  <si>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</si>
  <si>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</si>
  <si>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</si>
  <si>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</si>
  <si>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</si>
  <si>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</si>
  <si>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</si>
  <si>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</si>
  <si>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</si>
  <si>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</si>
  <si>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</si>
  <si>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</si>
  <si>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</si>
  <si>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</si>
  <si>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</si>
  <si>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</si>
  <si>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</si>
  <si>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</si>
  <si>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</si>
  <si>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</si>
  <si>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</si>
  <si>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</si>
  <si>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</si>
  <si>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</si>
  <si>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</si>
  <si>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</si>
  <si>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</si>
  <si>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</si>
  <si>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</si>
  <si>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</si>
  <si>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</si>
  <si>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</si>
  <si>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</si>
  <si>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</si>
  <si>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</si>
  <si>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</si>
  <si>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</si>
  <si>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</si>
  <si>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</si>
  <si>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</si>
  <si>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</si>
  <si>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</si>
  <si>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</si>
  <si>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</si>
  <si>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</si>
  <si>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</si>
  <si>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</si>
  <si>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</si>
  <si>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</si>
  <si>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</si>
  <si>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</si>
  <si>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</si>
  <si>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</si>
  <si>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</si>
  <si>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</si>
  <si>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</si>
  <si>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</si>
  <si>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</si>
  <si>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</si>
  <si>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</si>
  <si>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</si>
  <si>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</si>
  <si>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</si>
  <si>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</si>
  <si>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</si>
  <si>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</si>
  <si>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</si>
  <si>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</si>
  <si>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</si>
  <si>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</si>
  <si>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</si>
  <si>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</si>
  <si>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</si>
  <si>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</si>
  <si>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</si>
  <si>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</si>
  <si>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</si>
  <si>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</si>
  <si>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</si>
  <si>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</si>
  <si>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</si>
  <si>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</si>
  <si>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</si>
  <si>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</si>
  <si>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</si>
  <si>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</si>
  <si>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</si>
  <si>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</si>
  <si>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</si>
  <si>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</si>
  <si>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</si>
  <si>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</si>
  <si>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</si>
  <si>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</si>
  <si>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</si>
  <si>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</si>
  <si>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</si>
  <si>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</si>
  <si>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</si>
  <si>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</si>
  <si>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</si>
  <si>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</si>
  <si>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</si>
  <si>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</si>
  <si>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</si>
  <si>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</si>
  <si>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</si>
  <si>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</si>
  <si>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</si>
  <si>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</si>
  <si>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</si>
  <si>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</si>
  <si>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</si>
  <si>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</si>
  <si>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</si>
  <si>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</si>
  <si>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</si>
  <si>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</si>
  <si>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</si>
  <si>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</si>
  <si>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</si>
  <si>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</si>
  <si>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</si>
  <si>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</si>
  <si>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</si>
  <si>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</si>
  <si>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</si>
  <si>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</si>
  <si>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</si>
  <si>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</si>
  <si>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</si>
  <si>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</si>
  <si>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</si>
  <si>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</si>
  <si>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</si>
  <si>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</si>
  <si>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</si>
  <si>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</si>
  <si>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</si>
  <si>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</si>
  <si>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</si>
  <si>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</si>
  <si>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</si>
  <si>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</si>
  <si>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</si>
  <si>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</si>
  <si>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</si>
  <si>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</si>
  <si>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</si>
  <si>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</si>
  <si>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</si>
  <si>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</si>
  <si>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</si>
  <si>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</si>
  <si>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</si>
  <si>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</si>
  <si>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</si>
  <si>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</si>
  <si>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</si>
  <si>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</si>
  <si>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</si>
  <si>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</si>
  <si>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</si>
  <si>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</si>
  <si>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</si>
  <si>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</si>
  <si>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</si>
  <si>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</si>
  <si>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</si>
  <si>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</si>
  <si>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</si>
  <si>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</si>
  <si>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</si>
  <si>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</si>
  <si>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</si>
  <si>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</si>
  <si>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</si>
  <si>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</si>
  <si>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</si>
  <si>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</si>
  <si>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</si>
  <si>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</si>
  <si>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</si>
  <si>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</si>
  <si>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</si>
  <si>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</si>
  <si>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</si>
  <si>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</si>
  <si>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</si>
  <si>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</si>
  <si>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</si>
  <si>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</si>
  <si>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</si>
  <si>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</si>
  <si>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</si>
  <si>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</si>
  <si>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</si>
  <si>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</si>
  <si>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</si>
  <si>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</si>
  <si>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</si>
  <si>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</si>
  <si>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</si>
  <si>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</si>
  <si>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</si>
  <si>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</si>
  <si>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</si>
  <si>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</si>
  <si>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</si>
  <si>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</si>
  <si>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</si>
  <si>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</si>
  <si>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</si>
  <si>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</si>
  <si>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</si>
  <si>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</si>
  <si>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</si>
  <si>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</si>
  <si>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</si>
  <si>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</si>
  <si>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</si>
  <si>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</si>
  <si>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</si>
  <si>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</si>
  <si>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</si>
  <si>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</si>
  <si>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</si>
  <si>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</si>
  <si>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</si>
  <si>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</si>
  <si>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</si>
  <si>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</si>
  <si>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</si>
  <si>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</si>
  <si>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</si>
  <si>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</si>
  <si>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</si>
  <si>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</si>
  <si>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</si>
  <si>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</si>
  <si>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</si>
  <si>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</si>
  <si>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</si>
  <si>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</si>
  <si>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</si>
  <si>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</si>
  <si>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</si>
  <si>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</si>
  <si>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</si>
  <si>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</si>
  <si>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</si>
  <si>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</si>
  <si>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</si>
  <si>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</si>
  <si>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</si>
  <si>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</si>
  <si>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</si>
  <si>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</si>
  <si>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</si>
  <si>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</si>
  <si>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</si>
  <si>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</si>
  <si>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</si>
  <si>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</si>
  <si>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</si>
  <si>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</si>
  <si>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</si>
  <si>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</si>
  <si>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</si>
  <si>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</si>
  <si>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</si>
  <si>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</si>
  <si>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</si>
  <si>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</si>
  <si>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</si>
  <si>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</si>
  <si>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</si>
  <si>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</si>
  <si>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</si>
  <si>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</si>
  <si>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</si>
  <si>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</si>
  <si>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</si>
  <si>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</si>
  <si>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</si>
  <si>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</si>
  <si>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</si>
  <si>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</si>
  <si>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</si>
  <si>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</si>
  <si>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</si>
  <si>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</si>
  <si>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</si>
  <si>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</si>
  <si>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</si>
  <si>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</si>
  <si>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</si>
  <si>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</si>
  <si>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</si>
  <si>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</si>
  <si>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</si>
  <si>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</si>
  <si>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</si>
  <si>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</si>
  <si>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</si>
  <si>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</si>
  <si>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</si>
  <si>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</si>
  <si>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</si>
  <si>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</si>
  <si>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</si>
  <si>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</si>
  <si>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</si>
  <si>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</si>
  <si>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</si>
  <si>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</si>
  <si>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</si>
  <si>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</si>
  <si>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</si>
  <si>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</si>
  <si>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</si>
  <si>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</si>
  <si>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</si>
  <si>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</si>
  <si>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</si>
  <si>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</si>
  <si>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</si>
  <si>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</si>
  <si>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</si>
  <si>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</si>
  <si>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</si>
  <si>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</si>
  <si>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</si>
  <si>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</si>
  <si>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</si>
  <si>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</si>
  <si>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</si>
  <si>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</si>
  <si>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</si>
  <si>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</si>
  <si>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</si>
  <si>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</si>
  <si>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</si>
  <si>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</si>
  <si>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</si>
  <si>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</si>
  <si>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</si>
  <si>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</si>
  <si>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</si>
  <si>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</si>
  <si>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</si>
  <si>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</si>
  <si>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</si>
  <si>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</si>
  <si>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</si>
  <si>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</si>
  <si>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</si>
  <si>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</si>
  <si>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</si>
  <si>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</si>
  <si>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</si>
  <si>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</si>
  <si>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</si>
  <si>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</si>
  <si>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</si>
  <si>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</si>
  <si>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</si>
  <si>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</si>
  <si>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</si>
  <si>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</si>
  <si>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</si>
  <si>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</si>
  <si>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</si>
  <si>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</si>
  <si>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</si>
  <si>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</si>
  <si>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</si>
  <si>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</si>
  <si>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</si>
  <si>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</si>
  <si>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</si>
  <si>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</si>
  <si>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</si>
  <si>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</si>
  <si>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</si>
  <si>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</si>
  <si>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</si>
  <si>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</si>
  <si>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</si>
  <si>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</si>
  <si>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</si>
  <si>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</si>
  <si>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</si>
  <si>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</si>
  <si>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</si>
  <si>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</si>
  <si>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</si>
  <si>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</si>
  <si>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</si>
  <si>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</si>
  <si>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</si>
  <si>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</si>
  <si>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</si>
  <si>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</si>
  <si>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</si>
  <si>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</si>
  <si>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</si>
  <si>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</si>
  <si>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</si>
  <si>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</si>
  <si>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</si>
  <si>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</si>
  <si>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</si>
  <si>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</si>
  <si>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</si>
  <si>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</si>
  <si>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</si>
  <si>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</si>
  <si>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</si>
  <si>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</si>
  <si>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</si>
  <si>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</si>
  <si>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</si>
  <si>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</si>
  <si>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</si>
  <si>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</si>
  <si>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</si>
  <si>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</si>
  <si>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</si>
  <si>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</si>
  <si>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</si>
  <si>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</si>
  <si>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</si>
  <si>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</si>
  <si>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</si>
  <si>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</si>
  <si>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</si>
  <si>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</si>
  <si>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</si>
  <si>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</si>
  <si>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</si>
  <si>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</si>
  <si>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</si>
  <si>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</si>
  <si>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</si>
  <si>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</si>
  <si>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</si>
  <si>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</si>
  <si>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</si>
  <si>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</si>
  <si>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</si>
  <si>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</si>
  <si>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</si>
  <si>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</si>
  <si>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</si>
  <si>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</si>
  <si>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</si>
  <si>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</si>
  <si>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</si>
  <si>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</si>
  <si>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</si>
  <si>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</si>
  <si>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</si>
  <si>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</si>
  <si>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</si>
  <si>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</si>
  <si>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</si>
  <si>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</si>
  <si>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</si>
  <si>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</si>
  <si>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</si>
  <si>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</si>
  <si>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</si>
  <si>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</si>
  <si>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</si>
  <si>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</si>
  <si>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</si>
  <si>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</si>
  <si>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</si>
  <si>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</si>
  <si>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</si>
  <si>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</si>
  <si>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</si>
  <si>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</si>
  <si>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</si>
  <si>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</si>
  <si>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</si>
  <si>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</si>
  <si>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</si>
  <si>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</si>
  <si>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</si>
  <si>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</si>
  <si>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</si>
  <si>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</si>
  <si>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</si>
  <si>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</si>
  <si>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</si>
  <si>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</si>
  <si>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</si>
  <si>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</si>
  <si>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</si>
  <si>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</si>
  <si>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</si>
  <si>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</si>
  <si>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</si>
  <si>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</si>
  <si>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</si>
  <si>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</si>
  <si>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</si>
  <si>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</si>
  <si>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</si>
  <si>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</si>
  <si>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</si>
  <si>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</si>
  <si>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</si>
  <si>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</si>
  <si>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</si>
  <si>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</si>
  <si>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</si>
  <si>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</si>
  <si>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</si>
  <si>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</si>
  <si>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</si>
  <si>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</si>
  <si>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</si>
  <si>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</si>
  <si>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</si>
  <si>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</si>
  <si>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</si>
  <si>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</si>
  <si>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</si>
  <si>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</si>
  <si>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</si>
  <si>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</si>
  <si>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</si>
  <si>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</si>
  <si>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</si>
  <si>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</si>
  <si>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</si>
  <si>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</si>
  <si>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</si>
  <si>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</si>
  <si>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</si>
  <si>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</si>
  <si>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</si>
  <si>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</si>
  <si>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</si>
  <si>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</si>
  <si>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</si>
  <si>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</si>
  <si>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</si>
  <si>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</si>
  <si>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</si>
  <si>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</si>
  <si>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</si>
  <si>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</si>
  <si>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</si>
  <si>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</si>
  <si>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</si>
  <si>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</si>
  <si>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</si>
  <si>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</si>
  <si>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</si>
  <si>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</si>
  <si>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</si>
  <si>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</si>
  <si>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</si>
  <si>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</si>
  <si>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</si>
  <si>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</si>
  <si>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</si>
  <si>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</si>
  <si>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</si>
  <si>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</si>
  <si>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</si>
  <si>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</si>
  <si>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</si>
  <si>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</si>
  <si>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</si>
  <si>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</si>
  <si>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</si>
  <si>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</si>
  <si>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</si>
  <si>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</si>
  <si>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</si>
  <si>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</si>
  <si>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</si>
  <si>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</si>
  <si>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</si>
  <si>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</si>
  <si>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</si>
  <si>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</si>
  <si>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</si>
  <si>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</si>
  <si>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</si>
  <si>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</si>
  <si>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</si>
  <si>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</si>
  <si>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</si>
  <si>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</si>
  <si>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</si>
  <si>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</si>
  <si>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</si>
  <si>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</si>
  <si>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</si>
  <si>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</si>
  <si>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</si>
  <si>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</si>
  <si>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</si>
  <si>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</si>
  <si>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</si>
  <si>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</si>
  <si>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</si>
  <si>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</si>
  <si>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</si>
  <si>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</si>
  <si>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</si>
  <si>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</si>
  <si>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</si>
  <si>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</si>
  <si>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</si>
  <si>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</si>
  <si>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</si>
  <si>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</si>
  <si>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</si>
  <si>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</si>
  <si>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</si>
  <si>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</si>
  <si>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</si>
  <si>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</si>
  <si>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</si>
  <si>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</si>
  <si>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</si>
  <si>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</si>
  <si>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</si>
  <si>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</si>
  <si>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</si>
  <si>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</si>
  <si>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</si>
  <si>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</si>
  <si>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</si>
  <si>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</si>
  <si>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</si>
  <si>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</si>
  <si>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</si>
  <si>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</si>
  <si>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</si>
  <si>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</si>
  <si>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</si>
  <si>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</si>
  <si>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</si>
  <si>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</si>
  <si>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</si>
  <si>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</si>
  <si>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</si>
  <si>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</si>
  <si>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</si>
  <si>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</si>
  <si>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</si>
  <si>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</si>
  <si>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</si>
  <si>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</si>
  <si>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</si>
  <si>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</si>
  <si>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</si>
  <si>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</si>
  <si>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</si>
  <si>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</si>
  <si>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</si>
  <si>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</si>
  <si>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</si>
  <si>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</si>
  <si>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</si>
  <si>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</si>
  <si>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</si>
  <si>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</si>
  <si>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</si>
  <si>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</si>
  <si>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</si>
  <si>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</si>
  <si>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</si>
  <si>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</si>
  <si>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</si>
  <si>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</si>
  <si>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</si>
  <si>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</si>
  <si>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</si>
  <si>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</si>
  <si>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</si>
  <si>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</si>
  <si>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</si>
  <si>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</si>
  <si>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</si>
  <si>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</si>
  <si>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</si>
  <si>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</si>
  <si>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</si>
  <si>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</si>
  <si>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</si>
  <si>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</si>
  <si>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</si>
  <si>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</si>
  <si>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</si>
  <si>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</si>
  <si>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</si>
  <si>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</si>
  <si>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</si>
  <si>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</si>
  <si>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</si>
  <si>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</si>
  <si>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</si>
  <si>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</si>
  <si>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</si>
  <si>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</si>
  <si>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</si>
  <si>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</si>
  <si>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</si>
  <si>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</si>
  <si>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</si>
  <si>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</si>
  <si>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</si>
  <si>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</si>
  <si>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</si>
  <si>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</si>
  <si>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</si>
  <si>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</si>
  <si>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</si>
  <si>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</si>
  <si>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</si>
  <si>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</si>
  <si>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</si>
  <si>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</si>
  <si>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</si>
  <si>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</si>
  <si>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</si>
  <si>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</si>
  <si>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</si>
  <si>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</si>
  <si>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</si>
  <si>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</si>
  <si>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</si>
  <si>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</si>
  <si>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</si>
  <si>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</si>
  <si>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</si>
  <si>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</si>
  <si>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</si>
  <si>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</si>
  <si>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</si>
  <si>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</si>
  <si>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</si>
  <si>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</si>
  <si>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</si>
  <si>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</si>
  <si>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</si>
  <si>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</si>
  <si>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</si>
  <si>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</si>
  <si>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</si>
  <si>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</si>
  <si>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</si>
  <si>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</si>
  <si>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</si>
  <si>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</si>
  <si>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</si>
  <si>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</si>
  <si>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</si>
  <si>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</si>
  <si>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</si>
  <si>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</si>
  <si>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</si>
  <si>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</si>
  <si>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</si>
  <si>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</si>
  <si>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</si>
  <si>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</si>
  <si>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</si>
  <si>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</si>
  <si>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</si>
  <si>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</si>
  <si>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</si>
  <si>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</si>
  <si>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</si>
  <si>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</si>
  <si>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</si>
  <si>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</si>
  <si>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</si>
  <si>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</si>
  <si>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</si>
  <si>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</si>
  <si>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</si>
  <si>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</si>
  <si>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</si>
  <si>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</si>
  <si>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</si>
  <si>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</si>
  <si>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</si>
  <si>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</si>
  <si>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</si>
  <si>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</si>
  <si>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</si>
  <si>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</si>
  <si>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</si>
  <si>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</si>
  <si>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</si>
  <si>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</si>
  <si>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</si>
  <si>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</si>
  <si>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</si>
  <si>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</si>
  <si>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</si>
  <si>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</si>
  <si>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</si>
  <si>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</si>
  <si>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</si>
  <si>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</si>
  <si>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</si>
  <si>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</si>
  <si>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</si>
  <si>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</si>
  <si>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</si>
  <si>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</si>
  <si>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</si>
  <si>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</si>
  <si>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</si>
  <si>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</si>
  <si>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</si>
  <si>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</si>
  <si>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</si>
  <si>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</si>
  <si>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</si>
  <si>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</si>
  <si>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</si>
  <si>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</si>
  <si>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</si>
  <si>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</si>
  <si>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</si>
  <si>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</si>
  <si>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</si>
  <si>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</si>
  <si>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</si>
  <si>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</si>
  <si>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</si>
  <si>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</si>
  <si>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</si>
  <si>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</si>
  <si>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</si>
  <si>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</si>
  <si>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</si>
  <si>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</si>
  <si>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</si>
  <si>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</si>
  <si>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</si>
  <si>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</si>
  <si>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</si>
  <si>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</si>
  <si>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</si>
  <si>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</si>
  <si>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</si>
  <si>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</si>
  <si>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</si>
  <si>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</si>
  <si>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</si>
  <si>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</si>
  <si>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</si>
  <si>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</si>
  <si>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</si>
  <si>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</si>
  <si>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</si>
  <si>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</si>
  <si>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</si>
  <si>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</si>
  <si>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</si>
  <si>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</si>
  <si>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</si>
  <si>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</si>
  <si>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</si>
  <si>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</si>
  <si>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</si>
  <si>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</si>
  <si>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</si>
  <si>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</si>
  <si>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</si>
  <si>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</si>
  <si>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</si>
  <si>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</si>
  <si>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</si>
  <si>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</si>
  <si>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</si>
  <si>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</si>
  <si>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</si>
  <si>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</si>
  <si>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</si>
  <si>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</si>
  <si>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</si>
  <si>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</si>
  <si>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</si>
  <si>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</si>
  <si>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</si>
  <si>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</si>
  <si>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</si>
  <si>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</si>
  <si>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</si>
  <si>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</si>
  <si>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</si>
  <si>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</si>
  <si>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</si>
  <si>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</si>
  <si>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</si>
  <si>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</si>
  <si>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</si>
  <si>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</si>
  <si>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</si>
  <si>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</si>
  <si>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</si>
  <si>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</si>
  <si>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</si>
  <si>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</si>
  <si>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</si>
  <si>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</si>
  <si>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</si>
  <si>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</si>
  <si>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</si>
  <si>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</si>
  <si>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</si>
  <si>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</si>
  <si>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</si>
  <si>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</si>
  <si>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</si>
  <si>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</si>
  <si>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</si>
  <si>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</si>
  <si>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</si>
  <si>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</si>
  <si>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</si>
  <si>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</si>
  <si>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</si>
  <si>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</si>
  <si>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</si>
  <si>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</si>
  <si>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</si>
  <si>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</si>
  <si>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</si>
  <si>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</si>
  <si>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</si>
  <si>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</si>
  <si>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</si>
  <si>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</si>
  <si>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</si>
  <si>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</si>
  <si>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</si>
  <si>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</si>
  <si>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</si>
  <si>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</si>
  <si>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</si>
  <si>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</si>
  <si>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</si>
  <si>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</si>
  <si>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</si>
  <si>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</si>
  <si>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</si>
  <si>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</si>
  <si>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</si>
  <si>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</si>
  <si>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</si>
  <si>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</si>
  <si>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</si>
  <si>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</si>
  <si>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</si>
  <si>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</si>
  <si>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</si>
  <si>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</si>
  <si>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</si>
  <si>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</si>
  <si>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</si>
  <si>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</si>
  <si>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</si>
  <si>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</si>
  <si>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</si>
  <si>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</si>
  <si>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</si>
  <si>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</si>
  <si>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</si>
  <si>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</si>
  <si>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</si>
  <si>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</si>
  <si>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</si>
  <si>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</si>
  <si>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</si>
  <si>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</si>
  <si>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</si>
  <si>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</si>
  <si>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</si>
  <si>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</si>
  <si>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</si>
  <si>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</si>
  <si>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</si>
  <si>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</si>
  <si>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</si>
  <si>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</si>
  <si>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</si>
  <si>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</si>
  <si>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</si>
  <si>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</si>
  <si>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</si>
  <si>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</si>
  <si>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</si>
  <si>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</si>
  <si>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</si>
  <si>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</si>
  <si>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</si>
  <si>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</si>
  <si>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</si>
  <si>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</si>
  <si>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</si>
  <si>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</si>
  <si>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</si>
  <si>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</si>
  <si>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</si>
  <si>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</si>
  <si>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</si>
  <si>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</si>
  <si>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</si>
  <si>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</si>
  <si>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</si>
  <si>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</si>
  <si>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</si>
  <si>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</si>
  <si>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</si>
  <si>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</si>
  <si>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</si>
  <si>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</si>
  <si>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</si>
  <si>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</si>
  <si>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</si>
  <si>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</si>
  <si>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</si>
  <si>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</si>
  <si>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</si>
  <si>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</si>
  <si>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</si>
  <si>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</si>
  <si>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</si>
  <si>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</si>
  <si>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</si>
  <si>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</si>
  <si>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</si>
  <si>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</si>
  <si>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</si>
  <si>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</si>
  <si>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</si>
  <si>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</si>
  <si>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</si>
  <si>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</si>
  <si>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</si>
  <si>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</si>
  <si>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</si>
  <si>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</si>
  <si>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</si>
  <si>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</si>
  <si>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</si>
  <si>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</si>
  <si>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</si>
  <si>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</si>
  <si>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</si>
  <si>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</si>
  <si>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</si>
  <si>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</si>
  <si>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</si>
  <si>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</si>
  <si>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</si>
  <si>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</si>
  <si>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</si>
  <si>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</si>
  <si>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</si>
  <si>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</si>
  <si>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</si>
  <si>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</si>
  <si>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</si>
  <si>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</si>
  <si>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</si>
  <si>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</si>
  <si>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</si>
  <si>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</si>
  <si>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</si>
  <si>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</si>
  <si>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</si>
  <si>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</si>
  <si>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</si>
  <si>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</si>
  <si>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</si>
  <si>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</si>
  <si>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</si>
  <si>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</si>
  <si>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</si>
  <si>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</si>
  <si>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</si>
  <si>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</si>
  <si>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</si>
  <si>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</si>
  <si>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</si>
  <si>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</si>
  <si>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</si>
  <si>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</si>
  <si>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</si>
  <si>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</si>
  <si>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</si>
  <si>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</si>
  <si>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</si>
  <si>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</si>
  <si>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</si>
  <si>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</si>
  <si>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</si>
  <si>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</si>
  <si>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</si>
  <si>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</si>
  <si>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</si>
  <si>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</si>
  <si>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</si>
  <si>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</si>
  <si>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</si>
  <si>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</si>
  <si>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</si>
  <si>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</si>
  <si>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</si>
  <si>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</si>
  <si>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</si>
  <si>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</si>
  <si>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</si>
  <si>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</si>
  <si>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</si>
  <si>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</si>
  <si>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</si>
  <si>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</si>
  <si>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</si>
  <si>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</si>
  <si>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</si>
  <si>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</si>
  <si>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</si>
  <si>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</si>
  <si>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</si>
  <si>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</si>
  <si>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</si>
  <si>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</si>
  <si>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</si>
  <si>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</si>
  <si>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</si>
  <si>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</si>
  <si>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</si>
  <si>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</si>
  <si>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</si>
  <si>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</si>
  <si>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</si>
  <si>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</si>
  <si>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</si>
  <si>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</si>
  <si>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</si>
  <si>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</si>
  <si>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</si>
  <si>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</si>
  <si>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</si>
  <si>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</si>
  <si>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</si>
  <si>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</si>
  <si>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</si>
  <si>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</si>
  <si>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</si>
  <si>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</si>
  <si>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</si>
  <si>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</si>
  <si>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</si>
  <si>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</si>
  <si>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</si>
  <si>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</si>
  <si>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</si>
  <si>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</si>
  <si>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</si>
  <si>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</si>
  <si>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</si>
  <si>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</si>
  <si>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</si>
  <si>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</si>
  <si>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</si>
  <si>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</si>
  <si>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</si>
  <si>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</si>
  <si>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</si>
  <si>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</si>
  <si>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</si>
  <si>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</si>
  <si>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</si>
  <si>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</si>
  <si>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</si>
  <si>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</si>
  <si>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</si>
  <si>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</si>
  <si>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</si>
  <si>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</si>
  <si>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</si>
  <si>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</si>
  <si>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</si>
  <si>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</si>
  <si>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</si>
  <si>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</si>
  <si>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</si>
  <si>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</si>
  <si>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</si>
  <si>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</si>
  <si>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</si>
  <si>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</si>
  <si>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</si>
  <si>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</si>
  <si>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</si>
  <si>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</si>
  <si>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</si>
  <si>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</si>
  <si>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</si>
  <si>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</si>
  <si>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</si>
  <si>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</si>
  <si>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</si>
  <si>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</si>
  <si>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</si>
  <si>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</si>
  <si>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</si>
  <si>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</si>
  <si>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</si>
  <si>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</si>
  <si>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</si>
  <si>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</si>
  <si>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</si>
  <si>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</si>
  <si>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</si>
  <si>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</si>
  <si>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</si>
  <si>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</si>
  <si>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</si>
  <si>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</si>
  <si>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</si>
  <si>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</si>
  <si>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</si>
  <si>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</si>
  <si>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</si>
  <si>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</si>
  <si>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</si>
  <si>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</si>
  <si>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</si>
  <si>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</si>
  <si>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</si>
  <si>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</si>
  <si>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</si>
  <si>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</si>
  <si>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</si>
  <si>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</si>
  <si>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</si>
  <si>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</si>
  <si>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</si>
  <si>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</si>
  <si>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</si>
  <si>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</si>
  <si>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</si>
  <si>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</si>
  <si>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</si>
  <si>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</si>
  <si>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</si>
  <si>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</si>
  <si>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</si>
  <si>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</si>
  <si>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</si>
  <si>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</si>
  <si>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</si>
  <si>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</si>
  <si>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</si>
  <si>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</si>
  <si>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</si>
  <si>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</si>
  <si>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</si>
  <si>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</si>
  <si>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</si>
  <si>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</si>
  <si>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</si>
  <si>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</si>
  <si>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</si>
  <si>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</si>
  <si>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</si>
  <si>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</si>
  <si>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</si>
  <si>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</si>
  <si>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</si>
  <si>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</si>
  <si>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</si>
  <si>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</si>
  <si>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</si>
  <si>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</si>
  <si>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</si>
  <si>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</si>
  <si>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</si>
  <si>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</si>
  <si>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</si>
  <si>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</si>
  <si>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</si>
  <si>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</si>
  <si>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</si>
  <si>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</si>
  <si>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</si>
  <si>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</si>
  <si>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</si>
  <si>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</si>
  <si>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</si>
  <si>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</si>
  <si>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</si>
  <si>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</si>
  <si>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</si>
  <si>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</si>
  <si>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</si>
  <si>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</si>
  <si>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</si>
  <si>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</si>
  <si>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</si>
  <si>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</si>
  <si>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</si>
  <si>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</si>
  <si>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</si>
  <si>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</si>
  <si>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</si>
  <si>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</si>
  <si>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</si>
  <si>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</si>
  <si>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</si>
  <si>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</si>
  <si>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</si>
  <si>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</si>
  <si>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</si>
  <si>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</si>
  <si>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</si>
  <si>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</si>
  <si>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</si>
  <si>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</si>
  <si>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</si>
  <si>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</si>
  <si>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</si>
  <si>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</si>
  <si>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</si>
  <si>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</si>
  <si>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</si>
  <si>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</si>
  <si>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</si>
  <si>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</si>
  <si>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</si>
  <si>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</si>
  <si>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</si>
  <si>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</si>
  <si>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</si>
  <si>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</si>
  <si>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</si>
  <si>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</si>
  <si>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</si>
  <si>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</si>
  <si>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</si>
  <si>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</si>
  <si>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</si>
  <si>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</si>
  <si>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</si>
  <si>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</si>
  <si>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</si>
  <si>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</si>
  <si>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</si>
  <si>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</si>
  <si>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</si>
  <si>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</si>
  <si>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</si>
  <si>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</si>
  <si>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</si>
  <si>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</si>
  <si>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</si>
  <si>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</si>
  <si>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</si>
  <si>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</si>
  <si>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</si>
  <si>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</si>
  <si>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</si>
  <si>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</si>
  <si>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</si>
  <si>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</si>
  <si>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</si>
  <si>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</si>
  <si>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</si>
  <si>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</si>
  <si>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</si>
  <si>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</si>
  <si>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</si>
  <si>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</si>
  <si>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</si>
  <si>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</si>
  <si>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</si>
  <si>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</si>
  <si>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</si>
  <si>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</si>
  <si>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</si>
  <si>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</si>
  <si>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</si>
  <si>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</si>
  <si>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</si>
  <si>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</si>
  <si>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</si>
  <si>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</si>
  <si>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</si>
  <si>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</si>
  <si>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</si>
  <si>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</si>
  <si>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</si>
  <si>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</si>
  <si>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</si>
  <si>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</si>
  <si>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</si>
  <si>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</si>
  <si>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</si>
  <si>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</si>
  <si>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</si>
  <si>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</si>
  <si>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</si>
  <si>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</si>
  <si>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</si>
  <si>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</si>
  <si>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</si>
  <si>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</si>
  <si>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</si>
  <si>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</si>
  <si>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</si>
  <si>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</si>
  <si>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</si>
  <si>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</si>
  <si>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</si>
  <si>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</si>
  <si>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</si>
  <si>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</si>
  <si>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</si>
  <si>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</si>
  <si>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</si>
  <si>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</si>
  <si>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</si>
  <si>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</si>
  <si>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</si>
  <si>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</si>
  <si>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</si>
  <si>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</si>
  <si>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</si>
  <si>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</si>
  <si>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</si>
  <si>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</si>
  <si>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</si>
  <si>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</si>
  <si>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</si>
  <si>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</si>
  <si>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</si>
  <si>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</si>
  <si>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</si>
  <si>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</si>
  <si>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</si>
  <si>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</si>
  <si>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</si>
  <si>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</si>
  <si>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</si>
  <si>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</si>
  <si>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</si>
  <si>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</si>
  <si>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</si>
  <si>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</si>
  <si>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</si>
  <si>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</si>
  <si>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</si>
  <si>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</si>
  <si>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</si>
  <si>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</si>
  <si>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</si>
  <si>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</si>
  <si>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</si>
  <si>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</si>
  <si>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</si>
  <si>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</si>
  <si>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</si>
  <si>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</si>
  <si>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</si>
  <si>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</si>
  <si>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</si>
  <si>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</si>
  <si>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</si>
  <si>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</si>
  <si>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</si>
  <si>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</si>
  <si>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</si>
  <si>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</si>
  <si>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</si>
  <si>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</si>
  <si>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</si>
  <si>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</si>
  <si>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</si>
  <si>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</si>
  <si>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</si>
  <si>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</si>
  <si>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</si>
  <si>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</si>
  <si>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</si>
  <si>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</si>
  <si>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</si>
  <si>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</si>
  <si>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</si>
  <si>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</si>
  <si>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</si>
  <si>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</si>
  <si>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</si>
  <si>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</si>
  <si>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</si>
  <si>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</si>
  <si>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</si>
  <si>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</si>
  <si>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</si>
  <si>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</si>
  <si>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</si>
  <si>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</si>
  <si>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</si>
  <si>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</si>
  <si>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</si>
  <si>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</si>
  <si>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</si>
  <si>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</si>
  <si>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</si>
  <si>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</si>
  <si>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</si>
  <si>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</si>
  <si>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</si>
  <si>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</si>
  <si>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</si>
  <si>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</si>
  <si>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</si>
  <si>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</si>
  <si>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</si>
  <si>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</si>
  <si>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</si>
  <si>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</si>
  <si>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</si>
  <si>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</si>
  <si>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</si>
  <si>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</si>
  <si>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</si>
  <si>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</si>
  <si>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</si>
  <si>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</si>
  <si>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</si>
  <si>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</si>
  <si>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</si>
  <si>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</si>
  <si>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</si>
  <si>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</si>
  <si>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</si>
  <si>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</si>
  <si>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</si>
  <si>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</si>
  <si>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</si>
  <si>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</si>
  <si>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</si>
  <si>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</si>
  <si>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</si>
  <si>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</si>
  <si>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</si>
  <si>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</si>
  <si>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</si>
  <si>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</si>
  <si>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</si>
  <si>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</si>
  <si>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</si>
  <si>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</si>
  <si>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</si>
  <si>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</si>
  <si>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</si>
  <si>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</si>
  <si>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</si>
  <si>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</si>
  <si>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</si>
  <si>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</si>
  <si>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</si>
  <si>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</si>
  <si>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</si>
  <si>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</si>
  <si>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</si>
  <si>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</si>
  <si>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</si>
  <si>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</si>
  <si>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</si>
  <si>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</si>
  <si>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</si>
  <si>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</si>
  <si>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</si>
  <si>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</si>
  <si>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</si>
  <si>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</si>
  <si>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</si>
  <si>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</si>
  <si>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</si>
  <si>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</si>
  <si>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</si>
  <si>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</si>
  <si>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</si>
  <si>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</si>
  <si>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</si>
  <si>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</si>
  <si>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</si>
  <si>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</si>
  <si>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</si>
  <si>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</si>
  <si>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</si>
  <si>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</si>
  <si>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</si>
  <si>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</si>
  <si>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</si>
  <si>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</si>
  <si>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</si>
  <si>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</si>
  <si>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</si>
  <si>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</si>
  <si>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</si>
  <si>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</si>
  <si>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</si>
  <si>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</si>
  <si>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</si>
  <si>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</si>
  <si>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</si>
  <si>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</si>
  <si>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</si>
  <si>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</si>
  <si>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</si>
  <si>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</si>
  <si>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</si>
  <si>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</si>
  <si>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</si>
  <si>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</si>
  <si>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</si>
  <si>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</si>
  <si>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</si>
  <si>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</si>
  <si>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</si>
  <si>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</si>
  <si>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</si>
  <si>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</si>
  <si>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</si>
  <si>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</si>
  <si>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</si>
  <si>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</si>
  <si>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</si>
  <si>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</si>
  <si>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</si>
  <si>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</si>
  <si>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</si>
  <si>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</si>
  <si>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</si>
  <si>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</si>
  <si>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</si>
  <si>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</si>
  <si>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</si>
  <si>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</si>
  <si>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</si>
  <si>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</si>
  <si>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</si>
  <si>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</si>
  <si>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</si>
  <si>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</si>
  <si>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</si>
  <si>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</si>
  <si>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</si>
  <si>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</si>
  <si>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</si>
  <si>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</si>
  <si>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</si>
  <si>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</si>
  <si>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</si>
  <si>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</si>
  <si>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</si>
  <si>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</si>
  <si>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</si>
  <si>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</si>
  <si>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</si>
  <si>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</si>
  <si>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</si>
  <si>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</si>
  <si>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</si>
  <si>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</si>
  <si>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</si>
  <si>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</si>
  <si>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</si>
  <si>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</si>
  <si>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</si>
  <si>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</si>
  <si>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</si>
  <si>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</si>
  <si>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</si>
  <si>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</si>
  <si>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</si>
  <si>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</si>
  <si>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</si>
  <si>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</si>
  <si>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</si>
  <si>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</si>
  <si>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</si>
  <si>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</si>
  <si>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</si>
  <si>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</si>
  <si>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</si>
  <si>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</si>
  <si>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</si>
  <si>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</si>
  <si>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</si>
  <si>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</si>
  <si>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</si>
  <si>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</si>
  <si>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</si>
  <si>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</si>
  <si>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</si>
  <si>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</si>
  <si>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</si>
  <si>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</si>
  <si>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</si>
  <si>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</si>
  <si>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</si>
  <si>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</si>
  <si>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</si>
  <si>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</si>
  <si>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</si>
  <si>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</si>
  <si>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</si>
  <si>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</si>
  <si>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</si>
  <si>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</si>
  <si>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</si>
  <si>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</si>
  <si>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</si>
  <si>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</si>
  <si>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</si>
  <si>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</si>
  <si>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</si>
  <si>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</si>
  <si>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</si>
  <si>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</si>
  <si>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</si>
  <si>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</si>
  <si>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</si>
  <si>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</si>
  <si>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</si>
  <si>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</si>
  <si>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</si>
  <si>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</si>
  <si>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</si>
  <si>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</si>
  <si>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</si>
  <si>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</si>
  <si>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</si>
  <si>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</si>
  <si>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</si>
  <si>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</si>
  <si>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</si>
  <si>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</si>
  <si>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</si>
  <si>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</si>
  <si>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</si>
  <si>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</si>
  <si>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</si>
  <si>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</si>
  <si>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</si>
  <si>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</si>
  <si>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</si>
  <si>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</si>
  <si>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</si>
  <si>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</si>
  <si>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</si>
  <si>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</si>
  <si>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</si>
  <si>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</si>
  <si>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</si>
  <si>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</si>
  <si>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</si>
  <si>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</si>
  <si>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</si>
  <si>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</si>
  <si>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</si>
  <si>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</si>
  <si>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</si>
  <si>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</si>
  <si>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</si>
  <si>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</si>
  <si>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</si>
  <si>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</si>
  <si>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</si>
  <si>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</si>
  <si>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</si>
  <si>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</si>
  <si>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</si>
  <si>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</si>
  <si>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</si>
  <si>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</si>
  <si>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</si>
  <si>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</si>
  <si>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</si>
  <si>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</si>
  <si>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</si>
  <si>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</si>
  <si>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</si>
  <si>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</si>
  <si>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</si>
  <si>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</si>
  <si>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</si>
  <si>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</si>
  <si>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</si>
  <si>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</si>
  <si>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</si>
  <si>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</si>
  <si>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</si>
  <si>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</si>
  <si>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</si>
  <si>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</si>
  <si>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</si>
  <si>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</si>
  <si>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</si>
  <si>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</si>
  <si>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</si>
  <si>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</si>
  <si>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</si>
  <si>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</si>
  <si>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</si>
  <si>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</si>
  <si>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</si>
  <si>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</si>
  <si>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</si>
  <si>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</si>
  <si>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</si>
  <si>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</si>
  <si>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</si>
  <si>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</si>
  <si>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</si>
  <si>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</si>
  <si>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</si>
  <si>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</si>
  <si>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</si>
  <si>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</si>
  <si>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</si>
  <si>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</si>
  <si>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</si>
  <si>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</si>
  <si>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</si>
  <si>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</si>
  <si>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</si>
  <si>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</si>
  <si>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</si>
  <si>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</si>
  <si>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</si>
  <si>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</si>
  <si>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</si>
  <si>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</si>
  <si>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</si>
  <si>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</si>
  <si>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</si>
  <si>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</si>
  <si>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</si>
  <si>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</si>
  <si>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</si>
  <si>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</si>
  <si>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</si>
  <si>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</si>
  <si>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</si>
  <si>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</si>
  <si>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</si>
  <si>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</si>
  <si>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</si>
  <si>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</si>
  <si>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</si>
  <si>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</si>
  <si>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</si>
  <si>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</si>
  <si>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</si>
  <si>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</si>
  <si>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</si>
  <si>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</si>
  <si>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</si>
  <si>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</si>
  <si>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</si>
  <si>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</si>
  <si>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</si>
  <si>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</si>
  <si>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</si>
  <si>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</si>
  <si>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</si>
  <si>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</si>
  <si>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</si>
  <si>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</si>
  <si>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</si>
  <si>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</si>
  <si>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</si>
  <si>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</si>
  <si>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</si>
  <si>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</si>
  <si>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</si>
  <si>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</si>
  <si>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</si>
  <si>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</si>
  <si>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</si>
  <si>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</si>
  <si>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</si>
  <si>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</si>
  <si>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</si>
  <si>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</si>
  <si>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</si>
  <si>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</si>
  <si>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</si>
  <si>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</si>
  <si>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</si>
  <si>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</si>
  <si>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</si>
  <si>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</si>
  <si>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</si>
  <si>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</si>
  <si>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</si>
  <si>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</si>
  <si>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</si>
  <si>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</si>
  <si>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</si>
  <si>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</si>
  <si>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</si>
  <si>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</si>
  <si>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</si>
  <si>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</si>
  <si>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</si>
  <si>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</si>
  <si>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</si>
  <si>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</si>
  <si>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</si>
  <si>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</si>
  <si>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</si>
  <si>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</si>
  <si>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</si>
  <si>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</si>
  <si>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</si>
  <si>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</si>
  <si>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</si>
  <si>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</si>
  <si>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</si>
  <si>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</si>
  <si>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</si>
  <si>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</si>
  <si>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</si>
  <si>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</si>
  <si>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</si>
  <si>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</si>
  <si>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Column1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</si>
  <si>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</si>
  <si>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</si>
  <si>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</si>
  <si>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</si>
  <si>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</si>
  <si>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</si>
  <si>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</si>
  <si>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</si>
  <si>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</si>
  <si>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</si>
  <si>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</si>
  <si>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</si>
  <si>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</si>
  <si>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</si>
  <si>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</si>
  <si>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</si>
  <si>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Goal</t>
  </si>
  <si>
    <t>Number Successful</t>
  </si>
  <si>
    <t>Number Failed</t>
  </si>
  <si>
    <t xml:space="preserve">Number Canceled </t>
  </si>
  <si>
    <t xml:space="preserve">Total Projects 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</si>
  <si>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</si>
  <si>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</si>
  <si>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</si>
  <si>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</si>
  <si>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</si>
  <si>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</si>
  <si>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</si>
  <si>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</si>
  <si>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</si>
  <si>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</si>
  <si>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</si>
  <si>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</si>
  <si>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</si>
  <si>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</si>
  <si>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</si>
  <si>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</si>
  <si>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</si>
  <si>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</si>
  <si>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Minimum</t>
  </si>
  <si>
    <t>Maximum</t>
  </si>
  <si>
    <t>Variance</t>
  </si>
  <si>
    <t>STD Deviation</t>
  </si>
  <si>
    <t>Successful</t>
  </si>
  <si>
    <t>Unsuccessful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</si>
</sst>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/d/yy\ h: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 applyAlignment="1">
      <alignment horizontal="center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9" fontId="0" fillId="0" borderId="0" xfId="0" applyNumberFormat="1"/>
    <xf numFmtId="0" fontId="1" fillId="0" borderId="0" xfId="0" applyFont="1"/>
    <xf numFmtId="2" fontId="0" fillId="0" borderId="0" xfId="0" applyNumberFormat="1"/>
  </cellXfs>
  <cellStyles count="1">
    <cellStyle name="Normal" xfId="0" builtinId="0"/>
  </cellStyles>
  <dxfs count="22">
    <dxf>
      <numFmt numFmtId="2" formatCode="0.00"/>
    </dxf>
    <dxf>
      <numFmt numFmtId="2" formatCode="0.0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EA6B6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[DanielFord_StarterBook.xlsx]Outcome by 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0886112062079193E-2"/>
          <c:y val="1.3046365047599455E-2"/>
          <c:w val="0.81087712541367107"/>
          <c:h val="0.9187689602932650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'Outcome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BE-7B4A-918F-361E203CE1C2}"/>
            </c:ext>
          </c:extLst>
        </c:ser>
        <c:ser>
          <c:idx val="1"/>
          <c:order val="1"/>
          <c:tx>
            <c:strRef>
              <c:f>'Outcome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BBE-7B4A-918F-361E203CE1C2}"/>
            </c:ext>
          </c:extLst>
        </c:ser>
        <c:ser>
          <c:idx val="2"/>
          <c:order val="2"/>
          <c:tx>
            <c:strRef>
              <c:f>'Outcome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BBE-7B4A-918F-361E203CE1C2}"/>
            </c:ext>
          </c:extLst>
        </c:ser>
        <c:ser>
          <c:idx val="3"/>
          <c:order val="3"/>
          <c:tx>
            <c:strRef>
              <c:f>'Outcome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BBE-7B4A-918F-361E203CE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00373039"/>
        <c:axId val="1700156399"/>
      </c:barChart>
      <c:catAx>
        <c:axId val="1700373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156399"/>
        <c:crosses val="autoZero"/>
        <c:auto val="1"/>
        <c:lblAlgn val="ctr"/>
        <c:lblOffset val="100"/>
        <c:noMultiLvlLbl val="0"/>
      </c:catAx>
      <c:valAx>
        <c:axId val="170015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37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[DanielFord_StarterBook.xlsx]Outcome by Sub_Category!PivotTable2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3.2319155594272522E-2"/>
          <c:y val="1.2121212121212121E-2"/>
          <c:w val="0.88786699594881469"/>
          <c:h val="0.8836287282271534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'Outcome by Sub_Category'!$B$3:$B$4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Sub_Category'!$A$5:$A$46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Sub_Category'!$B$5:$B$46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B8-3B44-9F59-52F2B814FD52}"/>
            </c:ext>
          </c:extLst>
        </c:ser>
        <c:ser>
          <c:idx val="1"/>
          <c:order val="1"/>
          <c:tx>
            <c:strRef>
              <c:f>'Outcome by Sub_Category'!$C$3:$C$4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Sub_Category'!$A$5:$A$46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Sub_Category'!$C$5:$C$46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B8-3B44-9F59-52F2B814FD52}"/>
            </c:ext>
          </c:extLst>
        </c:ser>
        <c:ser>
          <c:idx val="2"/>
          <c:order val="2"/>
          <c:tx>
            <c:strRef>
              <c:f>'Outcome by Sub_Category'!$D$3:$D$4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Sub_Category'!$A$5:$A$46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Sub_Category'!$D$5:$D$46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B8-3B44-9F59-52F2B814FD52}"/>
            </c:ext>
          </c:extLst>
        </c:ser>
        <c:ser>
          <c:idx val="3"/>
          <c:order val="3"/>
          <c:tx>
            <c:strRef>
              <c:f>'Outcome by Sub_Category'!$E$3:$E$4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Sub_Category'!$A$5:$A$46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Sub_Category'!$E$5:$E$46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B8-3B44-9F59-52F2B814F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7161311"/>
        <c:axId val="1727403919"/>
      </c:barChart>
      <c:catAx>
        <c:axId val="172716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403919"/>
        <c:crosses val="autoZero"/>
        <c:auto val="1"/>
        <c:lblAlgn val="ctr"/>
        <c:lblOffset val="100"/>
        <c:noMultiLvlLbl val="0"/>
      </c:catAx>
      <c:valAx>
        <c:axId val="172740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16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[DanielFord_StarterBook.xlsx]Outcome by date 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date 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by date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15-A24C-AEF8-821993DD1804}"/>
            </c:ext>
          </c:extLst>
        </c:ser>
        <c:ser>
          <c:idx val="1"/>
          <c:order val="1"/>
          <c:tx>
            <c:strRef>
              <c:f>'Outcome by date 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by date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315-A24C-AEF8-821993DD1804}"/>
            </c:ext>
          </c:extLst>
        </c:ser>
        <c:ser>
          <c:idx val="2"/>
          <c:order val="2"/>
          <c:tx>
            <c:strRef>
              <c:f>'Outcome by date 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by date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315-A24C-AEF8-821993DD1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2380880"/>
        <c:axId val="1792382560"/>
      </c:lineChart>
      <c:catAx>
        <c:axId val="179238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382560"/>
        <c:crosses val="autoZero"/>
        <c:auto val="1"/>
        <c:lblAlgn val="ctr"/>
        <c:lblOffset val="100"/>
        <c:noMultiLvlLbl val="0"/>
      </c:catAx>
      <c:valAx>
        <c:axId val="179238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38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by Goal Amount'!$F$1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 by Goal Amount'!$F$2:$F$13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92-D743-A02D-7F990B381311}"/>
            </c:ext>
          </c:extLst>
        </c:ser>
        <c:ser>
          <c:idx val="1"/>
          <c:order val="1"/>
          <c:tx>
            <c:strRef>
              <c:f>'Outcome by Goal Amount'!$G$1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 by Goal Amount'!$G$2:$G$13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92-D743-A02D-7F990B381311}"/>
            </c:ext>
          </c:extLst>
        </c:ser>
        <c:ser>
          <c:idx val="2"/>
          <c:order val="2"/>
          <c:tx>
            <c:strRef>
              <c:f>'Outcome by Goal Amount'!$H$1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 by Goal Amount'!$H$2:$H$13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92-D743-A02D-7F990B381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2380144"/>
        <c:axId val="1615433312"/>
      </c:lineChart>
      <c:catAx>
        <c:axId val="1712380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433312"/>
        <c:crosses val="autoZero"/>
        <c:auto val="1"/>
        <c:lblAlgn val="ctr"/>
        <c:lblOffset val="100"/>
        <c:noMultiLvlLbl val="0"/>
      </c:catAx>
      <c:valAx>
        <c:axId val="161543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38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2</xdr:row>
      <xdr:rowOff>38100</xdr:rowOff>
    </xdr:from>
    <xdr:to>
      <xdr:col>15</xdr:col>
      <xdr:colOff>584200</xdr:colOff>
      <xdr:row>30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A03CD0-6F25-0842-9CA9-DDF1AEF36D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2</xdr:row>
      <xdr:rowOff>12700</xdr:rowOff>
    </xdr:from>
    <xdr:to>
      <xdr:col>16</xdr:col>
      <xdr:colOff>1104900</xdr:colOff>
      <xdr:row>46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6787E9-A76B-8749-95E9-CC870ACF4B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224314</xdr:colOff>
      <xdr:row>1</xdr:row>
      <xdr:rowOff>127000</xdr:rowOff>
    </xdr:from>
    <xdr:to>
      <xdr:col>14</xdr:col>
      <xdr:colOff>755767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206044-AF12-8F41-8782-935EADC3DC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13</xdr:row>
      <xdr:rowOff>88900</xdr:rowOff>
    </xdr:from>
    <xdr:to>
      <xdr:col>8</xdr:col>
      <xdr:colOff>88900</xdr:colOff>
      <xdr:row>41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A8DE77-7816-C445-95D0-C82B8EA099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75.616724421299" createdVersion="6" refreshedVersion="6" minRefreshableVersion="3" recordCount="4114" xr:uid="{094EE97E-73AA-0E49-A2E9-5E567B270772}">
  <cacheSource type="worksheet">
    <worksheetSource ref="A1:R4115" sheet="Main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2.578125" createdVersion="6" refreshedVersion="6" minRefreshableVersion="3" recordCount="4115" xr:uid="{CF6D3A70-5787-4545-9B4A-399D75B9858B}">
  <cacheSource type="worksheet">
    <worksheetSource ref="A1:T1048576" sheet="Main 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 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C9E9CE-8F2F-C04A-8BCE-B5F48E7B3BE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DBD824-8AC4-EC40-B876-0F02408941F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C0A5BB-00A7-B749-8EFB-F7D99E2F0E5C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18BDC4E-89EC-544A-BD30-7B5DB3B79678}" name="Table2" displayName="Table2" ref="I2:K8" totalsRowShown="0">
  <autoFilter ref="I2:K8" xr:uid="{D4E666C4-8032-A647-BC0C-BAB0A0F7F519}"/>
  <tableColumns count="3">
    <tableColumn id="1" xr3:uid="{4B7B9E0E-8601-7347-BBA5-4DECE26522F8}" name="Column1"/>
    <tableColumn id="2" xr3:uid="{F0C9A7CE-0710-0943-9B46-CFE26E65424F}" name="Successful" dataDxfId="1"/>
    <tableColumn id="3" xr3:uid="{CD78F525-7246-9043-9E1A-DF1FB47B7BC3}" name="Unsuccessful" dataDxfId="0"/>
  </tableColumns>
  <tableStyleInfo name="TableStyleMedium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Normal="55" workbookViewId="0">
      <pane ySplit="1" topLeftCell="A162" activePane="bottomLeft" state="frozen"/>
      <selection pane="bottomLeft" activeCell="A162" sqref="A16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" bestFit="1" customWidth="1"/>
    <col min="16" max="16" width="19.33203125" customWidth="1"/>
    <col min="17" max="17" width="14.5" customWidth="1"/>
    <col min="18" max="18" width="19.5" customWidth="1"/>
    <col min="19" max="19" width="24.33203125" customWidth="1"/>
    <col min="20" max="20" width="21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tr">
        <f>LEFT(N2,FIND("/",N2)-1)</f>
        <v>film &amp; video</v>
      </c>
      <c r="R2" t="str">
        <f>RIGHT(N2, LEN(N2)-LEN(Q2)-1)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 LEN(N3)-LEN(Q3)-1)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 LEN(N67)-LEN(Q67)-1)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 LEN(N131)-LEN(Q131)-1)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 LEN(N195)-LEN(Q195)-1)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 LEN(N259)-LEN(Q259)-1)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 LEN(N323)-LEN(Q323)-1)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 LEN(N387)-LEN(Q387)-1)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 LEN(N451)-LEN(Q451)-1)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 LEN(N515)-LEN(Q515)-1)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 LEN(N579)-LEN(Q579)-1)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 LEN(N643)-LEN(Q643)-1)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 LEN(N707)-LEN(Q707)-1)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 LEN(N771)-LEN(Q771)-1)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 LEN(N835)-LEN(Q835)-1)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 LEN(N899)-LEN(Q899)-1)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 LEN(N963)-LEN(Q963)-1)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 LEN(N1027)-LEN(Q1027)-1)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 LEN(N1091)-LEN(Q1091)-1)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 LEN(N1155)-LEN(Q1155)-1)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 LEN(N1219)-LEN(Q1219)-1)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 LEN(N1283)-LEN(Q1283)-1)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 LEN(N1347)-LEN(Q1347)-1)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 LEN(N1411)-LEN(Q1411)-1)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 LEN(N1475)-LEN(Q1475)-1)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 LEN(N1539)-LEN(Q1539)-1)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 LEN(N1603)-LEN(Q1603)-1)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 LEN(N1667)-LEN(Q1667)-1)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 LEN(N1731)-LEN(Q1731)-1)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 LEN(N1795)-LEN(Q1795)-1)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 LEN(N1859)-LEN(Q1859)-1)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 LEN(N1923)-LEN(Q1923)-1)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 LEN(N1987)-LEN(Q1987)-1)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 LEN(N2051)-LEN(Q2051)-1)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 LEN(N2115)-LEN(Q2115)-1)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 LEN(N2179)-LEN(Q2179)-1)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 LEN(N2243)-LEN(Q2243)-1)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 LEN(N2307)-LEN(Q2307)-1)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 LEN(N2371)-LEN(Q2371)-1)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 LEN(N2435)-LEN(Q2435)-1)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 LEN(N2499)-LEN(Q2499)-1)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 LEN(N2563)-LEN(Q2563)-1)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 LEN(N2627)-LEN(Q2627)-1)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 LEN(N2691)-LEN(Q2691)-1)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 LEN(N2755)-LEN(Q2755)-1)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 LEN(N2819)-LEN(Q2819)-1)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 LEN(N2883)-LEN(Q2883)-1)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 LEN(N2947)-LEN(Q2947)-1)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 LEN(N3011)-LEN(Q3011)-1)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 LEN(N3075)-LEN(Q3075)-1)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 LEN(N3139)-LEN(Q3139)-1)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 LEN(N3203)-LEN(Q3203)-1)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 LEN(N3267)-LEN(Q3267)-1)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 LEN(N3331)-LEN(Q3331)-1)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 LEN(N3395)-LEN(Q3395)-1)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 LEN(N3459)-LEN(Q3459)-1)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 LEN(N3523)-LEN(Q3523)-1)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 LEN(N3587)-LEN(Q3587)-1)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 LEN(N3651)-LEN(Q3651)-1)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 LEN(N3715)-LEN(Q3715)-1)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 LEN(N3779)-LEN(Q3779)-1)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 LEN(N3843)-LEN(Q3843)-1)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 LEN(N3907)-LEN(Q3907)-1)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 LEN(N3971)-LEN(Q3971)-1)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 LEN(N4035)-LEN(Q4035)-1)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 LEN(N4099)-LEN(Q4099)-1)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E56C8411-5A78-D44F-8409-A78B269FD320}">
    <filterColumn colId="5">
      <filters>
        <filter val="failed"/>
      </filters>
    </filterColumn>
  </autoFilter>
  <conditionalFormatting sqref="F2:F4115">
    <cfRule type="cellIs" dxfId="21" priority="2" operator="equal">
      <formula>"canceled"</formula>
    </cfRule>
    <cfRule type="cellIs" dxfId="20" priority="3" operator="equal">
      <formula>"cancelled"</formula>
    </cfRule>
    <cfRule type="cellIs" dxfId="19" priority="4" operator="equal">
      <formula>"successful"</formula>
    </cfRule>
    <cfRule type="containsText" dxfId="18" priority="6" operator="containsText" text="failed">
      <formula>NOT(ISERROR(SEARCH("failed",F2)))</formula>
    </cfRule>
    <cfRule type="colorScale" priority="7">
      <colorScale>
        <cfvo type="formula" val="&quot;successful&quot;"/>
        <cfvo type="formula" val="&quot;cancelled&quot;"/>
        <cfvo type="formula" val="&quot;failed&quot;"/>
        <color theme="9" tint="0.59999389629810485"/>
        <color theme="2" tint="-0.249977111117893"/>
        <color rgb="FFEA6B63"/>
      </colorScale>
    </cfRule>
  </conditionalFormatting>
  <conditionalFormatting sqref="O2:O4115">
    <cfRule type="colorScale" priority="1">
      <colorScale>
        <cfvo type="percentile" val="10"/>
        <cfvo type="percentile" val="50"/>
        <cfvo type="percentile" val="9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8EE43-3357-6B48-BFD2-CB33BDBCEE23}">
  <dimension ref="A3:F14"/>
  <sheetViews>
    <sheetView zoomScale="150" workbookViewId="0">
      <selection activeCell="B13" sqref="B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3" spans="1:6" x14ac:dyDescent="0.2">
      <c r="A3" s="7" t="s">
        <v>8321</v>
      </c>
      <c r="B3" s="7" t="s">
        <v>8322</v>
      </c>
    </row>
    <row r="4" spans="1:6" x14ac:dyDescent="0.2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">
      <c r="A5" s="8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8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8" t="s">
        <v>8314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8" t="s">
        <v>8315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8316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8" t="s">
        <v>8317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8" t="s">
        <v>8318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8" t="s">
        <v>8320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8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19987-26EE-4948-8F78-D41B674ECA8F}">
  <dimension ref="A3:F46"/>
  <sheetViews>
    <sheetView workbookViewId="0">
      <selection activeCell="A7" sqref="A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41" width="14.83203125" bestFit="1" customWidth="1"/>
    <col min="42" max="42" width="10" bestFit="1" customWidth="1"/>
  </cols>
  <sheetData>
    <row r="3" spans="1:6" x14ac:dyDescent="0.2">
      <c r="A3" s="7" t="s">
        <v>8321</v>
      </c>
      <c r="B3" s="7" t="s">
        <v>8322</v>
      </c>
    </row>
    <row r="4" spans="1:6" x14ac:dyDescent="0.2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">
      <c r="A5" s="8" t="s">
        <v>8323</v>
      </c>
      <c r="B5" s="9"/>
      <c r="C5" s="9">
        <v>100</v>
      </c>
      <c r="D5" s="9"/>
      <c r="E5" s="9"/>
      <c r="F5" s="9">
        <v>100</v>
      </c>
    </row>
    <row r="6" spans="1:6" x14ac:dyDescent="0.2">
      <c r="A6" s="8" t="s">
        <v>8324</v>
      </c>
      <c r="B6" s="9"/>
      <c r="C6" s="9"/>
      <c r="D6" s="9">
        <v>20</v>
      </c>
      <c r="E6" s="9"/>
      <c r="F6" s="9">
        <v>20</v>
      </c>
    </row>
    <row r="7" spans="1:6" x14ac:dyDescent="0.2">
      <c r="A7" s="8" t="s">
        <v>8325</v>
      </c>
      <c r="B7" s="9"/>
      <c r="C7" s="9"/>
      <c r="D7" s="9">
        <v>24</v>
      </c>
      <c r="E7" s="9"/>
      <c r="F7" s="9">
        <v>24</v>
      </c>
    </row>
    <row r="8" spans="1:6" x14ac:dyDescent="0.2">
      <c r="A8" s="8" t="s">
        <v>8326</v>
      </c>
      <c r="B8" s="9"/>
      <c r="C8" s="9">
        <v>40</v>
      </c>
      <c r="D8" s="9"/>
      <c r="E8" s="9"/>
      <c r="F8" s="9">
        <v>40</v>
      </c>
    </row>
    <row r="9" spans="1:6" x14ac:dyDescent="0.2">
      <c r="A9" s="8" t="s">
        <v>8327</v>
      </c>
      <c r="B9" s="9">
        <v>40</v>
      </c>
      <c r="C9" s="9"/>
      <c r="D9" s="9"/>
      <c r="E9" s="9"/>
      <c r="F9" s="9">
        <v>40</v>
      </c>
    </row>
    <row r="10" spans="1:6" x14ac:dyDescent="0.2">
      <c r="A10" s="8" t="s">
        <v>8328</v>
      </c>
      <c r="B10" s="9">
        <v>180</v>
      </c>
      <c r="C10" s="9"/>
      <c r="D10" s="9"/>
      <c r="E10" s="9"/>
      <c r="F10" s="9">
        <v>180</v>
      </c>
    </row>
    <row r="11" spans="1:6" x14ac:dyDescent="0.2">
      <c r="A11" s="8" t="s">
        <v>8329</v>
      </c>
      <c r="B11" s="9"/>
      <c r="C11" s="9">
        <v>80</v>
      </c>
      <c r="D11" s="9"/>
      <c r="E11" s="9"/>
      <c r="F11" s="9">
        <v>80</v>
      </c>
    </row>
    <row r="12" spans="1:6" x14ac:dyDescent="0.2">
      <c r="A12" s="8" t="s">
        <v>8330</v>
      </c>
      <c r="B12" s="9">
        <v>40</v>
      </c>
      <c r="C12" s="9"/>
      <c r="D12" s="9"/>
      <c r="E12" s="9"/>
      <c r="F12" s="9">
        <v>40</v>
      </c>
    </row>
    <row r="13" spans="1:6" x14ac:dyDescent="0.2">
      <c r="A13" s="8" t="s">
        <v>8331</v>
      </c>
      <c r="B13" s="9"/>
      <c r="C13" s="9">
        <v>40</v>
      </c>
      <c r="D13" s="9"/>
      <c r="E13" s="9">
        <v>20</v>
      </c>
      <c r="F13" s="9">
        <v>60</v>
      </c>
    </row>
    <row r="14" spans="1:6" x14ac:dyDescent="0.2">
      <c r="A14" s="8" t="s">
        <v>8332</v>
      </c>
      <c r="B14" s="9"/>
      <c r="C14" s="9">
        <v>40</v>
      </c>
      <c r="D14" s="9"/>
      <c r="E14" s="9"/>
      <c r="F14" s="9">
        <v>40</v>
      </c>
    </row>
    <row r="15" spans="1:6" x14ac:dyDescent="0.2">
      <c r="A15" s="8" t="s">
        <v>8333</v>
      </c>
      <c r="B15" s="9"/>
      <c r="C15" s="9">
        <v>120</v>
      </c>
      <c r="D15" s="9">
        <v>20</v>
      </c>
      <c r="E15" s="9"/>
      <c r="F15" s="9">
        <v>140</v>
      </c>
    </row>
    <row r="16" spans="1:6" x14ac:dyDescent="0.2">
      <c r="A16" s="8" t="s">
        <v>8334</v>
      </c>
      <c r="B16" s="9"/>
      <c r="C16" s="9">
        <v>20</v>
      </c>
      <c r="D16" s="9"/>
      <c r="E16" s="9"/>
      <c r="F16" s="9">
        <v>20</v>
      </c>
    </row>
    <row r="17" spans="1:6" x14ac:dyDescent="0.2">
      <c r="A17" s="8" t="s">
        <v>8335</v>
      </c>
      <c r="B17" s="9">
        <v>140</v>
      </c>
      <c r="C17" s="9"/>
      <c r="D17" s="9"/>
      <c r="E17" s="9"/>
      <c r="F17" s="9">
        <v>140</v>
      </c>
    </row>
    <row r="18" spans="1:6" x14ac:dyDescent="0.2">
      <c r="A18" s="8" t="s">
        <v>8336</v>
      </c>
      <c r="B18" s="9">
        <v>140</v>
      </c>
      <c r="C18" s="9">
        <v>20</v>
      </c>
      <c r="D18" s="9"/>
      <c r="E18" s="9"/>
      <c r="F18" s="9">
        <v>160</v>
      </c>
    </row>
    <row r="19" spans="1:6" x14ac:dyDescent="0.2">
      <c r="A19" s="8" t="s">
        <v>8337</v>
      </c>
      <c r="B19" s="9"/>
      <c r="C19" s="9">
        <v>60</v>
      </c>
      <c r="D19" s="9"/>
      <c r="E19" s="9"/>
      <c r="F19" s="9">
        <v>60</v>
      </c>
    </row>
    <row r="20" spans="1:6" x14ac:dyDescent="0.2">
      <c r="A20" s="8" t="s">
        <v>8338</v>
      </c>
      <c r="B20" s="9">
        <v>9</v>
      </c>
      <c r="C20" s="9">
        <v>11</v>
      </c>
      <c r="D20" s="9"/>
      <c r="E20" s="9"/>
      <c r="F20" s="9">
        <v>20</v>
      </c>
    </row>
    <row r="21" spans="1:6" x14ac:dyDescent="0.2">
      <c r="A21" s="8" t="s">
        <v>8339</v>
      </c>
      <c r="B21" s="9">
        <v>20</v>
      </c>
      <c r="C21" s="9"/>
      <c r="D21" s="9"/>
      <c r="E21" s="9"/>
      <c r="F21" s="9">
        <v>20</v>
      </c>
    </row>
    <row r="22" spans="1:6" x14ac:dyDescent="0.2">
      <c r="A22" s="8" t="s">
        <v>8340</v>
      </c>
      <c r="B22" s="9"/>
      <c r="C22" s="9">
        <v>40</v>
      </c>
      <c r="D22" s="9"/>
      <c r="E22" s="9"/>
      <c r="F22" s="9">
        <v>40</v>
      </c>
    </row>
    <row r="23" spans="1:6" x14ac:dyDescent="0.2">
      <c r="A23" s="8" t="s">
        <v>8341</v>
      </c>
      <c r="B23" s="9">
        <v>60</v>
      </c>
      <c r="C23" s="9">
        <v>60</v>
      </c>
      <c r="D23" s="9">
        <v>20</v>
      </c>
      <c r="E23" s="9"/>
      <c r="F23" s="9">
        <v>140</v>
      </c>
    </row>
    <row r="24" spans="1:6" x14ac:dyDescent="0.2">
      <c r="A24" s="8" t="s">
        <v>8342</v>
      </c>
      <c r="B24" s="9"/>
      <c r="C24" s="9">
        <v>20</v>
      </c>
      <c r="D24" s="9"/>
      <c r="E24" s="9"/>
      <c r="F24" s="9">
        <v>20</v>
      </c>
    </row>
    <row r="25" spans="1:6" x14ac:dyDescent="0.2">
      <c r="A25" s="8" t="s">
        <v>8343</v>
      </c>
      <c r="B25" s="9">
        <v>60</v>
      </c>
      <c r="C25" s="9"/>
      <c r="D25" s="9"/>
      <c r="E25" s="9"/>
      <c r="F25" s="9">
        <v>60</v>
      </c>
    </row>
    <row r="26" spans="1:6" x14ac:dyDescent="0.2">
      <c r="A26" s="8" t="s">
        <v>8344</v>
      </c>
      <c r="B26" s="9"/>
      <c r="C26" s="9">
        <v>20</v>
      </c>
      <c r="D26" s="9"/>
      <c r="E26" s="9"/>
      <c r="F26" s="9">
        <v>20</v>
      </c>
    </row>
    <row r="27" spans="1:6" x14ac:dyDescent="0.2">
      <c r="A27" s="8" t="s">
        <v>8345</v>
      </c>
      <c r="B27" s="9">
        <v>103</v>
      </c>
      <c r="C27" s="9">
        <v>57</v>
      </c>
      <c r="D27" s="9"/>
      <c r="E27" s="9"/>
      <c r="F27" s="9">
        <v>160</v>
      </c>
    </row>
    <row r="28" spans="1:6" x14ac:dyDescent="0.2">
      <c r="A28" s="8" t="s">
        <v>8346</v>
      </c>
      <c r="B28" s="9"/>
      <c r="C28" s="9">
        <v>20</v>
      </c>
      <c r="D28" s="9"/>
      <c r="E28" s="9"/>
      <c r="F28" s="9">
        <v>20</v>
      </c>
    </row>
    <row r="29" spans="1:6" x14ac:dyDescent="0.2">
      <c r="A29" s="8" t="s">
        <v>8347</v>
      </c>
      <c r="B29" s="9">
        <v>694</v>
      </c>
      <c r="C29" s="9">
        <v>353</v>
      </c>
      <c r="D29" s="9"/>
      <c r="E29" s="9">
        <v>19</v>
      </c>
      <c r="F29" s="9">
        <v>1066</v>
      </c>
    </row>
    <row r="30" spans="1:6" x14ac:dyDescent="0.2">
      <c r="A30" s="8" t="s">
        <v>8348</v>
      </c>
      <c r="B30" s="9">
        <v>40</v>
      </c>
      <c r="C30" s="9"/>
      <c r="D30" s="9"/>
      <c r="E30" s="9"/>
      <c r="F30" s="9">
        <v>40</v>
      </c>
    </row>
    <row r="31" spans="1:6" x14ac:dyDescent="0.2">
      <c r="A31" s="8" t="s">
        <v>8349</v>
      </c>
      <c r="B31" s="9">
        <v>20</v>
      </c>
      <c r="C31" s="9"/>
      <c r="D31" s="9"/>
      <c r="E31" s="9"/>
      <c r="F31" s="9">
        <v>20</v>
      </c>
    </row>
    <row r="32" spans="1:6" x14ac:dyDescent="0.2">
      <c r="A32" s="8" t="s">
        <v>8350</v>
      </c>
      <c r="B32" s="9"/>
      <c r="C32" s="9">
        <v>20</v>
      </c>
      <c r="D32" s="9"/>
      <c r="E32" s="9"/>
      <c r="F32" s="9">
        <v>20</v>
      </c>
    </row>
    <row r="33" spans="1:6" x14ac:dyDescent="0.2">
      <c r="A33" s="8" t="s">
        <v>8351</v>
      </c>
      <c r="B33" s="9">
        <v>260</v>
      </c>
      <c r="C33" s="9"/>
      <c r="D33" s="9"/>
      <c r="E33" s="9"/>
      <c r="F33" s="9">
        <v>260</v>
      </c>
    </row>
    <row r="34" spans="1:6" x14ac:dyDescent="0.2">
      <c r="A34" s="8" t="s">
        <v>8352</v>
      </c>
      <c r="B34" s="9"/>
      <c r="C34" s="9"/>
      <c r="D34" s="9">
        <v>40</v>
      </c>
      <c r="E34" s="9"/>
      <c r="F34" s="9">
        <v>40</v>
      </c>
    </row>
    <row r="35" spans="1:6" x14ac:dyDescent="0.2">
      <c r="A35" s="8" t="s">
        <v>8353</v>
      </c>
      <c r="B35" s="9">
        <v>60</v>
      </c>
      <c r="C35" s="9"/>
      <c r="D35" s="9"/>
      <c r="E35" s="9"/>
      <c r="F35" s="9">
        <v>60</v>
      </c>
    </row>
    <row r="36" spans="1:6" x14ac:dyDescent="0.2">
      <c r="A36" s="8" t="s">
        <v>8354</v>
      </c>
      <c r="B36" s="9">
        <v>34</v>
      </c>
      <c r="C36" s="9"/>
      <c r="D36" s="9"/>
      <c r="E36" s="9">
        <v>6</v>
      </c>
      <c r="F36" s="9">
        <v>40</v>
      </c>
    </row>
    <row r="37" spans="1:6" x14ac:dyDescent="0.2">
      <c r="A37" s="8" t="s">
        <v>8355</v>
      </c>
      <c r="B37" s="9">
        <v>40</v>
      </c>
      <c r="C37" s="9">
        <v>2</v>
      </c>
      <c r="D37" s="9">
        <v>18</v>
      </c>
      <c r="E37" s="9"/>
      <c r="F37" s="9">
        <v>60</v>
      </c>
    </row>
    <row r="38" spans="1:6" x14ac:dyDescent="0.2">
      <c r="A38" s="8" t="s">
        <v>8356</v>
      </c>
      <c r="B38" s="9">
        <v>85</v>
      </c>
      <c r="C38" s="9">
        <v>80</v>
      </c>
      <c r="D38" s="9">
        <v>17</v>
      </c>
      <c r="E38" s="9">
        <v>5</v>
      </c>
      <c r="F38" s="9">
        <v>187</v>
      </c>
    </row>
    <row r="39" spans="1:6" x14ac:dyDescent="0.2">
      <c r="A39" s="8" t="s">
        <v>8357</v>
      </c>
      <c r="B39" s="9">
        <v>80</v>
      </c>
      <c r="C39" s="9"/>
      <c r="D39" s="9"/>
      <c r="E39" s="9"/>
      <c r="F39" s="9">
        <v>80</v>
      </c>
    </row>
    <row r="40" spans="1:6" x14ac:dyDescent="0.2">
      <c r="A40" s="8" t="s">
        <v>8358</v>
      </c>
      <c r="B40" s="9">
        <v>60</v>
      </c>
      <c r="C40" s="9"/>
      <c r="D40" s="9"/>
      <c r="E40" s="9"/>
      <c r="F40" s="9">
        <v>60</v>
      </c>
    </row>
    <row r="41" spans="1:6" x14ac:dyDescent="0.2">
      <c r="A41" s="8" t="s">
        <v>8359</v>
      </c>
      <c r="B41" s="9"/>
      <c r="C41" s="9">
        <v>47</v>
      </c>
      <c r="D41" s="9">
        <v>10</v>
      </c>
      <c r="E41" s="9"/>
      <c r="F41" s="9">
        <v>57</v>
      </c>
    </row>
    <row r="42" spans="1:6" x14ac:dyDescent="0.2">
      <c r="A42" s="8" t="s">
        <v>8360</v>
      </c>
      <c r="B42" s="9"/>
      <c r="C42" s="9">
        <v>100</v>
      </c>
      <c r="D42" s="9"/>
      <c r="E42" s="9"/>
      <c r="F42" s="9">
        <v>100</v>
      </c>
    </row>
    <row r="43" spans="1:6" x14ac:dyDescent="0.2">
      <c r="A43" s="8" t="s">
        <v>8361</v>
      </c>
      <c r="B43" s="9">
        <v>20</v>
      </c>
      <c r="C43" s="9">
        <v>120</v>
      </c>
      <c r="D43" s="9">
        <v>60</v>
      </c>
      <c r="E43" s="9"/>
      <c r="F43" s="9">
        <v>200</v>
      </c>
    </row>
    <row r="44" spans="1:6" x14ac:dyDescent="0.2">
      <c r="A44" s="8" t="s">
        <v>8362</v>
      </c>
      <c r="B44" s="9"/>
      <c r="C44" s="9">
        <v>60</v>
      </c>
      <c r="D44" s="9">
        <v>100</v>
      </c>
      <c r="E44" s="9"/>
      <c r="F44" s="9">
        <v>160</v>
      </c>
    </row>
    <row r="45" spans="1:6" x14ac:dyDescent="0.2">
      <c r="A45" s="8" t="s">
        <v>8363</v>
      </c>
      <c r="B45" s="9"/>
      <c r="C45" s="9"/>
      <c r="D45" s="9">
        <v>20</v>
      </c>
      <c r="E45" s="9"/>
      <c r="F45" s="9">
        <v>20</v>
      </c>
    </row>
    <row r="46" spans="1:6" x14ac:dyDescent="0.2">
      <c r="A46" s="8" t="s">
        <v>8311</v>
      </c>
      <c r="B46" s="9">
        <v>2185</v>
      </c>
      <c r="C46" s="9">
        <v>1530</v>
      </c>
      <c r="D46" s="9">
        <v>349</v>
      </c>
      <c r="E46" s="9">
        <v>50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74E7B-B160-9946-9392-3615B2A65D76}">
  <dimension ref="A2:E19"/>
  <sheetViews>
    <sheetView zoomScale="150" workbookViewId="0">
      <selection activeCell="B2" sqref="B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.1640625" bestFit="1" customWidth="1"/>
    <col min="6" max="7" width="10" bestFit="1" customWidth="1"/>
  </cols>
  <sheetData>
    <row r="2" spans="1:5" x14ac:dyDescent="0.2">
      <c r="A2" s="7" t="s">
        <v>8308</v>
      </c>
      <c r="B2" t="s">
        <v>8379</v>
      </c>
    </row>
    <row r="3" spans="1:5" x14ac:dyDescent="0.2">
      <c r="A3" s="7" t="s">
        <v>8380</v>
      </c>
      <c r="B3" t="s">
        <v>8379</v>
      </c>
    </row>
    <row r="5" spans="1:5" x14ac:dyDescent="0.2">
      <c r="A5" s="7" t="s">
        <v>8321</v>
      </c>
      <c r="B5" s="7" t="s">
        <v>8322</v>
      </c>
    </row>
    <row r="6" spans="1:5" x14ac:dyDescent="0.2">
      <c r="A6" s="7" t="s">
        <v>8310</v>
      </c>
      <c r="B6" t="s">
        <v>8219</v>
      </c>
      <c r="C6" t="s">
        <v>8221</v>
      </c>
      <c r="D6" t="s">
        <v>8220</v>
      </c>
      <c r="E6" t="s">
        <v>8311</v>
      </c>
    </row>
    <row r="7" spans="1:5" x14ac:dyDescent="0.2">
      <c r="A7" s="8" t="s">
        <v>8373</v>
      </c>
      <c r="B7" s="9">
        <v>182</v>
      </c>
      <c r="C7" s="9">
        <v>149</v>
      </c>
      <c r="D7" s="9">
        <v>34</v>
      </c>
      <c r="E7" s="9">
        <v>365</v>
      </c>
    </row>
    <row r="8" spans="1:5" x14ac:dyDescent="0.2">
      <c r="A8" s="8" t="s">
        <v>8374</v>
      </c>
      <c r="B8" s="9">
        <v>202</v>
      </c>
      <c r="C8" s="9">
        <v>106</v>
      </c>
      <c r="D8" s="9">
        <v>27</v>
      </c>
      <c r="E8" s="9">
        <v>335</v>
      </c>
    </row>
    <row r="9" spans="1:5" x14ac:dyDescent="0.2">
      <c r="A9" s="8" t="s">
        <v>8375</v>
      </c>
      <c r="B9" s="9">
        <v>180</v>
      </c>
      <c r="C9" s="9">
        <v>108</v>
      </c>
      <c r="D9" s="9">
        <v>28</v>
      </c>
      <c r="E9" s="9">
        <v>316</v>
      </c>
    </row>
    <row r="10" spans="1:5" x14ac:dyDescent="0.2">
      <c r="A10" s="8" t="s">
        <v>8376</v>
      </c>
      <c r="B10" s="9">
        <v>192</v>
      </c>
      <c r="C10" s="9">
        <v>102</v>
      </c>
      <c r="D10" s="9">
        <v>27</v>
      </c>
      <c r="E10" s="9">
        <v>321</v>
      </c>
    </row>
    <row r="11" spans="1:5" x14ac:dyDescent="0.2">
      <c r="A11" s="8" t="s">
        <v>8367</v>
      </c>
      <c r="B11" s="9">
        <v>234</v>
      </c>
      <c r="C11" s="9">
        <v>126</v>
      </c>
      <c r="D11" s="9">
        <v>26</v>
      </c>
      <c r="E11" s="9">
        <v>386</v>
      </c>
    </row>
    <row r="12" spans="1:5" x14ac:dyDescent="0.2">
      <c r="A12" s="8" t="s">
        <v>8377</v>
      </c>
      <c r="B12" s="9">
        <v>211</v>
      </c>
      <c r="C12" s="9">
        <v>147</v>
      </c>
      <c r="D12" s="9">
        <v>27</v>
      </c>
      <c r="E12" s="9">
        <v>385</v>
      </c>
    </row>
    <row r="13" spans="1:5" x14ac:dyDescent="0.2">
      <c r="A13" s="8" t="s">
        <v>8368</v>
      </c>
      <c r="B13" s="9">
        <v>194</v>
      </c>
      <c r="C13" s="9">
        <v>150</v>
      </c>
      <c r="D13" s="9">
        <v>43</v>
      </c>
      <c r="E13" s="9">
        <v>387</v>
      </c>
    </row>
    <row r="14" spans="1:5" x14ac:dyDescent="0.2">
      <c r="A14" s="8" t="s">
        <v>8369</v>
      </c>
      <c r="B14" s="9">
        <v>166</v>
      </c>
      <c r="C14" s="9">
        <v>134</v>
      </c>
      <c r="D14" s="9">
        <v>33</v>
      </c>
      <c r="E14" s="9">
        <v>333</v>
      </c>
    </row>
    <row r="15" spans="1:5" x14ac:dyDescent="0.2">
      <c r="A15" s="8" t="s">
        <v>8370</v>
      </c>
      <c r="B15" s="9">
        <v>147</v>
      </c>
      <c r="C15" s="9">
        <v>127</v>
      </c>
      <c r="D15" s="9">
        <v>24</v>
      </c>
      <c r="E15" s="9">
        <v>298</v>
      </c>
    </row>
    <row r="16" spans="1:5" x14ac:dyDescent="0.2">
      <c r="A16" s="8" t="s">
        <v>8371</v>
      </c>
      <c r="B16" s="9">
        <v>183</v>
      </c>
      <c r="C16" s="9">
        <v>149</v>
      </c>
      <c r="D16" s="9">
        <v>20</v>
      </c>
      <c r="E16" s="9">
        <v>352</v>
      </c>
    </row>
    <row r="17" spans="1:5" x14ac:dyDescent="0.2">
      <c r="A17" s="8" t="s">
        <v>8372</v>
      </c>
      <c r="B17" s="9">
        <v>183</v>
      </c>
      <c r="C17" s="9">
        <v>114</v>
      </c>
      <c r="D17" s="9">
        <v>37</v>
      </c>
      <c r="E17" s="9">
        <v>334</v>
      </c>
    </row>
    <row r="18" spans="1:5" x14ac:dyDescent="0.2">
      <c r="A18" s="8" t="s">
        <v>8378</v>
      </c>
      <c r="B18" s="9">
        <v>111</v>
      </c>
      <c r="C18" s="9">
        <v>118</v>
      </c>
      <c r="D18" s="9">
        <v>23</v>
      </c>
      <c r="E18" s="9">
        <v>252</v>
      </c>
    </row>
    <row r="19" spans="1:5" x14ac:dyDescent="0.2">
      <c r="A19" s="8" t="s">
        <v>8311</v>
      </c>
      <c r="B19" s="9">
        <v>2185</v>
      </c>
      <c r="C19" s="9">
        <v>1530</v>
      </c>
      <c r="D19" s="9">
        <v>349</v>
      </c>
      <c r="E19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21AD0-8323-2B4B-A5B4-353042D82F42}">
  <dimension ref="A1:H13"/>
  <sheetViews>
    <sheetView workbookViewId="0">
      <selection activeCell="K34" sqref="K34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83203125" bestFit="1" customWidth="1"/>
    <col min="5" max="5" width="11.83203125" bestFit="1" customWidth="1"/>
    <col min="6" max="6" width="17.5" bestFit="1" customWidth="1"/>
    <col min="7" max="7" width="14.6640625" bestFit="1" customWidth="1"/>
    <col min="8" max="8" width="16.8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COUNTIFS('Main Sheet'!F:F, "successful", 'Main Sheet'!D:D, "&lt;1000 ")</f>
        <v>322</v>
      </c>
      <c r="C2">
        <f>COUNTIFS('Main Sheet'!F:F, "failed", 'Main Sheet'!D:D, "&lt;1000 ")</f>
        <v>113</v>
      </c>
      <c r="D2">
        <f>COUNTIFS('Main Sheet'!F:F, "canceled", 'Main Sheet'!D:D, "&lt;1000 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">
      <c r="A3" t="s">
        <v>8390</v>
      </c>
      <c r="B3">
        <f>COUNTIFS('Main Sheet'!F:F, "successful", 'Main Sheet'!D:D, "&gt;=1000", 'Main Sheet'!D:D, "&lt;=4999")</f>
        <v>932</v>
      </c>
      <c r="C3">
        <f>COUNTIFS('Main Sheet'!F:F, "failed", 'Main Sheet'!D:D, "&gt;=1000", 'Main Sheet'!D:D, "&lt;=4999")</f>
        <v>420</v>
      </c>
      <c r="D3">
        <f>COUNTIFS('Main Sheet'!F:F, "canceled", 'Main Sheet'!D:D, "&gt;=1000", 'Main Sheet'!D:D, "&lt;=4999")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>D3/E3</f>
        <v>4.2492917847025496E-2</v>
      </c>
    </row>
    <row r="4" spans="1:8" x14ac:dyDescent="0.2">
      <c r="A4" t="s">
        <v>8391</v>
      </c>
      <c r="B4">
        <f>COUNTIFS('Main Sheet'!F:F, "successful", 'Main Sheet'!D:D, "&gt;=5000", 'Main Sheet'!D:D, "&lt;=9999")</f>
        <v>381</v>
      </c>
      <c r="C4">
        <f>COUNTIFS('Main Sheet'!F:F, "failed", 'Main Sheet'!D:D, "&gt;=5000", 'Main Sheet'!D:D, "&lt;=9999")</f>
        <v>283</v>
      </c>
      <c r="D4">
        <f>COUNTIFS('Main Sheet'!F:F, "canceled", 'Main Sheet'!D:D, "&gt;=5000", 'Main Sheet'!D:D, "&lt;=9999")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>D4/E4</f>
        <v>7.2625698324022353E-2</v>
      </c>
    </row>
    <row r="5" spans="1:8" x14ac:dyDescent="0.2">
      <c r="A5" t="s">
        <v>8392</v>
      </c>
      <c r="B5">
        <f>COUNTIFS('Main Sheet'!F:F, "successful", 'Main Sheet'!D:D, "&gt;=10000", 'Main Sheet'!D:D, "&lt;=14999")</f>
        <v>168</v>
      </c>
      <c r="C5">
        <f>COUNTIFS('Main Sheet'!F:F, "failed", 'Main Sheet'!D:D, "&gt;=10000", 'Main Sheet'!D:D, "&lt;=14999")</f>
        <v>144</v>
      </c>
      <c r="D5">
        <f>COUNTIFS('Main Sheet'!F:F, "canceled", 'Main Sheet'!D:D, "&gt;=10000", 'Main Sheet'!D:D, "&lt;=14999")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>D5/E5</f>
        <v>0.11363636363636363</v>
      </c>
    </row>
    <row r="6" spans="1:8" x14ac:dyDescent="0.2">
      <c r="A6" t="s">
        <v>8393</v>
      </c>
      <c r="B6">
        <f>COUNTIFS('Main Sheet'!F:F, "successful", 'Main Sheet'!D:D, "&gt;=15000", 'Main Sheet'!D:D, "&lt;=19999")</f>
        <v>94</v>
      </c>
      <c r="C6">
        <f>COUNTIFS('Main Sheet'!F:F, "failed", 'Main Sheet'!D:D, "&gt;=15000", 'Main Sheet'!D:D, "&lt;=19999")</f>
        <v>90</v>
      </c>
      <c r="D6">
        <f>COUNTIFS('Main Sheet'!F:F, "canceled", 'Main Sheet'!D:D, "&gt;=15000", 'Main Sheet'!D:D, "&lt;=19999")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>D6/E6</f>
        <v>8.45771144278607E-2</v>
      </c>
    </row>
    <row r="7" spans="1:8" x14ac:dyDescent="0.2">
      <c r="A7" t="s">
        <v>8394</v>
      </c>
      <c r="B7">
        <f>COUNTIFS('Main Sheet'!F:F, "successful", 'Main Sheet'!D:D, "&gt;=20000", 'Main Sheet'!D:D, "&lt;=24999")</f>
        <v>62</v>
      </c>
      <c r="C7">
        <f>COUNTIFS('Main Sheet'!F:F, "failed", 'Main Sheet'!D:D, "&gt;=20000", 'Main Sheet'!D:D, "&lt;=24999")</f>
        <v>72</v>
      </c>
      <c r="D7">
        <f>COUNTIFS('Main Sheet'!F:F, "canceled", 'Main Sheet'!D:D, "&gt;=20000", 'Main Sheet'!D:D, "&lt;=24999")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>D7/E7</f>
        <v>9.45945945945946E-2</v>
      </c>
    </row>
    <row r="8" spans="1:8" x14ac:dyDescent="0.2">
      <c r="A8" t="s">
        <v>8395</v>
      </c>
      <c r="B8">
        <f>COUNTIFS('Main Sheet'!F:F, "successful", 'Main Sheet'!D:D, "&gt;=25000", 'Main Sheet'!D:D, "&lt;=29999")</f>
        <v>55</v>
      </c>
      <c r="C8">
        <f>COUNTIFS('Main Sheet'!F:F, "failed", 'Main Sheet'!D:D, "&gt;=25000", 'Main Sheet'!D:D, "&lt;=29999")</f>
        <v>64</v>
      </c>
      <c r="D8">
        <f>COUNTIFS('Main Sheet'!F:F, "canceled", 'Main Sheet'!D:D, "&gt;=25000", 'Main Sheet'!D:D, "&lt;=29999")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>D8/E8</f>
        <v>0.13138686131386862</v>
      </c>
    </row>
    <row r="9" spans="1:8" x14ac:dyDescent="0.2">
      <c r="A9" t="s">
        <v>8396</v>
      </c>
      <c r="B9">
        <f>COUNTIFS('Main Sheet'!F:F, "successful", 'Main Sheet'!D:D, "&gt;=30000", 'Main Sheet'!D:D, "&lt;=34999")</f>
        <v>32</v>
      </c>
      <c r="C9">
        <f>COUNTIFS('Main Sheet'!F:F, "failed", 'Main Sheet'!D:D, "&gt;=30000", 'Main Sheet'!D:D, "&lt;=34999")</f>
        <v>37</v>
      </c>
      <c r="D9">
        <f>COUNTIFS('Main Sheet'!F:F, "canceled", 'Main Sheet'!D:D, "&gt;=30000", 'Main Sheet'!D:D, "&lt;=34999")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>D9/E9</f>
        <v>0.15853658536585366</v>
      </c>
    </row>
    <row r="10" spans="1:8" x14ac:dyDescent="0.2">
      <c r="A10" t="s">
        <v>8397</v>
      </c>
      <c r="B10">
        <f>COUNTIFS('Main Sheet'!F:F, "successful", 'Main Sheet'!D:D, "&gt;=35000", 'Main Sheet'!D:D, "&lt;=39999")</f>
        <v>26</v>
      </c>
      <c r="C10">
        <f>COUNTIFS('Main Sheet'!F:F, "failed", 'Main Sheet'!D:D, "&gt;=35000", 'Main Sheet'!D:D, "&lt;=39999")</f>
        <v>22</v>
      </c>
      <c r="D10">
        <f>COUNTIFS('Main Sheet'!F:F, "canceled", 'Main Sheet'!D:D, "&gt;=35000", 'Main Sheet'!D:D, "&lt;=39999")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>D10/E10</f>
        <v>0.12727272727272726</v>
      </c>
    </row>
    <row r="11" spans="1:8" x14ac:dyDescent="0.2">
      <c r="A11" t="s">
        <v>8398</v>
      </c>
      <c r="B11">
        <f>COUNTIFS('Main Sheet'!F:F, "successful", 'Main Sheet'!D:D, "&gt;=40000", 'Main Sheet'!D:D, "&lt;=44999")</f>
        <v>21</v>
      </c>
      <c r="C11">
        <f>COUNTIFS('Main Sheet'!F:F, "failed", 'Main Sheet'!D:D, "&gt;=40000", 'Main Sheet'!D:D, "&lt;=44999")</f>
        <v>16</v>
      </c>
      <c r="D11">
        <f>COUNTIFS('Main Sheet'!F:F, "canceled", 'Main Sheet'!D:D, "&gt;=40000", 'Main Sheet'!D:D, "&lt;=44999")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>D11/E11</f>
        <v>0.13953488372093023</v>
      </c>
    </row>
    <row r="12" spans="1:8" x14ac:dyDescent="0.2">
      <c r="A12" t="s">
        <v>8399</v>
      </c>
      <c r="B12">
        <f>COUNTIFS('Main Sheet'!F:F, "successful", 'Main Sheet'!D:D, "&gt;=45000", 'Main Sheet'!D:D, "&lt;=49999")</f>
        <v>6</v>
      </c>
      <c r="C12">
        <f>COUNTIFS('Main Sheet'!F:F, "failed", 'Main Sheet'!D:D, "&gt;=45000", 'Main Sheet'!D:D, "&lt;=49999")</f>
        <v>11</v>
      </c>
      <c r="D12">
        <f>COUNTIFS('Main Sheet'!F:F, "canceled", 'Main Sheet'!D:D, "&gt;=45000", 'Main Sheet'!D:D, "&lt;=49999")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>D12/E12</f>
        <v>0.19047619047619047</v>
      </c>
    </row>
    <row r="13" spans="1:8" x14ac:dyDescent="0.2">
      <c r="A13" t="s">
        <v>8400</v>
      </c>
      <c r="B13">
        <f>COUNTIFS('Main Sheet'!F:F, "successful", 'Main Sheet'!D:D, "&gt;=50000")</f>
        <v>86</v>
      </c>
      <c r="C13">
        <f>COUNTIFS('Main Sheet'!F:F, "failed", 'Main Sheet'!D:D, "&gt;=50000")</f>
        <v>258</v>
      </c>
      <c r="D13">
        <f>COUNTIFS('Main Sheet'!F:F, "canceled", 'Main Sheet'!D:D, 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>D13/E13</f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B88D2-7A40-EB49-A2CE-F2FC1A5BB80A}">
  <dimension ref="A1:K2186"/>
  <sheetViews>
    <sheetView zoomScale="162" workbookViewId="0">
      <selection activeCell="K9" sqref="K9"/>
    </sheetView>
  </sheetViews>
  <sheetFormatPr baseColWidth="10" defaultRowHeight="15" x14ac:dyDescent="0.2"/>
  <cols>
    <col min="2" max="2" width="15.6640625" customWidth="1"/>
    <col min="5" max="5" width="19.83203125" customWidth="1"/>
    <col min="10" max="10" width="11.1640625" customWidth="1"/>
    <col min="11" max="11" width="13.6640625" customWidth="1"/>
  </cols>
  <sheetData>
    <row r="1" spans="1:11" x14ac:dyDescent="0.2">
      <c r="A1" s="12" t="s">
        <v>8401</v>
      </c>
      <c r="B1" s="12" t="s">
        <v>8262</v>
      </c>
      <c r="C1" s="12"/>
      <c r="D1" s="12" t="s">
        <v>8401</v>
      </c>
      <c r="E1" s="12" t="s">
        <v>8262</v>
      </c>
    </row>
    <row r="2" spans="1:11" x14ac:dyDescent="0.2">
      <c r="A2" t="s">
        <v>8219</v>
      </c>
      <c r="B2">
        <v>182</v>
      </c>
      <c r="D2" t="s">
        <v>8221</v>
      </c>
      <c r="E2">
        <v>0</v>
      </c>
      <c r="I2" t="s">
        <v>8364</v>
      </c>
      <c r="J2" t="s">
        <v>8408</v>
      </c>
      <c r="K2" t="s">
        <v>8409</v>
      </c>
    </row>
    <row r="3" spans="1:11" x14ac:dyDescent="0.2">
      <c r="A3" t="s">
        <v>8219</v>
      </c>
      <c r="B3">
        <v>79</v>
      </c>
      <c r="D3" t="s">
        <v>8221</v>
      </c>
      <c r="E3">
        <v>1</v>
      </c>
      <c r="I3" t="s">
        <v>8402</v>
      </c>
      <c r="J3" s="13">
        <f>AVERAGE(B2:B2236)</f>
        <v>194.42517162471395</v>
      </c>
      <c r="K3" s="13">
        <f>AVERAGE(E2:E1880)</f>
        <v>16.082840236686391</v>
      </c>
    </row>
    <row r="4" spans="1:11" x14ac:dyDescent="0.2">
      <c r="A4" t="s">
        <v>8219</v>
      </c>
      <c r="B4">
        <v>35</v>
      </c>
      <c r="D4" t="s">
        <v>8221</v>
      </c>
      <c r="E4">
        <v>10</v>
      </c>
      <c r="I4" t="s">
        <v>8403</v>
      </c>
      <c r="J4" s="13">
        <f>MEDIAN(B2:B2236)</f>
        <v>62</v>
      </c>
      <c r="K4" s="13">
        <f>MEDIAN(E2:E1880)</f>
        <v>4</v>
      </c>
    </row>
    <row r="5" spans="1:11" x14ac:dyDescent="0.2">
      <c r="A5" t="s">
        <v>8219</v>
      </c>
      <c r="B5">
        <v>150</v>
      </c>
      <c r="D5" t="s">
        <v>8221</v>
      </c>
      <c r="E5">
        <v>0</v>
      </c>
      <c r="I5" t="s">
        <v>8404</v>
      </c>
      <c r="J5" s="13">
        <f>MIN(B2:B2236)</f>
        <v>1</v>
      </c>
      <c r="K5" s="13">
        <f>MIN(E2:E1880)</f>
        <v>0</v>
      </c>
    </row>
    <row r="6" spans="1:11" x14ac:dyDescent="0.2">
      <c r="A6" t="s">
        <v>8219</v>
      </c>
      <c r="B6">
        <v>284</v>
      </c>
      <c r="D6" t="s">
        <v>8221</v>
      </c>
      <c r="E6">
        <v>7</v>
      </c>
      <c r="I6" t="s">
        <v>8405</v>
      </c>
      <c r="J6" s="13">
        <f>MAX(B2:B2236)</f>
        <v>26457</v>
      </c>
      <c r="K6" s="13">
        <f>MAX(E2:E1880)</f>
        <v>1293</v>
      </c>
    </row>
    <row r="7" spans="1:11" x14ac:dyDescent="0.2">
      <c r="A7" t="s">
        <v>8219</v>
      </c>
      <c r="B7">
        <v>47</v>
      </c>
      <c r="D7" t="s">
        <v>8221</v>
      </c>
      <c r="E7">
        <v>0</v>
      </c>
      <c r="I7" t="s">
        <v>8406</v>
      </c>
      <c r="J7" s="13">
        <f>VAR(B2:B2236)</f>
        <v>713167.37912800396</v>
      </c>
      <c r="K7" s="13">
        <f>VAR(E2:E1880)</f>
        <v>3167.035114426023</v>
      </c>
    </row>
    <row r="8" spans="1:11" x14ac:dyDescent="0.2">
      <c r="A8" t="s">
        <v>8219</v>
      </c>
      <c r="B8">
        <v>58</v>
      </c>
      <c r="D8" t="s">
        <v>8221</v>
      </c>
      <c r="E8">
        <v>1</v>
      </c>
      <c r="I8" t="s">
        <v>8407</v>
      </c>
      <c r="J8" s="13">
        <f>STDEV(B2:B2236)</f>
        <v>844.49237955591047</v>
      </c>
      <c r="K8" s="13">
        <f>STDEV(E2:E1880)</f>
        <v>56.276417036144217</v>
      </c>
    </row>
    <row r="9" spans="1:11" x14ac:dyDescent="0.2">
      <c r="A9" t="s">
        <v>8219</v>
      </c>
      <c r="B9">
        <v>57</v>
      </c>
      <c r="D9" t="s">
        <v>8221</v>
      </c>
      <c r="E9">
        <v>2</v>
      </c>
    </row>
    <row r="10" spans="1:11" x14ac:dyDescent="0.2">
      <c r="A10" t="s">
        <v>8219</v>
      </c>
      <c r="B10">
        <v>12</v>
      </c>
      <c r="D10" t="s">
        <v>8221</v>
      </c>
      <c r="E10">
        <v>3</v>
      </c>
    </row>
    <row r="11" spans="1:11" x14ac:dyDescent="0.2">
      <c r="A11" t="s">
        <v>8219</v>
      </c>
      <c r="B11">
        <v>20</v>
      </c>
      <c r="D11" t="s">
        <v>8221</v>
      </c>
      <c r="E11">
        <v>10</v>
      </c>
    </row>
    <row r="12" spans="1:11" x14ac:dyDescent="0.2">
      <c r="A12" t="s">
        <v>8219</v>
      </c>
      <c r="B12">
        <v>19</v>
      </c>
      <c r="D12" t="s">
        <v>8221</v>
      </c>
      <c r="E12">
        <v>10</v>
      </c>
    </row>
    <row r="13" spans="1:11" x14ac:dyDescent="0.2">
      <c r="A13" t="s">
        <v>8219</v>
      </c>
      <c r="B13">
        <v>75</v>
      </c>
      <c r="D13" t="s">
        <v>8221</v>
      </c>
      <c r="E13">
        <v>1</v>
      </c>
    </row>
    <row r="14" spans="1:11" x14ac:dyDescent="0.2">
      <c r="A14" t="s">
        <v>8219</v>
      </c>
      <c r="B14">
        <v>827</v>
      </c>
      <c r="D14" t="s">
        <v>8221</v>
      </c>
      <c r="E14">
        <v>0</v>
      </c>
    </row>
    <row r="15" spans="1:11" x14ac:dyDescent="0.2">
      <c r="A15" t="s">
        <v>8219</v>
      </c>
      <c r="B15">
        <v>51</v>
      </c>
      <c r="D15" t="s">
        <v>8221</v>
      </c>
      <c r="E15">
        <v>0</v>
      </c>
    </row>
    <row r="16" spans="1:11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  <c r="D1532" t="s">
        <v>8221</v>
      </c>
      <c r="E1532">
        <v>8</v>
      </c>
    </row>
    <row r="1533" spans="1:5" x14ac:dyDescent="0.2">
      <c r="A1533" t="s">
        <v>8219</v>
      </c>
      <c r="B1533">
        <v>25</v>
      </c>
      <c r="D1533" t="s">
        <v>8221</v>
      </c>
      <c r="E1533">
        <v>24</v>
      </c>
    </row>
    <row r="1534" spans="1:5" x14ac:dyDescent="0.2">
      <c r="A1534" t="s">
        <v>8219</v>
      </c>
      <c r="B1534">
        <v>55</v>
      </c>
      <c r="D1534" t="s">
        <v>8221</v>
      </c>
      <c r="E1534">
        <v>0</v>
      </c>
    </row>
    <row r="1535" spans="1:5" x14ac:dyDescent="0.2">
      <c r="A1535" t="s">
        <v>8219</v>
      </c>
      <c r="B1535">
        <v>107</v>
      </c>
      <c r="D1535" t="s">
        <v>8221</v>
      </c>
      <c r="E1535">
        <v>39</v>
      </c>
    </row>
    <row r="1536" spans="1:5" x14ac:dyDescent="0.2">
      <c r="A1536" t="s">
        <v>8219</v>
      </c>
      <c r="B1536">
        <v>557</v>
      </c>
      <c r="D1536" t="s">
        <v>8221</v>
      </c>
      <c r="E1536">
        <v>6</v>
      </c>
    </row>
    <row r="1537" spans="1:5" x14ac:dyDescent="0.2">
      <c r="A1537" t="s">
        <v>8219</v>
      </c>
      <c r="B1537">
        <v>40</v>
      </c>
      <c r="D1537" t="s">
        <v>8221</v>
      </c>
      <c r="E1537">
        <v>4</v>
      </c>
    </row>
    <row r="1538" spans="1:5" x14ac:dyDescent="0.2">
      <c r="A1538" t="s">
        <v>8219</v>
      </c>
      <c r="B1538">
        <v>36</v>
      </c>
      <c r="D1538" t="s">
        <v>8221</v>
      </c>
      <c r="E1538">
        <v>3</v>
      </c>
    </row>
    <row r="1539" spans="1:5" x14ac:dyDescent="0.2">
      <c r="A1539" t="s">
        <v>8219</v>
      </c>
      <c r="B1539">
        <v>159</v>
      </c>
      <c r="D1539" t="s">
        <v>8221</v>
      </c>
      <c r="E1539">
        <v>53</v>
      </c>
    </row>
    <row r="1540" spans="1:5" x14ac:dyDescent="0.2">
      <c r="A1540" t="s">
        <v>8219</v>
      </c>
      <c r="B1540">
        <v>41</v>
      </c>
      <c r="D1540" t="s">
        <v>8221</v>
      </c>
      <c r="E1540">
        <v>1</v>
      </c>
    </row>
    <row r="1541" spans="1:5" x14ac:dyDescent="0.2">
      <c r="A1541" t="s">
        <v>8219</v>
      </c>
      <c r="B1541">
        <v>226</v>
      </c>
      <c r="D1541" t="s">
        <v>8221</v>
      </c>
      <c r="E1541">
        <v>2</v>
      </c>
    </row>
    <row r="1542" spans="1:5" x14ac:dyDescent="0.2">
      <c r="A1542" t="s">
        <v>8219</v>
      </c>
      <c r="B1542">
        <v>30</v>
      </c>
      <c r="D1542" t="s">
        <v>8221</v>
      </c>
      <c r="E1542">
        <v>25</v>
      </c>
    </row>
    <row r="1543" spans="1:5" x14ac:dyDescent="0.2">
      <c r="A1543" t="s">
        <v>8219</v>
      </c>
      <c r="B1543">
        <v>103</v>
      </c>
      <c r="D1543" t="s">
        <v>8221</v>
      </c>
      <c r="E1543">
        <v>6</v>
      </c>
    </row>
    <row r="1544" spans="1:5" x14ac:dyDescent="0.2">
      <c r="A1544" t="s">
        <v>8219</v>
      </c>
      <c r="B1544">
        <v>62</v>
      </c>
      <c r="D1544" t="s">
        <v>8221</v>
      </c>
      <c r="E1544">
        <v>0</v>
      </c>
    </row>
    <row r="1545" spans="1:5" x14ac:dyDescent="0.2">
      <c r="A1545" t="s">
        <v>8219</v>
      </c>
      <c r="B1545">
        <v>6</v>
      </c>
      <c r="D1545" t="s">
        <v>8221</v>
      </c>
      <c r="E1545">
        <v>12</v>
      </c>
    </row>
    <row r="1546" spans="1:5" x14ac:dyDescent="0.2">
      <c r="A1546" t="s">
        <v>8219</v>
      </c>
      <c r="B1546">
        <v>182</v>
      </c>
      <c r="D1546" t="s">
        <v>8221</v>
      </c>
      <c r="E1546">
        <v>0</v>
      </c>
    </row>
    <row r="1547" spans="1:5" x14ac:dyDescent="0.2">
      <c r="A1547" t="s">
        <v>8219</v>
      </c>
      <c r="B1547">
        <v>145</v>
      </c>
      <c r="D1547" t="s">
        <v>8221</v>
      </c>
      <c r="E1547">
        <v>36</v>
      </c>
    </row>
    <row r="1548" spans="1:5" x14ac:dyDescent="0.2">
      <c r="A1548" t="s">
        <v>8219</v>
      </c>
      <c r="B1548">
        <v>25</v>
      </c>
      <c r="D1548" t="s">
        <v>8221</v>
      </c>
      <c r="E1548">
        <v>0</v>
      </c>
    </row>
    <row r="1549" spans="1:5" x14ac:dyDescent="0.2">
      <c r="A1549" t="s">
        <v>8219</v>
      </c>
      <c r="B1549">
        <v>320</v>
      </c>
      <c r="D1549" t="s">
        <v>8221</v>
      </c>
      <c r="E1549">
        <v>2</v>
      </c>
    </row>
    <row r="1550" spans="1:5" x14ac:dyDescent="0.2">
      <c r="A1550" t="s">
        <v>8219</v>
      </c>
      <c r="B1550">
        <v>99</v>
      </c>
      <c r="D1550" t="s">
        <v>8221</v>
      </c>
      <c r="E1550">
        <v>1</v>
      </c>
    </row>
    <row r="1551" spans="1:5" x14ac:dyDescent="0.2">
      <c r="A1551" t="s">
        <v>8219</v>
      </c>
      <c r="B1551">
        <v>348</v>
      </c>
      <c r="D1551" t="s">
        <v>8221</v>
      </c>
      <c r="E1551">
        <v>59</v>
      </c>
    </row>
    <row r="1552" spans="1:5" x14ac:dyDescent="0.2">
      <c r="A1552" t="s">
        <v>8219</v>
      </c>
      <c r="B1552">
        <v>41</v>
      </c>
      <c r="D1552" t="s">
        <v>8221</v>
      </c>
      <c r="E1552">
        <v>1</v>
      </c>
    </row>
    <row r="1553" spans="1:5" x14ac:dyDescent="0.2">
      <c r="A1553" t="s">
        <v>8219</v>
      </c>
      <c r="B1553">
        <v>29</v>
      </c>
      <c r="D1553" t="s">
        <v>8221</v>
      </c>
      <c r="E1553">
        <v>31</v>
      </c>
    </row>
    <row r="1554" spans="1:5" x14ac:dyDescent="0.2">
      <c r="A1554" t="s">
        <v>8219</v>
      </c>
      <c r="B1554">
        <v>25</v>
      </c>
      <c r="D1554" t="s">
        <v>8221</v>
      </c>
      <c r="E1554">
        <v>18</v>
      </c>
    </row>
    <row r="1555" spans="1:5" x14ac:dyDescent="0.2">
      <c r="A1555" t="s">
        <v>8219</v>
      </c>
      <c r="B1555">
        <v>23</v>
      </c>
      <c r="D1555" t="s">
        <v>8221</v>
      </c>
      <c r="E1555">
        <v>10</v>
      </c>
    </row>
    <row r="1556" spans="1:5" x14ac:dyDescent="0.2">
      <c r="A1556" t="s">
        <v>8219</v>
      </c>
      <c r="B1556">
        <v>1260</v>
      </c>
      <c r="D1556" t="s">
        <v>8221</v>
      </c>
      <c r="E1556">
        <v>0</v>
      </c>
    </row>
    <row r="1557" spans="1:5" x14ac:dyDescent="0.2">
      <c r="A1557" t="s">
        <v>8219</v>
      </c>
      <c r="B1557">
        <v>307</v>
      </c>
      <c r="D1557" t="s">
        <v>8221</v>
      </c>
      <c r="E1557">
        <v>14</v>
      </c>
    </row>
    <row r="1558" spans="1:5" x14ac:dyDescent="0.2">
      <c r="A1558" t="s">
        <v>8219</v>
      </c>
      <c r="B1558">
        <v>329</v>
      </c>
      <c r="D1558" t="s">
        <v>8221</v>
      </c>
      <c r="E1558">
        <v>2</v>
      </c>
    </row>
    <row r="1559" spans="1:5" x14ac:dyDescent="0.2">
      <c r="A1559" t="s">
        <v>8219</v>
      </c>
      <c r="B1559">
        <v>32</v>
      </c>
      <c r="D1559" t="s">
        <v>8221</v>
      </c>
      <c r="E1559">
        <v>1</v>
      </c>
    </row>
    <row r="1560" spans="1:5" x14ac:dyDescent="0.2">
      <c r="A1560" t="s">
        <v>8219</v>
      </c>
      <c r="B1560">
        <v>27</v>
      </c>
      <c r="D1560" t="s">
        <v>8221</v>
      </c>
      <c r="E1560">
        <v>3</v>
      </c>
    </row>
    <row r="1561" spans="1:5" x14ac:dyDescent="0.2">
      <c r="A1561" t="s">
        <v>8219</v>
      </c>
      <c r="B1561">
        <v>236</v>
      </c>
      <c r="D1561" t="s">
        <v>8221</v>
      </c>
      <c r="E1561">
        <v>0</v>
      </c>
    </row>
    <row r="1562" spans="1:5" x14ac:dyDescent="0.2">
      <c r="A1562" t="s">
        <v>8219</v>
      </c>
      <c r="B1562">
        <v>42</v>
      </c>
      <c r="D1562" t="s">
        <v>8221</v>
      </c>
      <c r="E1562">
        <v>2</v>
      </c>
    </row>
    <row r="1563" spans="1:5" x14ac:dyDescent="0.2">
      <c r="A1563" t="s">
        <v>8219</v>
      </c>
      <c r="B1563">
        <v>95</v>
      </c>
      <c r="D1563" t="s">
        <v>8221</v>
      </c>
      <c r="E1563">
        <v>0</v>
      </c>
    </row>
    <row r="1564" spans="1:5" x14ac:dyDescent="0.2">
      <c r="A1564" t="s">
        <v>8219</v>
      </c>
      <c r="B1564">
        <v>37</v>
      </c>
      <c r="D1564" t="s">
        <v>8221</v>
      </c>
      <c r="E1564">
        <v>12</v>
      </c>
    </row>
    <row r="1565" spans="1:5" x14ac:dyDescent="0.2">
      <c r="A1565" t="s">
        <v>8219</v>
      </c>
      <c r="B1565">
        <v>128</v>
      </c>
      <c r="D1565" t="s">
        <v>8221</v>
      </c>
      <c r="E1565">
        <v>1</v>
      </c>
    </row>
    <row r="1566" spans="1:5" x14ac:dyDescent="0.2">
      <c r="A1566" t="s">
        <v>8219</v>
      </c>
      <c r="B1566">
        <v>156</v>
      </c>
      <c r="D1566" t="s">
        <v>8221</v>
      </c>
      <c r="E1566">
        <v>8</v>
      </c>
    </row>
    <row r="1567" spans="1:5" x14ac:dyDescent="0.2">
      <c r="A1567" t="s">
        <v>8219</v>
      </c>
      <c r="B1567">
        <v>64</v>
      </c>
      <c r="D1567" t="s">
        <v>8221</v>
      </c>
      <c r="E1567">
        <v>2</v>
      </c>
    </row>
    <row r="1568" spans="1:5" x14ac:dyDescent="0.2">
      <c r="A1568" t="s">
        <v>8219</v>
      </c>
      <c r="B1568">
        <v>58</v>
      </c>
      <c r="D1568" t="s">
        <v>8221</v>
      </c>
      <c r="E1568">
        <v>31</v>
      </c>
    </row>
    <row r="1569" spans="1:5" x14ac:dyDescent="0.2">
      <c r="A1569" t="s">
        <v>8219</v>
      </c>
      <c r="B1569">
        <v>20</v>
      </c>
      <c r="D1569" t="s">
        <v>8221</v>
      </c>
      <c r="E1569">
        <v>5</v>
      </c>
    </row>
    <row r="1570" spans="1:5" x14ac:dyDescent="0.2">
      <c r="A1570" t="s">
        <v>8219</v>
      </c>
      <c r="B1570">
        <v>47</v>
      </c>
      <c r="D1570" t="s">
        <v>8221</v>
      </c>
      <c r="E1570">
        <v>1</v>
      </c>
    </row>
    <row r="1571" spans="1:5" x14ac:dyDescent="0.2">
      <c r="A1571" t="s">
        <v>8219</v>
      </c>
      <c r="B1571">
        <v>54</v>
      </c>
      <c r="D1571" t="s">
        <v>8221</v>
      </c>
      <c r="E1571">
        <v>12</v>
      </c>
    </row>
    <row r="1572" spans="1:5" x14ac:dyDescent="0.2">
      <c r="A1572" t="s">
        <v>8219</v>
      </c>
      <c r="B1572">
        <v>9</v>
      </c>
      <c r="D1572" t="s">
        <v>8221</v>
      </c>
      <c r="E1572">
        <v>4</v>
      </c>
    </row>
    <row r="1573" spans="1:5" x14ac:dyDescent="0.2">
      <c r="A1573" t="s">
        <v>8219</v>
      </c>
      <c r="B1573">
        <v>213</v>
      </c>
      <c r="D1573" t="s">
        <v>8221</v>
      </c>
      <c r="E1573">
        <v>0</v>
      </c>
    </row>
    <row r="1574" spans="1:5" x14ac:dyDescent="0.2">
      <c r="A1574" t="s">
        <v>8219</v>
      </c>
      <c r="B1574">
        <v>57</v>
      </c>
      <c r="D1574" t="s">
        <v>8221</v>
      </c>
      <c r="E1574">
        <v>7</v>
      </c>
    </row>
    <row r="1575" spans="1:5" x14ac:dyDescent="0.2">
      <c r="A1575" t="s">
        <v>8219</v>
      </c>
      <c r="B1575">
        <v>25</v>
      </c>
      <c r="D1575" t="s">
        <v>8221</v>
      </c>
      <c r="E1575">
        <v>2</v>
      </c>
    </row>
    <row r="1576" spans="1:5" x14ac:dyDescent="0.2">
      <c r="A1576" t="s">
        <v>8219</v>
      </c>
      <c r="B1576">
        <v>104</v>
      </c>
      <c r="D1576" t="s">
        <v>8221</v>
      </c>
      <c r="E1576">
        <v>1</v>
      </c>
    </row>
    <row r="1577" spans="1:5" x14ac:dyDescent="0.2">
      <c r="A1577" t="s">
        <v>8219</v>
      </c>
      <c r="B1577">
        <v>34</v>
      </c>
      <c r="D1577" t="s">
        <v>8221</v>
      </c>
      <c r="E1577">
        <v>4</v>
      </c>
    </row>
    <row r="1578" spans="1:5" x14ac:dyDescent="0.2">
      <c r="A1578" t="s">
        <v>8219</v>
      </c>
      <c r="B1578">
        <v>67</v>
      </c>
      <c r="D1578" t="s">
        <v>8221</v>
      </c>
      <c r="E1578">
        <v>6</v>
      </c>
    </row>
    <row r="1579" spans="1:5" x14ac:dyDescent="0.2">
      <c r="A1579" t="s">
        <v>8219</v>
      </c>
      <c r="B1579">
        <v>241</v>
      </c>
      <c r="D1579" t="s">
        <v>8221</v>
      </c>
      <c r="E1579">
        <v>8</v>
      </c>
    </row>
    <row r="1580" spans="1:5" x14ac:dyDescent="0.2">
      <c r="A1580" t="s">
        <v>8219</v>
      </c>
      <c r="B1580">
        <v>123</v>
      </c>
      <c r="D1580" t="s">
        <v>8221</v>
      </c>
      <c r="E1580">
        <v>14</v>
      </c>
    </row>
    <row r="1581" spans="1:5" x14ac:dyDescent="0.2">
      <c r="A1581" t="s">
        <v>8219</v>
      </c>
      <c r="B1581">
        <v>302</v>
      </c>
      <c r="D1581" t="s">
        <v>8221</v>
      </c>
      <c r="E1581">
        <v>0</v>
      </c>
    </row>
    <row r="1582" spans="1:5" x14ac:dyDescent="0.2">
      <c r="A1582" t="s">
        <v>8219</v>
      </c>
      <c r="B1582">
        <v>89</v>
      </c>
      <c r="D1582" t="s">
        <v>8221</v>
      </c>
      <c r="E1582">
        <v>4</v>
      </c>
    </row>
    <row r="1583" spans="1:5" x14ac:dyDescent="0.2">
      <c r="A1583" t="s">
        <v>8219</v>
      </c>
      <c r="B1583">
        <v>41</v>
      </c>
      <c r="D1583" t="s">
        <v>8221</v>
      </c>
      <c r="E1583">
        <v>0</v>
      </c>
    </row>
    <row r="1584" spans="1:5" x14ac:dyDescent="0.2">
      <c r="A1584" t="s">
        <v>8219</v>
      </c>
      <c r="B1584">
        <v>69</v>
      </c>
      <c r="D1584" t="s">
        <v>8221</v>
      </c>
      <c r="E1584">
        <v>0</v>
      </c>
    </row>
    <row r="1585" spans="1:5" x14ac:dyDescent="0.2">
      <c r="A1585" t="s">
        <v>8219</v>
      </c>
      <c r="B1585">
        <v>52</v>
      </c>
      <c r="D1585" t="s">
        <v>8221</v>
      </c>
      <c r="E1585">
        <v>1</v>
      </c>
    </row>
    <row r="1586" spans="1:5" x14ac:dyDescent="0.2">
      <c r="A1586" t="s">
        <v>8219</v>
      </c>
      <c r="B1586">
        <v>57</v>
      </c>
      <c r="D1586" t="s">
        <v>8221</v>
      </c>
      <c r="E1586">
        <v>1</v>
      </c>
    </row>
    <row r="1587" spans="1:5" x14ac:dyDescent="0.2">
      <c r="A1587" t="s">
        <v>8219</v>
      </c>
      <c r="B1587">
        <v>74</v>
      </c>
      <c r="D1587" t="s">
        <v>8221</v>
      </c>
      <c r="E1587">
        <v>1</v>
      </c>
    </row>
    <row r="1588" spans="1:5" x14ac:dyDescent="0.2">
      <c r="A1588" t="s">
        <v>8219</v>
      </c>
      <c r="B1588">
        <v>63</v>
      </c>
      <c r="D1588" t="s">
        <v>8221</v>
      </c>
      <c r="E1588">
        <v>1</v>
      </c>
    </row>
    <row r="1589" spans="1:5" x14ac:dyDescent="0.2">
      <c r="A1589" t="s">
        <v>8219</v>
      </c>
      <c r="B1589">
        <v>72</v>
      </c>
      <c r="D1589" t="s">
        <v>8221</v>
      </c>
      <c r="E1589">
        <v>4</v>
      </c>
    </row>
    <row r="1590" spans="1:5" x14ac:dyDescent="0.2">
      <c r="A1590" t="s">
        <v>8219</v>
      </c>
      <c r="B1590">
        <v>71</v>
      </c>
      <c r="D1590" t="s">
        <v>8221</v>
      </c>
      <c r="E1590">
        <v>0</v>
      </c>
    </row>
    <row r="1591" spans="1:5" x14ac:dyDescent="0.2">
      <c r="A1591" t="s">
        <v>8219</v>
      </c>
      <c r="B1591">
        <v>21</v>
      </c>
      <c r="D1591" t="s">
        <v>8221</v>
      </c>
      <c r="E1591">
        <v>0</v>
      </c>
    </row>
    <row r="1592" spans="1:5" x14ac:dyDescent="0.2">
      <c r="A1592" t="s">
        <v>8219</v>
      </c>
      <c r="B1592">
        <v>930</v>
      </c>
      <c r="D1592" t="s">
        <v>8221</v>
      </c>
      <c r="E1592">
        <v>2</v>
      </c>
    </row>
    <row r="1593" spans="1:5" x14ac:dyDescent="0.2">
      <c r="A1593" t="s">
        <v>8219</v>
      </c>
      <c r="B1593">
        <v>55</v>
      </c>
      <c r="D1593" t="s">
        <v>8221</v>
      </c>
      <c r="E1593">
        <v>24</v>
      </c>
    </row>
    <row r="1594" spans="1:5" x14ac:dyDescent="0.2">
      <c r="A1594" t="s">
        <v>8219</v>
      </c>
      <c r="B1594">
        <v>61</v>
      </c>
      <c r="D1594" t="s">
        <v>8221</v>
      </c>
      <c r="E1594">
        <v>1</v>
      </c>
    </row>
    <row r="1595" spans="1:5" x14ac:dyDescent="0.2">
      <c r="A1595" t="s">
        <v>8219</v>
      </c>
      <c r="B1595">
        <v>82</v>
      </c>
      <c r="D1595" t="s">
        <v>8221</v>
      </c>
      <c r="E1595">
        <v>2</v>
      </c>
    </row>
    <row r="1596" spans="1:5" x14ac:dyDescent="0.2">
      <c r="A1596" t="s">
        <v>8219</v>
      </c>
      <c r="B1596">
        <v>71</v>
      </c>
      <c r="D1596" t="s">
        <v>8221</v>
      </c>
      <c r="E1596">
        <v>1</v>
      </c>
    </row>
    <row r="1597" spans="1:5" x14ac:dyDescent="0.2">
      <c r="A1597" t="s">
        <v>8219</v>
      </c>
      <c r="B1597">
        <v>117</v>
      </c>
      <c r="D1597" t="s">
        <v>8221</v>
      </c>
      <c r="E1597">
        <v>37</v>
      </c>
    </row>
    <row r="1598" spans="1:5" x14ac:dyDescent="0.2">
      <c r="A1598" t="s">
        <v>8219</v>
      </c>
      <c r="B1598">
        <v>29</v>
      </c>
      <c r="D1598" t="s">
        <v>8221</v>
      </c>
      <c r="E1598">
        <v>5</v>
      </c>
    </row>
    <row r="1599" spans="1:5" x14ac:dyDescent="0.2">
      <c r="A1599" t="s">
        <v>8219</v>
      </c>
      <c r="B1599">
        <v>74</v>
      </c>
      <c r="D1599" t="s">
        <v>8221</v>
      </c>
      <c r="E1599">
        <v>4</v>
      </c>
    </row>
    <row r="1600" spans="1:5" x14ac:dyDescent="0.2">
      <c r="A1600" t="s">
        <v>8219</v>
      </c>
      <c r="B1600">
        <v>23</v>
      </c>
      <c r="D1600" t="s">
        <v>8221</v>
      </c>
      <c r="E1600">
        <v>16</v>
      </c>
    </row>
    <row r="1601" spans="1:5" x14ac:dyDescent="0.2">
      <c r="A1601" t="s">
        <v>8219</v>
      </c>
      <c r="B1601">
        <v>60</v>
      </c>
      <c r="D1601" t="s">
        <v>8221</v>
      </c>
      <c r="E1601">
        <v>9</v>
      </c>
    </row>
    <row r="1602" spans="1:5" x14ac:dyDescent="0.2">
      <c r="A1602" t="s">
        <v>8219</v>
      </c>
      <c r="B1602">
        <v>55</v>
      </c>
      <c r="D1602" t="s">
        <v>8221</v>
      </c>
      <c r="E1602">
        <v>0</v>
      </c>
    </row>
    <row r="1603" spans="1:5" x14ac:dyDescent="0.2">
      <c r="A1603" t="s">
        <v>8219</v>
      </c>
      <c r="B1603">
        <v>51</v>
      </c>
      <c r="D1603" t="s">
        <v>8221</v>
      </c>
      <c r="E1603">
        <v>40</v>
      </c>
    </row>
    <row r="1604" spans="1:5" x14ac:dyDescent="0.2">
      <c r="A1604" t="s">
        <v>8219</v>
      </c>
      <c r="B1604">
        <v>78</v>
      </c>
      <c r="D1604" t="s">
        <v>8221</v>
      </c>
      <c r="E1604">
        <v>0</v>
      </c>
    </row>
    <row r="1605" spans="1:5" x14ac:dyDescent="0.2">
      <c r="A1605" t="s">
        <v>8219</v>
      </c>
      <c r="B1605">
        <v>62</v>
      </c>
      <c r="D1605" t="s">
        <v>8221</v>
      </c>
      <c r="E1605">
        <v>2</v>
      </c>
    </row>
    <row r="1606" spans="1:5" x14ac:dyDescent="0.2">
      <c r="A1606" t="s">
        <v>8219</v>
      </c>
      <c r="B1606">
        <v>45</v>
      </c>
      <c r="D1606" t="s">
        <v>8221</v>
      </c>
      <c r="E1606">
        <v>1</v>
      </c>
    </row>
    <row r="1607" spans="1:5" x14ac:dyDescent="0.2">
      <c r="A1607" t="s">
        <v>8219</v>
      </c>
      <c r="B1607">
        <v>15</v>
      </c>
      <c r="D1607" t="s">
        <v>8221</v>
      </c>
      <c r="E1607">
        <v>9</v>
      </c>
    </row>
    <row r="1608" spans="1:5" x14ac:dyDescent="0.2">
      <c r="A1608" t="s">
        <v>8219</v>
      </c>
      <c r="B1608">
        <v>151</v>
      </c>
      <c r="D1608" t="s">
        <v>8221</v>
      </c>
      <c r="E1608">
        <v>34</v>
      </c>
    </row>
    <row r="1609" spans="1:5" x14ac:dyDescent="0.2">
      <c r="A1609" t="s">
        <v>8219</v>
      </c>
      <c r="B1609">
        <v>68</v>
      </c>
      <c r="D1609" t="s">
        <v>8221</v>
      </c>
      <c r="E1609">
        <v>23</v>
      </c>
    </row>
    <row r="1610" spans="1:5" x14ac:dyDescent="0.2">
      <c r="A1610" t="s">
        <v>8219</v>
      </c>
      <c r="B1610">
        <v>46</v>
      </c>
      <c r="D1610" t="s">
        <v>8221</v>
      </c>
      <c r="E1610">
        <v>19</v>
      </c>
    </row>
    <row r="1611" spans="1:5" x14ac:dyDescent="0.2">
      <c r="A1611" t="s">
        <v>8219</v>
      </c>
      <c r="B1611">
        <v>24</v>
      </c>
      <c r="D1611" t="s">
        <v>8221</v>
      </c>
      <c r="E1611">
        <v>50</v>
      </c>
    </row>
    <row r="1612" spans="1:5" x14ac:dyDescent="0.2">
      <c r="A1612" t="s">
        <v>8219</v>
      </c>
      <c r="B1612">
        <v>70</v>
      </c>
      <c r="D1612" t="s">
        <v>8221</v>
      </c>
      <c r="E1612">
        <v>12</v>
      </c>
    </row>
    <row r="1613" spans="1:5" x14ac:dyDescent="0.2">
      <c r="A1613" t="s">
        <v>8219</v>
      </c>
      <c r="B1613">
        <v>244</v>
      </c>
      <c r="D1613" t="s">
        <v>8221</v>
      </c>
      <c r="E1613">
        <v>8</v>
      </c>
    </row>
    <row r="1614" spans="1:5" x14ac:dyDescent="0.2">
      <c r="A1614" t="s">
        <v>8219</v>
      </c>
      <c r="B1614">
        <v>82</v>
      </c>
      <c r="D1614" t="s">
        <v>8221</v>
      </c>
      <c r="E1614">
        <v>9</v>
      </c>
    </row>
    <row r="1615" spans="1:5" x14ac:dyDescent="0.2">
      <c r="A1615" t="s">
        <v>8219</v>
      </c>
      <c r="B1615">
        <v>226</v>
      </c>
      <c r="D1615" t="s">
        <v>8221</v>
      </c>
      <c r="E1615">
        <v>43</v>
      </c>
    </row>
    <row r="1616" spans="1:5" x14ac:dyDescent="0.2">
      <c r="A1616" t="s">
        <v>8219</v>
      </c>
      <c r="B1616">
        <v>60</v>
      </c>
      <c r="D1616" t="s">
        <v>8221</v>
      </c>
      <c r="E1616">
        <v>28</v>
      </c>
    </row>
    <row r="1617" spans="1:5" x14ac:dyDescent="0.2">
      <c r="A1617" t="s">
        <v>8219</v>
      </c>
      <c r="B1617">
        <v>322</v>
      </c>
      <c r="D1617" t="s">
        <v>8221</v>
      </c>
      <c r="E1617">
        <v>4</v>
      </c>
    </row>
    <row r="1618" spans="1:5" x14ac:dyDescent="0.2">
      <c r="A1618" t="s">
        <v>8219</v>
      </c>
      <c r="B1618">
        <v>94</v>
      </c>
      <c r="D1618" t="s">
        <v>8221</v>
      </c>
      <c r="E1618">
        <v>24</v>
      </c>
    </row>
    <row r="1619" spans="1:5" x14ac:dyDescent="0.2">
      <c r="A1619" t="s">
        <v>8219</v>
      </c>
      <c r="B1619">
        <v>47</v>
      </c>
      <c r="D1619" t="s">
        <v>8221</v>
      </c>
      <c r="E1619">
        <v>2</v>
      </c>
    </row>
    <row r="1620" spans="1:5" x14ac:dyDescent="0.2">
      <c r="A1620" t="s">
        <v>8219</v>
      </c>
      <c r="B1620">
        <v>115</v>
      </c>
      <c r="D1620" t="s">
        <v>8221</v>
      </c>
      <c r="E1620">
        <v>2</v>
      </c>
    </row>
    <row r="1621" spans="1:5" x14ac:dyDescent="0.2">
      <c r="A1621" t="s">
        <v>8219</v>
      </c>
      <c r="B1621">
        <v>134</v>
      </c>
      <c r="D1621" t="s">
        <v>8221</v>
      </c>
      <c r="E1621">
        <v>20</v>
      </c>
    </row>
    <row r="1622" spans="1:5" x14ac:dyDescent="0.2">
      <c r="A1622" t="s">
        <v>8219</v>
      </c>
      <c r="B1622">
        <v>35</v>
      </c>
      <c r="D1622" t="s">
        <v>8221</v>
      </c>
      <c r="E1622">
        <v>1</v>
      </c>
    </row>
    <row r="1623" spans="1:5" x14ac:dyDescent="0.2">
      <c r="A1623" t="s">
        <v>8219</v>
      </c>
      <c r="B1623">
        <v>104</v>
      </c>
      <c r="D1623" t="s">
        <v>8221</v>
      </c>
      <c r="E1623">
        <v>1</v>
      </c>
    </row>
    <row r="1624" spans="1:5" x14ac:dyDescent="0.2">
      <c r="A1624" t="s">
        <v>8219</v>
      </c>
      <c r="B1624">
        <v>184</v>
      </c>
      <c r="D1624" t="s">
        <v>8221</v>
      </c>
      <c r="E1624">
        <v>4</v>
      </c>
    </row>
    <row r="1625" spans="1:5" x14ac:dyDescent="0.2">
      <c r="A1625" t="s">
        <v>8219</v>
      </c>
      <c r="B1625">
        <v>119</v>
      </c>
      <c r="D1625" t="s">
        <v>8221</v>
      </c>
      <c r="E1625">
        <v>1</v>
      </c>
    </row>
    <row r="1626" spans="1:5" x14ac:dyDescent="0.2">
      <c r="A1626" t="s">
        <v>8219</v>
      </c>
      <c r="B1626">
        <v>59</v>
      </c>
      <c r="D1626" t="s">
        <v>8221</v>
      </c>
      <c r="E1626">
        <v>1</v>
      </c>
    </row>
    <row r="1627" spans="1:5" x14ac:dyDescent="0.2">
      <c r="A1627" t="s">
        <v>8219</v>
      </c>
      <c r="B1627">
        <v>113</v>
      </c>
      <c r="D1627" t="s">
        <v>8221</v>
      </c>
      <c r="E1627">
        <v>13</v>
      </c>
    </row>
    <row r="1628" spans="1:5" x14ac:dyDescent="0.2">
      <c r="A1628" t="s">
        <v>8219</v>
      </c>
      <c r="B1628">
        <v>84</v>
      </c>
      <c r="D1628" t="s">
        <v>8221</v>
      </c>
      <c r="E1628">
        <v>1</v>
      </c>
    </row>
    <row r="1629" spans="1:5" x14ac:dyDescent="0.2">
      <c r="A1629" t="s">
        <v>8219</v>
      </c>
      <c r="B1629">
        <v>74</v>
      </c>
      <c r="D1629" t="s">
        <v>8221</v>
      </c>
      <c r="E1629">
        <v>1</v>
      </c>
    </row>
    <row r="1630" spans="1:5" x14ac:dyDescent="0.2">
      <c r="A1630" t="s">
        <v>8219</v>
      </c>
      <c r="B1630">
        <v>216</v>
      </c>
      <c r="D1630" t="s">
        <v>8221</v>
      </c>
      <c r="E1630">
        <v>0</v>
      </c>
    </row>
    <row r="1631" spans="1:5" x14ac:dyDescent="0.2">
      <c r="A1631" t="s">
        <v>8219</v>
      </c>
      <c r="B1631">
        <v>39</v>
      </c>
      <c r="D1631" t="s">
        <v>8221</v>
      </c>
      <c r="E1631">
        <v>3</v>
      </c>
    </row>
    <row r="1632" spans="1:5" x14ac:dyDescent="0.2">
      <c r="A1632" t="s">
        <v>8219</v>
      </c>
      <c r="B1632">
        <v>21</v>
      </c>
      <c r="D1632" t="s">
        <v>8221</v>
      </c>
      <c r="E1632">
        <v>14</v>
      </c>
    </row>
    <row r="1633" spans="1:5" x14ac:dyDescent="0.2">
      <c r="A1633" t="s">
        <v>8219</v>
      </c>
      <c r="B1633">
        <v>30</v>
      </c>
      <c r="D1633" t="s">
        <v>8221</v>
      </c>
      <c r="E1633">
        <v>2</v>
      </c>
    </row>
    <row r="1634" spans="1:5" x14ac:dyDescent="0.2">
      <c r="A1634" t="s">
        <v>8219</v>
      </c>
      <c r="B1634">
        <v>37</v>
      </c>
      <c r="D1634" t="s">
        <v>8221</v>
      </c>
      <c r="E1634">
        <v>5</v>
      </c>
    </row>
    <row r="1635" spans="1:5" x14ac:dyDescent="0.2">
      <c r="A1635" t="s">
        <v>8219</v>
      </c>
      <c r="B1635">
        <v>202</v>
      </c>
    </row>
    <row r="1636" spans="1:5" x14ac:dyDescent="0.2">
      <c r="A1636" t="s">
        <v>8219</v>
      </c>
      <c r="B1636">
        <v>37</v>
      </c>
    </row>
    <row r="1637" spans="1:5" x14ac:dyDescent="0.2">
      <c r="A1637" t="s">
        <v>8219</v>
      </c>
      <c r="B1637">
        <v>28</v>
      </c>
    </row>
    <row r="1638" spans="1:5" x14ac:dyDescent="0.2">
      <c r="A1638" t="s">
        <v>8219</v>
      </c>
      <c r="B1638">
        <v>26</v>
      </c>
    </row>
    <row r="1639" spans="1:5" x14ac:dyDescent="0.2">
      <c r="A1639" t="s">
        <v>8219</v>
      </c>
      <c r="B1639">
        <v>61</v>
      </c>
    </row>
    <row r="1640" spans="1:5" x14ac:dyDescent="0.2">
      <c r="A1640" t="s">
        <v>8219</v>
      </c>
      <c r="B1640">
        <v>115</v>
      </c>
    </row>
    <row r="1641" spans="1:5" x14ac:dyDescent="0.2">
      <c r="A1641" t="s">
        <v>8219</v>
      </c>
      <c r="B1641">
        <v>181</v>
      </c>
    </row>
    <row r="1642" spans="1:5" x14ac:dyDescent="0.2">
      <c r="A1642" t="s">
        <v>8219</v>
      </c>
      <c r="B1642">
        <v>110</v>
      </c>
    </row>
    <row r="1643" spans="1:5" x14ac:dyDescent="0.2">
      <c r="A1643" t="s">
        <v>8219</v>
      </c>
      <c r="B1643">
        <v>269</v>
      </c>
    </row>
    <row r="1644" spans="1:5" x14ac:dyDescent="0.2">
      <c r="A1644" t="s">
        <v>8219</v>
      </c>
      <c r="B1644">
        <v>79</v>
      </c>
    </row>
    <row r="1645" spans="1:5" x14ac:dyDescent="0.2">
      <c r="A1645" t="s">
        <v>8219</v>
      </c>
      <c r="B1645">
        <v>104</v>
      </c>
    </row>
    <row r="1646" spans="1:5" x14ac:dyDescent="0.2">
      <c r="A1646" t="s">
        <v>8219</v>
      </c>
      <c r="B1646">
        <v>34</v>
      </c>
    </row>
    <row r="1647" spans="1:5" x14ac:dyDescent="0.2">
      <c r="A1647" t="s">
        <v>8219</v>
      </c>
      <c r="B1647">
        <v>167</v>
      </c>
    </row>
    <row r="1648" spans="1:5" x14ac:dyDescent="0.2">
      <c r="A1648" t="s">
        <v>8219</v>
      </c>
      <c r="B1648">
        <v>183</v>
      </c>
    </row>
    <row r="1649" spans="1:5" x14ac:dyDescent="0.2">
      <c r="A1649" t="s">
        <v>8219</v>
      </c>
      <c r="B1649">
        <v>71</v>
      </c>
    </row>
    <row r="1650" spans="1:5" x14ac:dyDescent="0.2">
      <c r="A1650" t="s">
        <v>8219</v>
      </c>
      <c r="B1650">
        <v>69</v>
      </c>
    </row>
    <row r="1651" spans="1:5" x14ac:dyDescent="0.2">
      <c r="A1651" t="s">
        <v>8219</v>
      </c>
      <c r="B1651">
        <v>270</v>
      </c>
    </row>
    <row r="1652" spans="1:5" x14ac:dyDescent="0.2">
      <c r="A1652" t="s">
        <v>8219</v>
      </c>
      <c r="B1652">
        <v>193</v>
      </c>
    </row>
    <row r="1653" spans="1:5" x14ac:dyDescent="0.2">
      <c r="A1653" t="s">
        <v>8219</v>
      </c>
      <c r="B1653">
        <v>57</v>
      </c>
    </row>
    <row r="1654" spans="1:5" x14ac:dyDescent="0.2">
      <c r="A1654" t="s">
        <v>8219</v>
      </c>
      <c r="B1654">
        <v>200</v>
      </c>
    </row>
    <row r="1655" spans="1:5" x14ac:dyDescent="0.2">
      <c r="A1655" t="s">
        <v>8219</v>
      </c>
      <c r="B1655">
        <v>88</v>
      </c>
      <c r="D1655" t="s">
        <v>8221</v>
      </c>
      <c r="E1655">
        <v>14</v>
      </c>
    </row>
    <row r="1656" spans="1:5" x14ac:dyDescent="0.2">
      <c r="A1656" t="s">
        <v>8219</v>
      </c>
      <c r="B1656">
        <v>213</v>
      </c>
      <c r="D1656" t="s">
        <v>8221</v>
      </c>
      <c r="E1656">
        <v>9</v>
      </c>
    </row>
    <row r="1657" spans="1:5" x14ac:dyDescent="0.2">
      <c r="A1657" t="s">
        <v>8219</v>
      </c>
      <c r="B1657">
        <v>20</v>
      </c>
      <c r="D1657" t="s">
        <v>8221</v>
      </c>
      <c r="E1657">
        <v>8</v>
      </c>
    </row>
    <row r="1658" spans="1:5" x14ac:dyDescent="0.2">
      <c r="A1658" t="s">
        <v>8219</v>
      </c>
      <c r="B1658">
        <v>50</v>
      </c>
      <c r="D1658" t="s">
        <v>8221</v>
      </c>
      <c r="E1658">
        <v>7</v>
      </c>
    </row>
    <row r="1659" spans="1:5" x14ac:dyDescent="0.2">
      <c r="A1659" t="s">
        <v>8219</v>
      </c>
      <c r="B1659">
        <v>115</v>
      </c>
      <c r="D1659" t="s">
        <v>8221</v>
      </c>
      <c r="E1659">
        <v>0</v>
      </c>
    </row>
    <row r="1660" spans="1:5" x14ac:dyDescent="0.2">
      <c r="A1660" t="s">
        <v>8219</v>
      </c>
      <c r="B1660">
        <v>186</v>
      </c>
      <c r="D1660" t="s">
        <v>8221</v>
      </c>
      <c r="E1660">
        <v>84</v>
      </c>
    </row>
    <row r="1661" spans="1:5" x14ac:dyDescent="0.2">
      <c r="A1661" t="s">
        <v>8219</v>
      </c>
      <c r="B1661">
        <v>18</v>
      </c>
      <c r="D1661" t="s">
        <v>8221</v>
      </c>
      <c r="E1661">
        <v>11</v>
      </c>
    </row>
    <row r="1662" spans="1:5" x14ac:dyDescent="0.2">
      <c r="A1662" t="s">
        <v>8219</v>
      </c>
      <c r="B1662">
        <v>176</v>
      </c>
      <c r="D1662" t="s">
        <v>8221</v>
      </c>
      <c r="E1662">
        <v>1</v>
      </c>
    </row>
    <row r="1663" spans="1:5" x14ac:dyDescent="0.2">
      <c r="A1663" t="s">
        <v>8219</v>
      </c>
      <c r="B1663">
        <v>41</v>
      </c>
      <c r="D1663" t="s">
        <v>8221</v>
      </c>
      <c r="E1663">
        <v>4</v>
      </c>
    </row>
    <row r="1664" spans="1:5" x14ac:dyDescent="0.2">
      <c r="A1664" t="s">
        <v>8219</v>
      </c>
      <c r="B1664">
        <v>75</v>
      </c>
      <c r="D1664" t="s">
        <v>8221</v>
      </c>
      <c r="E1664">
        <v>10</v>
      </c>
    </row>
    <row r="1665" spans="1:5" x14ac:dyDescent="0.2">
      <c r="A1665" t="s">
        <v>8219</v>
      </c>
      <c r="B1665">
        <v>97</v>
      </c>
      <c r="D1665" t="s">
        <v>8221</v>
      </c>
      <c r="E1665">
        <v>16</v>
      </c>
    </row>
    <row r="1666" spans="1:5" x14ac:dyDescent="0.2">
      <c r="A1666" t="s">
        <v>8219</v>
      </c>
      <c r="B1666">
        <v>73</v>
      </c>
      <c r="D1666" t="s">
        <v>8221</v>
      </c>
      <c r="E1666">
        <v>2</v>
      </c>
    </row>
    <row r="1667" spans="1:5" x14ac:dyDescent="0.2">
      <c r="A1667" t="s">
        <v>8219</v>
      </c>
      <c r="B1667">
        <v>49</v>
      </c>
      <c r="D1667" t="s">
        <v>8221</v>
      </c>
      <c r="E1667">
        <v>5</v>
      </c>
    </row>
    <row r="1668" spans="1:5" x14ac:dyDescent="0.2">
      <c r="A1668" t="s">
        <v>8219</v>
      </c>
      <c r="B1668">
        <v>134</v>
      </c>
      <c r="D1668" t="s">
        <v>8221</v>
      </c>
      <c r="E1668">
        <v>1</v>
      </c>
    </row>
    <row r="1669" spans="1:5" x14ac:dyDescent="0.2">
      <c r="A1669" t="s">
        <v>8219</v>
      </c>
      <c r="B1669">
        <v>68</v>
      </c>
      <c r="D1669" t="s">
        <v>8221</v>
      </c>
      <c r="E1669">
        <v>31</v>
      </c>
    </row>
    <row r="1670" spans="1:5" x14ac:dyDescent="0.2">
      <c r="A1670" t="s">
        <v>8219</v>
      </c>
      <c r="B1670">
        <v>49</v>
      </c>
      <c r="D1670" t="s">
        <v>8221</v>
      </c>
      <c r="E1670">
        <v>0</v>
      </c>
    </row>
    <row r="1671" spans="1:5" x14ac:dyDescent="0.2">
      <c r="A1671" t="s">
        <v>8219</v>
      </c>
      <c r="B1671">
        <v>63</v>
      </c>
      <c r="D1671" t="s">
        <v>8221</v>
      </c>
      <c r="E1671">
        <v>2</v>
      </c>
    </row>
    <row r="1672" spans="1:5" x14ac:dyDescent="0.2">
      <c r="A1672" t="s">
        <v>8219</v>
      </c>
      <c r="B1672">
        <v>163</v>
      </c>
      <c r="D1672" t="s">
        <v>8221</v>
      </c>
      <c r="E1672">
        <v>7</v>
      </c>
    </row>
    <row r="1673" spans="1:5" x14ac:dyDescent="0.2">
      <c r="A1673" t="s">
        <v>8219</v>
      </c>
      <c r="B1673">
        <v>288</v>
      </c>
      <c r="D1673" t="s">
        <v>8221</v>
      </c>
      <c r="E1673">
        <v>16</v>
      </c>
    </row>
    <row r="1674" spans="1:5" x14ac:dyDescent="0.2">
      <c r="A1674" t="s">
        <v>8219</v>
      </c>
      <c r="B1674">
        <v>42</v>
      </c>
      <c r="D1674" t="s">
        <v>8221</v>
      </c>
      <c r="E1674">
        <v>4</v>
      </c>
    </row>
    <row r="1675" spans="1:5" x14ac:dyDescent="0.2">
      <c r="A1675" t="s">
        <v>8219</v>
      </c>
      <c r="B1675">
        <v>70</v>
      </c>
      <c r="D1675" t="s">
        <v>8221</v>
      </c>
      <c r="E1675">
        <v>4</v>
      </c>
    </row>
    <row r="1676" spans="1:5" x14ac:dyDescent="0.2">
      <c r="A1676" t="s">
        <v>8219</v>
      </c>
      <c r="B1676">
        <v>30</v>
      </c>
      <c r="D1676" t="s">
        <v>8221</v>
      </c>
      <c r="E1676">
        <v>4</v>
      </c>
    </row>
    <row r="1677" spans="1:5" x14ac:dyDescent="0.2">
      <c r="A1677" t="s">
        <v>8219</v>
      </c>
      <c r="B1677">
        <v>51</v>
      </c>
      <c r="D1677" t="s">
        <v>8221</v>
      </c>
      <c r="E1677">
        <v>3</v>
      </c>
    </row>
    <row r="1678" spans="1:5" x14ac:dyDescent="0.2">
      <c r="A1678" t="s">
        <v>8219</v>
      </c>
      <c r="B1678">
        <v>145</v>
      </c>
      <c r="D1678" t="s">
        <v>8221</v>
      </c>
      <c r="E1678">
        <v>36</v>
      </c>
    </row>
    <row r="1679" spans="1:5" x14ac:dyDescent="0.2">
      <c r="A1679" t="s">
        <v>8219</v>
      </c>
      <c r="B1679">
        <v>21</v>
      </c>
      <c r="D1679" t="s">
        <v>8221</v>
      </c>
      <c r="E1679">
        <v>1</v>
      </c>
    </row>
    <row r="1680" spans="1:5" x14ac:dyDescent="0.2">
      <c r="A1680" t="s">
        <v>8219</v>
      </c>
      <c r="B1680">
        <v>286</v>
      </c>
      <c r="D1680" t="s">
        <v>8221</v>
      </c>
      <c r="E1680">
        <v>7</v>
      </c>
    </row>
    <row r="1681" spans="1:5" x14ac:dyDescent="0.2">
      <c r="A1681" t="s">
        <v>8219</v>
      </c>
      <c r="B1681">
        <v>12</v>
      </c>
      <c r="D1681" t="s">
        <v>8221</v>
      </c>
      <c r="E1681">
        <v>27</v>
      </c>
    </row>
    <row r="1682" spans="1:5" x14ac:dyDescent="0.2">
      <c r="A1682" t="s">
        <v>8219</v>
      </c>
      <c r="B1682">
        <v>100</v>
      </c>
      <c r="D1682" t="s">
        <v>8221</v>
      </c>
      <c r="E1682">
        <v>1</v>
      </c>
    </row>
    <row r="1683" spans="1:5" x14ac:dyDescent="0.2">
      <c r="A1683" t="s">
        <v>8219</v>
      </c>
      <c r="B1683">
        <v>100</v>
      </c>
      <c r="D1683" t="s">
        <v>8221</v>
      </c>
      <c r="E1683">
        <v>0</v>
      </c>
    </row>
    <row r="1684" spans="1:5" x14ac:dyDescent="0.2">
      <c r="A1684" t="s">
        <v>8219</v>
      </c>
      <c r="B1684">
        <v>34</v>
      </c>
      <c r="D1684" t="s">
        <v>8221</v>
      </c>
      <c r="E1684">
        <v>1</v>
      </c>
    </row>
    <row r="1685" spans="1:5" x14ac:dyDescent="0.2">
      <c r="A1685" t="s">
        <v>8219</v>
      </c>
      <c r="B1685">
        <v>63</v>
      </c>
      <c r="D1685" t="s">
        <v>8221</v>
      </c>
      <c r="E1685">
        <v>3</v>
      </c>
    </row>
    <row r="1686" spans="1:5" x14ac:dyDescent="0.2">
      <c r="A1686" t="s">
        <v>8219</v>
      </c>
      <c r="B1686">
        <v>30</v>
      </c>
      <c r="D1686" t="s">
        <v>8221</v>
      </c>
      <c r="E1686">
        <v>3</v>
      </c>
    </row>
    <row r="1687" spans="1:5" x14ac:dyDescent="0.2">
      <c r="A1687" t="s">
        <v>8219</v>
      </c>
      <c r="B1687">
        <v>47</v>
      </c>
      <c r="D1687" t="s">
        <v>8221</v>
      </c>
      <c r="E1687">
        <v>3</v>
      </c>
    </row>
    <row r="1688" spans="1:5" x14ac:dyDescent="0.2">
      <c r="A1688" t="s">
        <v>8219</v>
      </c>
      <c r="B1688">
        <v>237</v>
      </c>
      <c r="D1688" t="s">
        <v>8221</v>
      </c>
      <c r="E1688">
        <v>0</v>
      </c>
    </row>
    <row r="1689" spans="1:5" x14ac:dyDescent="0.2">
      <c r="A1689" t="s">
        <v>8219</v>
      </c>
      <c r="B1689">
        <v>47</v>
      </c>
      <c r="D1689" t="s">
        <v>8221</v>
      </c>
      <c r="E1689">
        <v>6</v>
      </c>
    </row>
    <row r="1690" spans="1:5" x14ac:dyDescent="0.2">
      <c r="A1690" t="s">
        <v>8219</v>
      </c>
      <c r="B1690">
        <v>15</v>
      </c>
      <c r="D1690" t="s">
        <v>8221</v>
      </c>
      <c r="E1690">
        <v>17</v>
      </c>
    </row>
    <row r="1691" spans="1:5" x14ac:dyDescent="0.2">
      <c r="A1691" t="s">
        <v>8219</v>
      </c>
      <c r="B1691">
        <v>81</v>
      </c>
      <c r="D1691" t="s">
        <v>8221</v>
      </c>
      <c r="E1691">
        <v>40</v>
      </c>
    </row>
    <row r="1692" spans="1:5" x14ac:dyDescent="0.2">
      <c r="A1692" t="s">
        <v>8219</v>
      </c>
      <c r="B1692">
        <v>122</v>
      </c>
      <c r="D1692" t="s">
        <v>8221</v>
      </c>
      <c r="E1692">
        <v>3</v>
      </c>
    </row>
    <row r="1693" spans="1:5" x14ac:dyDescent="0.2">
      <c r="A1693" t="s">
        <v>8219</v>
      </c>
      <c r="B1693">
        <v>34</v>
      </c>
      <c r="D1693" t="s">
        <v>8221</v>
      </c>
      <c r="E1693">
        <v>1</v>
      </c>
    </row>
    <row r="1694" spans="1:5" x14ac:dyDescent="0.2">
      <c r="A1694" t="s">
        <v>8219</v>
      </c>
      <c r="B1694">
        <v>207</v>
      </c>
      <c r="D1694" t="s">
        <v>8221</v>
      </c>
      <c r="E1694">
        <v>2</v>
      </c>
    </row>
    <row r="1695" spans="1:5" x14ac:dyDescent="0.2">
      <c r="A1695" t="s">
        <v>8219</v>
      </c>
      <c r="B1695">
        <v>25</v>
      </c>
      <c r="D1695" t="s">
        <v>8221</v>
      </c>
      <c r="E1695">
        <v>7</v>
      </c>
    </row>
    <row r="1696" spans="1:5" x14ac:dyDescent="0.2">
      <c r="A1696" t="s">
        <v>8219</v>
      </c>
      <c r="B1696">
        <v>72</v>
      </c>
      <c r="D1696" t="s">
        <v>8221</v>
      </c>
      <c r="E1696">
        <v>14</v>
      </c>
    </row>
    <row r="1697" spans="1:5" x14ac:dyDescent="0.2">
      <c r="A1697" t="s">
        <v>8219</v>
      </c>
      <c r="B1697">
        <v>14</v>
      </c>
      <c r="D1697" t="s">
        <v>8221</v>
      </c>
      <c r="E1697">
        <v>0</v>
      </c>
    </row>
    <row r="1698" spans="1:5" x14ac:dyDescent="0.2">
      <c r="A1698" t="s">
        <v>8219</v>
      </c>
      <c r="B1698">
        <v>15</v>
      </c>
      <c r="D1698" t="s">
        <v>8221</v>
      </c>
      <c r="E1698">
        <v>0</v>
      </c>
    </row>
    <row r="1699" spans="1:5" x14ac:dyDescent="0.2">
      <c r="A1699" t="s">
        <v>8219</v>
      </c>
      <c r="B1699">
        <v>91</v>
      </c>
      <c r="D1699" t="s">
        <v>8221</v>
      </c>
      <c r="E1699">
        <v>1</v>
      </c>
    </row>
    <row r="1700" spans="1:5" x14ac:dyDescent="0.2">
      <c r="A1700" t="s">
        <v>8219</v>
      </c>
      <c r="B1700">
        <v>24</v>
      </c>
      <c r="D1700" t="s">
        <v>8221</v>
      </c>
      <c r="E1700">
        <v>12</v>
      </c>
    </row>
    <row r="1701" spans="1:5" x14ac:dyDescent="0.2">
      <c r="A1701" t="s">
        <v>8219</v>
      </c>
      <c r="B1701">
        <v>27</v>
      </c>
      <c r="D1701" t="s">
        <v>8221</v>
      </c>
      <c r="E1701">
        <v>12</v>
      </c>
    </row>
    <row r="1702" spans="1:5" x14ac:dyDescent="0.2">
      <c r="A1702" t="s">
        <v>8219</v>
      </c>
      <c r="B1702">
        <v>47</v>
      </c>
      <c r="D1702" t="s">
        <v>8221</v>
      </c>
      <c r="E1702">
        <v>23</v>
      </c>
    </row>
    <row r="1703" spans="1:5" x14ac:dyDescent="0.2">
      <c r="A1703" t="s">
        <v>8219</v>
      </c>
      <c r="B1703">
        <v>44</v>
      </c>
      <c r="D1703" t="s">
        <v>8221</v>
      </c>
      <c r="E1703">
        <v>0</v>
      </c>
    </row>
    <row r="1704" spans="1:5" x14ac:dyDescent="0.2">
      <c r="A1704" t="s">
        <v>8219</v>
      </c>
      <c r="B1704">
        <v>72</v>
      </c>
      <c r="D1704" t="s">
        <v>8221</v>
      </c>
      <c r="E1704">
        <v>10</v>
      </c>
    </row>
    <row r="1705" spans="1:5" x14ac:dyDescent="0.2">
      <c r="A1705" t="s">
        <v>8219</v>
      </c>
      <c r="B1705">
        <v>63</v>
      </c>
      <c r="D1705" t="s">
        <v>8221</v>
      </c>
      <c r="E1705">
        <v>5</v>
      </c>
    </row>
    <row r="1706" spans="1:5" x14ac:dyDescent="0.2">
      <c r="A1706" t="s">
        <v>8219</v>
      </c>
      <c r="B1706">
        <v>88</v>
      </c>
      <c r="D1706" t="s">
        <v>8221</v>
      </c>
      <c r="E1706">
        <v>1</v>
      </c>
    </row>
    <row r="1707" spans="1:5" x14ac:dyDescent="0.2">
      <c r="A1707" t="s">
        <v>8219</v>
      </c>
      <c r="B1707">
        <v>70</v>
      </c>
      <c r="D1707" t="s">
        <v>8221</v>
      </c>
      <c r="E1707">
        <v>2</v>
      </c>
    </row>
    <row r="1708" spans="1:5" x14ac:dyDescent="0.2">
      <c r="A1708" t="s">
        <v>8219</v>
      </c>
      <c r="B1708">
        <v>50</v>
      </c>
      <c r="D1708" t="s">
        <v>8221</v>
      </c>
      <c r="E1708">
        <v>2</v>
      </c>
    </row>
    <row r="1709" spans="1:5" x14ac:dyDescent="0.2">
      <c r="A1709" t="s">
        <v>8219</v>
      </c>
      <c r="B1709">
        <v>35</v>
      </c>
      <c r="D1709" t="s">
        <v>8221</v>
      </c>
      <c r="E1709">
        <v>0</v>
      </c>
    </row>
    <row r="1710" spans="1:5" x14ac:dyDescent="0.2">
      <c r="A1710" t="s">
        <v>8219</v>
      </c>
      <c r="B1710">
        <v>175</v>
      </c>
      <c r="D1710" t="s">
        <v>8221</v>
      </c>
      <c r="E1710">
        <v>13</v>
      </c>
    </row>
    <row r="1711" spans="1:5" x14ac:dyDescent="0.2">
      <c r="A1711" t="s">
        <v>8219</v>
      </c>
      <c r="B1711">
        <v>20</v>
      </c>
      <c r="D1711" t="s">
        <v>8221</v>
      </c>
      <c r="E1711">
        <v>0</v>
      </c>
    </row>
    <row r="1712" spans="1:5" x14ac:dyDescent="0.2">
      <c r="A1712" t="s">
        <v>8219</v>
      </c>
      <c r="B1712">
        <v>54</v>
      </c>
      <c r="D1712" t="s">
        <v>8221</v>
      </c>
      <c r="E1712">
        <v>1</v>
      </c>
    </row>
    <row r="1713" spans="1:5" x14ac:dyDescent="0.2">
      <c r="A1713" t="s">
        <v>8219</v>
      </c>
      <c r="B1713">
        <v>20</v>
      </c>
      <c r="D1713" t="s">
        <v>8221</v>
      </c>
      <c r="E1713">
        <v>5</v>
      </c>
    </row>
    <row r="1714" spans="1:5" x14ac:dyDescent="0.2">
      <c r="A1714" t="s">
        <v>8219</v>
      </c>
      <c r="B1714">
        <v>57</v>
      </c>
      <c r="D1714" t="s">
        <v>8221</v>
      </c>
      <c r="E1714">
        <v>2</v>
      </c>
    </row>
    <row r="1715" spans="1:5" x14ac:dyDescent="0.2">
      <c r="A1715" t="s">
        <v>8219</v>
      </c>
      <c r="B1715">
        <v>31</v>
      </c>
      <c r="D1715" t="s">
        <v>8221</v>
      </c>
      <c r="E1715">
        <v>0</v>
      </c>
    </row>
    <row r="1716" spans="1:5" x14ac:dyDescent="0.2">
      <c r="A1716" t="s">
        <v>8219</v>
      </c>
      <c r="B1716">
        <v>31</v>
      </c>
      <c r="D1716" t="s">
        <v>8221</v>
      </c>
      <c r="E1716">
        <v>32</v>
      </c>
    </row>
    <row r="1717" spans="1:5" x14ac:dyDescent="0.2">
      <c r="A1717" t="s">
        <v>8219</v>
      </c>
      <c r="B1717">
        <v>45</v>
      </c>
      <c r="D1717" t="s">
        <v>8221</v>
      </c>
      <c r="E1717">
        <v>1</v>
      </c>
    </row>
    <row r="1718" spans="1:5" x14ac:dyDescent="0.2">
      <c r="A1718" t="s">
        <v>8219</v>
      </c>
      <c r="B1718">
        <v>41</v>
      </c>
      <c r="D1718" t="s">
        <v>8221</v>
      </c>
      <c r="E1718">
        <v>1</v>
      </c>
    </row>
    <row r="1719" spans="1:5" x14ac:dyDescent="0.2">
      <c r="A1719" t="s">
        <v>8219</v>
      </c>
      <c r="B1719">
        <v>29</v>
      </c>
      <c r="D1719" t="s">
        <v>8221</v>
      </c>
      <c r="E1719">
        <v>1</v>
      </c>
    </row>
    <row r="1720" spans="1:5" x14ac:dyDescent="0.2">
      <c r="A1720" t="s">
        <v>8219</v>
      </c>
      <c r="B1720">
        <v>58</v>
      </c>
      <c r="D1720" t="s">
        <v>8221</v>
      </c>
      <c r="E1720">
        <v>0</v>
      </c>
    </row>
    <row r="1721" spans="1:5" x14ac:dyDescent="0.2">
      <c r="A1721" t="s">
        <v>8219</v>
      </c>
      <c r="B1721">
        <v>89</v>
      </c>
      <c r="D1721" t="s">
        <v>8221</v>
      </c>
      <c r="E1721">
        <v>0</v>
      </c>
    </row>
    <row r="1722" spans="1:5" x14ac:dyDescent="0.2">
      <c r="A1722" t="s">
        <v>8219</v>
      </c>
      <c r="B1722">
        <v>125</v>
      </c>
      <c r="D1722" t="s">
        <v>8221</v>
      </c>
      <c r="E1722">
        <v>8</v>
      </c>
    </row>
    <row r="1723" spans="1:5" x14ac:dyDescent="0.2">
      <c r="A1723" t="s">
        <v>8219</v>
      </c>
      <c r="B1723">
        <v>18</v>
      </c>
      <c r="D1723" t="s">
        <v>8221</v>
      </c>
      <c r="E1723">
        <v>0</v>
      </c>
    </row>
    <row r="1724" spans="1:5" x14ac:dyDescent="0.2">
      <c r="A1724" t="s">
        <v>8219</v>
      </c>
      <c r="B1724">
        <v>32</v>
      </c>
      <c r="D1724" t="s">
        <v>8221</v>
      </c>
      <c r="E1724">
        <v>1</v>
      </c>
    </row>
    <row r="1725" spans="1:5" x14ac:dyDescent="0.2">
      <c r="A1725" t="s">
        <v>8219</v>
      </c>
      <c r="B1725">
        <v>16</v>
      </c>
      <c r="D1725" t="s">
        <v>8221</v>
      </c>
      <c r="E1725">
        <v>16</v>
      </c>
    </row>
    <row r="1726" spans="1:5" x14ac:dyDescent="0.2">
      <c r="A1726" t="s">
        <v>8219</v>
      </c>
      <c r="B1726">
        <v>38</v>
      </c>
      <c r="D1726" t="s">
        <v>8221</v>
      </c>
      <c r="E1726">
        <v>12</v>
      </c>
    </row>
    <row r="1727" spans="1:5" x14ac:dyDescent="0.2">
      <c r="A1727" t="s">
        <v>8219</v>
      </c>
      <c r="B1727">
        <v>15</v>
      </c>
      <c r="D1727" t="s">
        <v>8221</v>
      </c>
      <c r="E1727">
        <v>4</v>
      </c>
    </row>
    <row r="1728" spans="1:5" x14ac:dyDescent="0.2">
      <c r="A1728" t="s">
        <v>8219</v>
      </c>
      <c r="B1728">
        <v>23</v>
      </c>
      <c r="D1728" t="s">
        <v>8221</v>
      </c>
      <c r="E1728">
        <v>2</v>
      </c>
    </row>
    <row r="1729" spans="1:5" x14ac:dyDescent="0.2">
      <c r="A1729" t="s">
        <v>8219</v>
      </c>
      <c r="B1729">
        <v>49</v>
      </c>
      <c r="D1729" t="s">
        <v>8221</v>
      </c>
      <c r="E1729">
        <v>3</v>
      </c>
    </row>
    <row r="1730" spans="1:5" x14ac:dyDescent="0.2">
      <c r="A1730" t="s">
        <v>8219</v>
      </c>
      <c r="B1730">
        <v>10</v>
      </c>
      <c r="D1730" t="s">
        <v>8221</v>
      </c>
      <c r="E1730">
        <v>0</v>
      </c>
    </row>
    <row r="1731" spans="1:5" x14ac:dyDescent="0.2">
      <c r="A1731" t="s">
        <v>8219</v>
      </c>
      <c r="B1731">
        <v>15</v>
      </c>
      <c r="D1731" t="s">
        <v>8221</v>
      </c>
      <c r="E1731">
        <v>3</v>
      </c>
    </row>
    <row r="1732" spans="1:5" x14ac:dyDescent="0.2">
      <c r="A1732" t="s">
        <v>8219</v>
      </c>
      <c r="B1732">
        <v>57</v>
      </c>
      <c r="D1732" t="s">
        <v>8221</v>
      </c>
      <c r="E1732">
        <v>4</v>
      </c>
    </row>
    <row r="1733" spans="1:5" x14ac:dyDescent="0.2">
      <c r="A1733" t="s">
        <v>8219</v>
      </c>
      <c r="B1733">
        <v>33</v>
      </c>
      <c r="D1733" t="s">
        <v>8221</v>
      </c>
      <c r="E1733">
        <v>2</v>
      </c>
    </row>
    <row r="1734" spans="1:5" x14ac:dyDescent="0.2">
      <c r="A1734" t="s">
        <v>8219</v>
      </c>
      <c r="B1734">
        <v>9</v>
      </c>
      <c r="D1734" t="s">
        <v>8221</v>
      </c>
      <c r="E1734">
        <v>10</v>
      </c>
    </row>
    <row r="1735" spans="1:5" x14ac:dyDescent="0.2">
      <c r="A1735" t="s">
        <v>8219</v>
      </c>
      <c r="B1735">
        <v>26</v>
      </c>
      <c r="D1735" t="s">
        <v>8221</v>
      </c>
      <c r="E1735">
        <v>11</v>
      </c>
    </row>
    <row r="1736" spans="1:5" x14ac:dyDescent="0.2">
      <c r="A1736" t="s">
        <v>8219</v>
      </c>
      <c r="B1736">
        <v>69</v>
      </c>
      <c r="D1736" t="s">
        <v>8221</v>
      </c>
      <c r="E1736">
        <v>6</v>
      </c>
    </row>
    <row r="1737" spans="1:5" x14ac:dyDescent="0.2">
      <c r="A1737" t="s">
        <v>8219</v>
      </c>
      <c r="B1737">
        <v>65</v>
      </c>
      <c r="D1737" t="s">
        <v>8221</v>
      </c>
      <c r="E1737">
        <v>2</v>
      </c>
    </row>
    <row r="1738" spans="1:5" x14ac:dyDescent="0.2">
      <c r="A1738" t="s">
        <v>8219</v>
      </c>
      <c r="B1738">
        <v>83</v>
      </c>
      <c r="D1738" t="s">
        <v>8221</v>
      </c>
      <c r="E1738">
        <v>6</v>
      </c>
    </row>
    <row r="1739" spans="1:5" x14ac:dyDescent="0.2">
      <c r="A1739" t="s">
        <v>8219</v>
      </c>
      <c r="B1739">
        <v>111</v>
      </c>
      <c r="D1739" t="s">
        <v>8221</v>
      </c>
      <c r="E1739">
        <v>8</v>
      </c>
    </row>
    <row r="1740" spans="1:5" x14ac:dyDescent="0.2">
      <c r="A1740" t="s">
        <v>8219</v>
      </c>
      <c r="B1740">
        <v>46</v>
      </c>
      <c r="D1740" t="s">
        <v>8221</v>
      </c>
      <c r="E1740">
        <v>37</v>
      </c>
    </row>
    <row r="1741" spans="1:5" x14ac:dyDescent="0.2">
      <c r="A1741" t="s">
        <v>8219</v>
      </c>
      <c r="B1741">
        <v>63</v>
      </c>
      <c r="D1741" t="s">
        <v>8221</v>
      </c>
      <c r="E1741">
        <v>11</v>
      </c>
    </row>
    <row r="1742" spans="1:5" x14ac:dyDescent="0.2">
      <c r="A1742" t="s">
        <v>8219</v>
      </c>
      <c r="B1742">
        <v>9</v>
      </c>
      <c r="D1742" t="s">
        <v>8221</v>
      </c>
      <c r="E1742">
        <v>0</v>
      </c>
    </row>
    <row r="1743" spans="1:5" x14ac:dyDescent="0.2">
      <c r="A1743" t="s">
        <v>8219</v>
      </c>
      <c r="B1743">
        <v>34</v>
      </c>
      <c r="D1743" t="s">
        <v>8221</v>
      </c>
      <c r="E1743">
        <v>10</v>
      </c>
    </row>
    <row r="1744" spans="1:5" x14ac:dyDescent="0.2">
      <c r="A1744" t="s">
        <v>8219</v>
      </c>
      <c r="B1744">
        <v>112</v>
      </c>
      <c r="D1744" t="s">
        <v>8221</v>
      </c>
      <c r="E1744">
        <v>6</v>
      </c>
    </row>
    <row r="1745" spans="1:5" x14ac:dyDescent="0.2">
      <c r="A1745" t="s">
        <v>8219</v>
      </c>
      <c r="B1745">
        <v>47</v>
      </c>
      <c r="D1745" t="s">
        <v>8221</v>
      </c>
      <c r="E1745">
        <v>8</v>
      </c>
    </row>
    <row r="1746" spans="1:5" x14ac:dyDescent="0.2">
      <c r="A1746" t="s">
        <v>8219</v>
      </c>
      <c r="B1746">
        <v>38</v>
      </c>
      <c r="D1746" t="s">
        <v>8221</v>
      </c>
      <c r="E1746">
        <v>6</v>
      </c>
    </row>
    <row r="1747" spans="1:5" x14ac:dyDescent="0.2">
      <c r="A1747" t="s">
        <v>8219</v>
      </c>
      <c r="B1747">
        <v>28</v>
      </c>
      <c r="D1747" t="s">
        <v>8221</v>
      </c>
      <c r="E1747">
        <v>7</v>
      </c>
    </row>
    <row r="1748" spans="1:5" x14ac:dyDescent="0.2">
      <c r="A1748" t="s">
        <v>8219</v>
      </c>
      <c r="B1748">
        <v>78</v>
      </c>
      <c r="D1748" t="s">
        <v>8221</v>
      </c>
      <c r="E1748">
        <v>7</v>
      </c>
    </row>
    <row r="1749" spans="1:5" x14ac:dyDescent="0.2">
      <c r="A1749" t="s">
        <v>8219</v>
      </c>
      <c r="B1749">
        <v>23</v>
      </c>
      <c r="D1749" t="s">
        <v>8221</v>
      </c>
      <c r="E1749">
        <v>5</v>
      </c>
    </row>
    <row r="1750" spans="1:5" x14ac:dyDescent="0.2">
      <c r="A1750" t="s">
        <v>8219</v>
      </c>
      <c r="B1750">
        <v>40</v>
      </c>
      <c r="D1750" t="s">
        <v>8221</v>
      </c>
      <c r="E1750">
        <v>46</v>
      </c>
    </row>
    <row r="1751" spans="1:5" x14ac:dyDescent="0.2">
      <c r="A1751" t="s">
        <v>8219</v>
      </c>
      <c r="B1751">
        <v>13</v>
      </c>
      <c r="D1751" t="s">
        <v>8221</v>
      </c>
      <c r="E1751">
        <v>10</v>
      </c>
    </row>
    <row r="1752" spans="1:5" x14ac:dyDescent="0.2">
      <c r="A1752" t="s">
        <v>8219</v>
      </c>
      <c r="B1752">
        <v>18</v>
      </c>
      <c r="D1752" t="s">
        <v>8221</v>
      </c>
      <c r="E1752">
        <v>19</v>
      </c>
    </row>
    <row r="1753" spans="1:5" x14ac:dyDescent="0.2">
      <c r="A1753" t="s">
        <v>8219</v>
      </c>
      <c r="B1753">
        <v>22</v>
      </c>
      <c r="D1753" t="s">
        <v>8221</v>
      </c>
      <c r="E1753">
        <v>13</v>
      </c>
    </row>
    <row r="1754" spans="1:5" x14ac:dyDescent="0.2">
      <c r="A1754" t="s">
        <v>8219</v>
      </c>
      <c r="B1754">
        <v>79</v>
      </c>
      <c r="D1754" t="s">
        <v>8221</v>
      </c>
      <c r="E1754">
        <v>13</v>
      </c>
    </row>
    <row r="1755" spans="1:5" x14ac:dyDescent="0.2">
      <c r="A1755" t="s">
        <v>8219</v>
      </c>
      <c r="B1755">
        <v>14</v>
      </c>
      <c r="D1755" t="s">
        <v>8221</v>
      </c>
      <c r="E1755">
        <v>4</v>
      </c>
    </row>
    <row r="1756" spans="1:5" x14ac:dyDescent="0.2">
      <c r="A1756" t="s">
        <v>8219</v>
      </c>
      <c r="B1756">
        <v>51</v>
      </c>
      <c r="D1756" t="s">
        <v>8221</v>
      </c>
      <c r="E1756">
        <v>0</v>
      </c>
    </row>
    <row r="1757" spans="1:5" x14ac:dyDescent="0.2">
      <c r="A1757" t="s">
        <v>8219</v>
      </c>
      <c r="B1757">
        <v>54</v>
      </c>
      <c r="D1757" t="s">
        <v>8221</v>
      </c>
      <c r="E1757">
        <v>3</v>
      </c>
    </row>
    <row r="1758" spans="1:5" x14ac:dyDescent="0.2">
      <c r="A1758" t="s">
        <v>8219</v>
      </c>
      <c r="B1758">
        <v>70</v>
      </c>
      <c r="D1758" t="s">
        <v>8221</v>
      </c>
      <c r="E1758">
        <v>1</v>
      </c>
    </row>
    <row r="1759" spans="1:5" x14ac:dyDescent="0.2">
      <c r="A1759" t="s">
        <v>8219</v>
      </c>
      <c r="B1759">
        <v>44</v>
      </c>
      <c r="D1759" t="s">
        <v>8221</v>
      </c>
      <c r="E1759">
        <v>9</v>
      </c>
    </row>
    <row r="1760" spans="1:5" x14ac:dyDescent="0.2">
      <c r="A1760" t="s">
        <v>8219</v>
      </c>
      <c r="B1760">
        <v>55</v>
      </c>
      <c r="D1760" t="s">
        <v>8221</v>
      </c>
      <c r="E1760">
        <v>1</v>
      </c>
    </row>
    <row r="1761" spans="1:5" x14ac:dyDescent="0.2">
      <c r="A1761" t="s">
        <v>8219</v>
      </c>
      <c r="B1761">
        <v>15</v>
      </c>
      <c r="D1761" t="s">
        <v>8221</v>
      </c>
      <c r="E1761">
        <v>1</v>
      </c>
    </row>
    <row r="1762" spans="1:5" x14ac:dyDescent="0.2">
      <c r="A1762" t="s">
        <v>8219</v>
      </c>
      <c r="B1762">
        <v>27</v>
      </c>
      <c r="D1762" t="s">
        <v>8221</v>
      </c>
      <c r="E1762">
        <v>4</v>
      </c>
    </row>
    <row r="1763" spans="1:5" x14ac:dyDescent="0.2">
      <c r="A1763" t="s">
        <v>8219</v>
      </c>
      <c r="B1763">
        <v>21</v>
      </c>
      <c r="D1763" t="s">
        <v>8221</v>
      </c>
      <c r="E1763">
        <v>17</v>
      </c>
    </row>
    <row r="1764" spans="1:5" x14ac:dyDescent="0.2">
      <c r="A1764" t="s">
        <v>8219</v>
      </c>
      <c r="B1764">
        <v>162</v>
      </c>
      <c r="D1764" t="s">
        <v>8221</v>
      </c>
      <c r="E1764">
        <v>0</v>
      </c>
    </row>
    <row r="1765" spans="1:5" x14ac:dyDescent="0.2">
      <c r="A1765" t="s">
        <v>8219</v>
      </c>
      <c r="B1765">
        <v>23</v>
      </c>
      <c r="D1765" t="s">
        <v>8221</v>
      </c>
      <c r="E1765">
        <v>12</v>
      </c>
    </row>
    <row r="1766" spans="1:5" x14ac:dyDescent="0.2">
      <c r="A1766" t="s">
        <v>8219</v>
      </c>
      <c r="B1766">
        <v>72</v>
      </c>
      <c r="D1766" t="s">
        <v>8221</v>
      </c>
      <c r="E1766">
        <v>14</v>
      </c>
    </row>
    <row r="1767" spans="1:5" x14ac:dyDescent="0.2">
      <c r="A1767" t="s">
        <v>8219</v>
      </c>
      <c r="B1767">
        <v>68</v>
      </c>
      <c r="D1767" t="s">
        <v>8221</v>
      </c>
      <c r="E1767">
        <v>1</v>
      </c>
    </row>
    <row r="1768" spans="1:5" x14ac:dyDescent="0.2">
      <c r="A1768" t="s">
        <v>8219</v>
      </c>
      <c r="B1768">
        <v>20</v>
      </c>
      <c r="D1768" t="s">
        <v>8221</v>
      </c>
      <c r="E1768">
        <v>14</v>
      </c>
    </row>
    <row r="1769" spans="1:5" x14ac:dyDescent="0.2">
      <c r="A1769" t="s">
        <v>8219</v>
      </c>
      <c r="B1769">
        <v>26</v>
      </c>
      <c r="D1769" t="s">
        <v>8221</v>
      </c>
      <c r="E1769">
        <v>4</v>
      </c>
    </row>
    <row r="1770" spans="1:5" x14ac:dyDescent="0.2">
      <c r="A1770" t="s">
        <v>8219</v>
      </c>
      <c r="B1770">
        <v>72</v>
      </c>
      <c r="D1770" t="s">
        <v>8221</v>
      </c>
      <c r="E1770">
        <v>2</v>
      </c>
    </row>
    <row r="1771" spans="1:5" x14ac:dyDescent="0.2">
      <c r="A1771" t="s">
        <v>8219</v>
      </c>
      <c r="B1771">
        <v>3</v>
      </c>
      <c r="D1771" t="s">
        <v>8221</v>
      </c>
      <c r="E1771">
        <v>1</v>
      </c>
    </row>
    <row r="1772" spans="1:5" x14ac:dyDescent="0.2">
      <c r="A1772" t="s">
        <v>8219</v>
      </c>
      <c r="B1772">
        <v>18</v>
      </c>
      <c r="D1772" t="s">
        <v>8221</v>
      </c>
      <c r="E1772">
        <v>2</v>
      </c>
    </row>
    <row r="1773" spans="1:5" x14ac:dyDescent="0.2">
      <c r="A1773" t="s">
        <v>8219</v>
      </c>
      <c r="B1773">
        <v>30</v>
      </c>
      <c r="D1773" t="s">
        <v>8221</v>
      </c>
      <c r="E1773">
        <v>1</v>
      </c>
    </row>
    <row r="1774" spans="1:5" x14ac:dyDescent="0.2">
      <c r="A1774" t="s">
        <v>8219</v>
      </c>
      <c r="B1774">
        <v>23</v>
      </c>
      <c r="D1774" t="s">
        <v>8221</v>
      </c>
      <c r="E1774">
        <v>1</v>
      </c>
    </row>
    <row r="1775" spans="1:5" x14ac:dyDescent="0.2">
      <c r="A1775" t="s">
        <v>8219</v>
      </c>
      <c r="B1775">
        <v>54</v>
      </c>
      <c r="D1775" t="s">
        <v>8221</v>
      </c>
      <c r="E1775">
        <v>4</v>
      </c>
    </row>
    <row r="1776" spans="1:5" x14ac:dyDescent="0.2">
      <c r="A1776" t="s">
        <v>8219</v>
      </c>
      <c r="B1776">
        <v>26</v>
      </c>
      <c r="D1776" t="s">
        <v>8221</v>
      </c>
      <c r="E1776">
        <v>3</v>
      </c>
    </row>
    <row r="1777" spans="1:5" x14ac:dyDescent="0.2">
      <c r="A1777" t="s">
        <v>8219</v>
      </c>
      <c r="B1777">
        <v>9</v>
      </c>
      <c r="D1777" t="s">
        <v>8221</v>
      </c>
      <c r="E1777">
        <v>38</v>
      </c>
    </row>
    <row r="1778" spans="1:5" x14ac:dyDescent="0.2">
      <c r="A1778" t="s">
        <v>8219</v>
      </c>
      <c r="B1778">
        <v>27</v>
      </c>
      <c r="D1778" t="s">
        <v>8221</v>
      </c>
      <c r="E1778">
        <v>4</v>
      </c>
    </row>
    <row r="1779" spans="1:5" x14ac:dyDescent="0.2">
      <c r="A1779" t="s">
        <v>8219</v>
      </c>
      <c r="B1779">
        <v>30</v>
      </c>
      <c r="D1779" t="s">
        <v>8221</v>
      </c>
      <c r="E1779">
        <v>0</v>
      </c>
    </row>
    <row r="1780" spans="1:5" x14ac:dyDescent="0.2">
      <c r="A1780" t="s">
        <v>8219</v>
      </c>
      <c r="B1780">
        <v>52</v>
      </c>
      <c r="D1780" t="s">
        <v>8221</v>
      </c>
      <c r="E1780">
        <v>2</v>
      </c>
    </row>
    <row r="1781" spans="1:5" x14ac:dyDescent="0.2">
      <c r="A1781" t="s">
        <v>8219</v>
      </c>
      <c r="B1781">
        <v>17</v>
      </c>
      <c r="D1781" t="s">
        <v>8221</v>
      </c>
      <c r="E1781">
        <v>0</v>
      </c>
    </row>
    <row r="1782" spans="1:5" x14ac:dyDescent="0.2">
      <c r="A1782" t="s">
        <v>8219</v>
      </c>
      <c r="B1782">
        <v>19</v>
      </c>
      <c r="D1782" t="s">
        <v>8221</v>
      </c>
      <c r="E1782">
        <v>1</v>
      </c>
    </row>
    <row r="1783" spans="1:5" x14ac:dyDescent="0.2">
      <c r="A1783" t="s">
        <v>8219</v>
      </c>
      <c r="B1783">
        <v>77</v>
      </c>
      <c r="D1783" t="s">
        <v>8221</v>
      </c>
      <c r="E1783">
        <v>7</v>
      </c>
    </row>
    <row r="1784" spans="1:5" x14ac:dyDescent="0.2">
      <c r="A1784" t="s">
        <v>8219</v>
      </c>
      <c r="B1784">
        <v>21</v>
      </c>
      <c r="D1784" t="s">
        <v>8221</v>
      </c>
      <c r="E1784">
        <v>2</v>
      </c>
    </row>
    <row r="1785" spans="1:5" x14ac:dyDescent="0.2">
      <c r="A1785" t="s">
        <v>8219</v>
      </c>
      <c r="B1785">
        <v>38</v>
      </c>
      <c r="D1785" t="s">
        <v>8221</v>
      </c>
      <c r="E1785">
        <v>4</v>
      </c>
    </row>
    <row r="1786" spans="1:5" x14ac:dyDescent="0.2">
      <c r="A1786" t="s">
        <v>8219</v>
      </c>
      <c r="B1786">
        <v>28</v>
      </c>
      <c r="D1786" t="s">
        <v>8221</v>
      </c>
      <c r="E1786">
        <v>4</v>
      </c>
    </row>
    <row r="1787" spans="1:5" x14ac:dyDescent="0.2">
      <c r="A1787" t="s">
        <v>8219</v>
      </c>
      <c r="B1787">
        <v>48</v>
      </c>
      <c r="D1787" t="s">
        <v>8221</v>
      </c>
      <c r="E1787">
        <v>3</v>
      </c>
    </row>
    <row r="1788" spans="1:5" x14ac:dyDescent="0.2">
      <c r="A1788" t="s">
        <v>8219</v>
      </c>
      <c r="B1788">
        <v>46</v>
      </c>
      <c r="D1788" t="s">
        <v>8221</v>
      </c>
      <c r="E1788">
        <v>2</v>
      </c>
    </row>
    <row r="1789" spans="1:5" x14ac:dyDescent="0.2">
      <c r="A1789" t="s">
        <v>8219</v>
      </c>
      <c r="B1789">
        <v>30</v>
      </c>
      <c r="D1789" t="s">
        <v>8221</v>
      </c>
      <c r="E1789">
        <v>197</v>
      </c>
    </row>
    <row r="1790" spans="1:5" x14ac:dyDescent="0.2">
      <c r="A1790" t="s">
        <v>8219</v>
      </c>
      <c r="B1790">
        <v>64</v>
      </c>
      <c r="D1790" t="s">
        <v>8221</v>
      </c>
      <c r="E1790">
        <v>0</v>
      </c>
    </row>
    <row r="1791" spans="1:5" x14ac:dyDescent="0.2">
      <c r="A1791" t="s">
        <v>8219</v>
      </c>
      <c r="B1791">
        <v>15</v>
      </c>
      <c r="D1791" t="s">
        <v>8221</v>
      </c>
      <c r="E1791">
        <v>1</v>
      </c>
    </row>
    <row r="1792" spans="1:5" x14ac:dyDescent="0.2">
      <c r="A1792" t="s">
        <v>8219</v>
      </c>
      <c r="B1792">
        <v>41</v>
      </c>
      <c r="D1792" t="s">
        <v>8221</v>
      </c>
      <c r="E1792">
        <v>4</v>
      </c>
    </row>
    <row r="1793" spans="1:5" x14ac:dyDescent="0.2">
      <c r="A1793" t="s">
        <v>8219</v>
      </c>
      <c r="B1793">
        <v>35</v>
      </c>
      <c r="D1793" t="s">
        <v>8221</v>
      </c>
      <c r="E1793">
        <v>0</v>
      </c>
    </row>
    <row r="1794" spans="1:5" x14ac:dyDescent="0.2">
      <c r="A1794" t="s">
        <v>8219</v>
      </c>
      <c r="B1794">
        <v>45</v>
      </c>
      <c r="D1794" t="s">
        <v>8221</v>
      </c>
      <c r="E1794">
        <v>7</v>
      </c>
    </row>
    <row r="1795" spans="1:5" x14ac:dyDescent="0.2">
      <c r="A1795" t="s">
        <v>8219</v>
      </c>
      <c r="B1795">
        <v>62</v>
      </c>
      <c r="D1795" t="s">
        <v>8221</v>
      </c>
      <c r="E1795">
        <v>11</v>
      </c>
    </row>
    <row r="1796" spans="1:5" x14ac:dyDescent="0.2">
      <c r="A1796" t="s">
        <v>8219</v>
      </c>
      <c r="B1796">
        <v>22</v>
      </c>
      <c r="D1796" t="s">
        <v>8221</v>
      </c>
      <c r="E1796">
        <v>0</v>
      </c>
    </row>
    <row r="1797" spans="1:5" x14ac:dyDescent="0.2">
      <c r="A1797" t="s">
        <v>8219</v>
      </c>
      <c r="B1797">
        <v>18</v>
      </c>
      <c r="D1797" t="s">
        <v>8221</v>
      </c>
      <c r="E1797">
        <v>6</v>
      </c>
    </row>
    <row r="1798" spans="1:5" x14ac:dyDescent="0.2">
      <c r="A1798" t="s">
        <v>8219</v>
      </c>
      <c r="B1798">
        <v>12</v>
      </c>
      <c r="D1798" t="s">
        <v>8221</v>
      </c>
      <c r="E1798">
        <v>0</v>
      </c>
    </row>
    <row r="1799" spans="1:5" x14ac:dyDescent="0.2">
      <c r="A1799" t="s">
        <v>8219</v>
      </c>
      <c r="B1799">
        <v>44</v>
      </c>
      <c r="D1799" t="s">
        <v>8221</v>
      </c>
      <c r="E1799">
        <v>7</v>
      </c>
    </row>
    <row r="1800" spans="1:5" x14ac:dyDescent="0.2">
      <c r="A1800" t="s">
        <v>8219</v>
      </c>
      <c r="B1800">
        <v>27</v>
      </c>
      <c r="D1800" t="s">
        <v>8221</v>
      </c>
      <c r="E1800">
        <v>94</v>
      </c>
    </row>
    <row r="1801" spans="1:5" x14ac:dyDescent="0.2">
      <c r="A1801" t="s">
        <v>8219</v>
      </c>
      <c r="B1801">
        <v>38</v>
      </c>
      <c r="D1801" t="s">
        <v>8221</v>
      </c>
      <c r="E1801">
        <v>2</v>
      </c>
    </row>
    <row r="1802" spans="1:5" x14ac:dyDescent="0.2">
      <c r="A1802" t="s">
        <v>8219</v>
      </c>
      <c r="B1802">
        <v>28</v>
      </c>
      <c r="D1802" t="s">
        <v>8221</v>
      </c>
      <c r="E1802">
        <v>25</v>
      </c>
    </row>
    <row r="1803" spans="1:5" x14ac:dyDescent="0.2">
      <c r="A1803" t="s">
        <v>8219</v>
      </c>
      <c r="B1803">
        <v>24</v>
      </c>
      <c r="D1803" t="s">
        <v>8221</v>
      </c>
      <c r="E1803">
        <v>17</v>
      </c>
    </row>
    <row r="1804" spans="1:5" x14ac:dyDescent="0.2">
      <c r="A1804" t="s">
        <v>8219</v>
      </c>
      <c r="B1804">
        <v>65</v>
      </c>
      <c r="D1804" t="s">
        <v>8221</v>
      </c>
      <c r="E1804">
        <v>2</v>
      </c>
    </row>
    <row r="1805" spans="1:5" x14ac:dyDescent="0.2">
      <c r="A1805" t="s">
        <v>8219</v>
      </c>
      <c r="B1805">
        <v>46</v>
      </c>
      <c r="D1805" t="s">
        <v>8221</v>
      </c>
      <c r="E1805">
        <v>4</v>
      </c>
    </row>
    <row r="1806" spans="1:5" x14ac:dyDescent="0.2">
      <c r="A1806" t="s">
        <v>8219</v>
      </c>
      <c r="B1806">
        <v>85</v>
      </c>
      <c r="D1806" t="s">
        <v>8221</v>
      </c>
      <c r="E1806">
        <v>5</v>
      </c>
    </row>
    <row r="1807" spans="1:5" x14ac:dyDescent="0.2">
      <c r="A1807" t="s">
        <v>8219</v>
      </c>
      <c r="B1807">
        <v>66</v>
      </c>
      <c r="D1807" t="s">
        <v>8221</v>
      </c>
      <c r="E1807">
        <v>2</v>
      </c>
    </row>
    <row r="1808" spans="1:5" x14ac:dyDescent="0.2">
      <c r="A1808" t="s">
        <v>8219</v>
      </c>
      <c r="B1808">
        <v>165</v>
      </c>
      <c r="D1808" t="s">
        <v>8221</v>
      </c>
      <c r="E1808">
        <v>2</v>
      </c>
    </row>
    <row r="1809" spans="1:5" x14ac:dyDescent="0.2">
      <c r="A1809" t="s">
        <v>8219</v>
      </c>
      <c r="B1809">
        <v>17</v>
      </c>
      <c r="D1809" t="s">
        <v>8221</v>
      </c>
      <c r="E1809">
        <v>3</v>
      </c>
    </row>
    <row r="1810" spans="1:5" x14ac:dyDescent="0.2">
      <c r="A1810" t="s">
        <v>8219</v>
      </c>
      <c r="B1810">
        <v>3</v>
      </c>
      <c r="D1810" t="s">
        <v>8221</v>
      </c>
      <c r="E1810">
        <v>0</v>
      </c>
    </row>
    <row r="1811" spans="1:5" x14ac:dyDescent="0.2">
      <c r="A1811" t="s">
        <v>8219</v>
      </c>
      <c r="B1811">
        <v>17</v>
      </c>
      <c r="D1811" t="s">
        <v>8221</v>
      </c>
      <c r="E1811">
        <v>4</v>
      </c>
    </row>
    <row r="1812" spans="1:5" x14ac:dyDescent="0.2">
      <c r="A1812" t="s">
        <v>8219</v>
      </c>
      <c r="B1812">
        <v>91</v>
      </c>
      <c r="D1812" t="s">
        <v>8221</v>
      </c>
      <c r="E1812">
        <v>1</v>
      </c>
    </row>
    <row r="1813" spans="1:5" x14ac:dyDescent="0.2">
      <c r="A1813" t="s">
        <v>8219</v>
      </c>
      <c r="B1813">
        <v>67</v>
      </c>
      <c r="D1813" t="s">
        <v>8221</v>
      </c>
      <c r="E1813">
        <v>12</v>
      </c>
    </row>
    <row r="1814" spans="1:5" x14ac:dyDescent="0.2">
      <c r="A1814" t="s">
        <v>8219</v>
      </c>
      <c r="B1814">
        <v>18</v>
      </c>
      <c r="D1814" t="s">
        <v>8221</v>
      </c>
      <c r="E1814">
        <v>4</v>
      </c>
    </row>
    <row r="1815" spans="1:5" x14ac:dyDescent="0.2">
      <c r="A1815" t="s">
        <v>8219</v>
      </c>
      <c r="B1815">
        <v>21</v>
      </c>
      <c r="D1815" t="s">
        <v>8221</v>
      </c>
      <c r="E1815">
        <v>91</v>
      </c>
    </row>
    <row r="1816" spans="1:5" x14ac:dyDescent="0.2">
      <c r="A1816" t="s">
        <v>8219</v>
      </c>
      <c r="B1816">
        <v>40</v>
      </c>
      <c r="D1816" t="s">
        <v>8221</v>
      </c>
      <c r="E1816">
        <v>1</v>
      </c>
    </row>
    <row r="1817" spans="1:5" x14ac:dyDescent="0.2">
      <c r="A1817" t="s">
        <v>8219</v>
      </c>
      <c r="B1817">
        <v>78</v>
      </c>
      <c r="D1817" t="s">
        <v>8221</v>
      </c>
      <c r="E1817">
        <v>1</v>
      </c>
    </row>
    <row r="1818" spans="1:5" x14ac:dyDescent="0.2">
      <c r="A1818" t="s">
        <v>8219</v>
      </c>
      <c r="B1818">
        <v>26</v>
      </c>
      <c r="D1818" t="s">
        <v>8221</v>
      </c>
      <c r="E1818">
        <v>0</v>
      </c>
    </row>
    <row r="1819" spans="1:5" x14ac:dyDescent="0.2">
      <c r="A1819" t="s">
        <v>8219</v>
      </c>
      <c r="B1819">
        <v>14</v>
      </c>
      <c r="D1819" t="s">
        <v>8221</v>
      </c>
      <c r="E1819">
        <v>13</v>
      </c>
    </row>
    <row r="1820" spans="1:5" x14ac:dyDescent="0.2">
      <c r="A1820" t="s">
        <v>8219</v>
      </c>
      <c r="B1820">
        <v>44</v>
      </c>
      <c r="D1820" t="s">
        <v>8221</v>
      </c>
      <c r="E1820">
        <v>2</v>
      </c>
    </row>
    <row r="1821" spans="1:5" x14ac:dyDescent="0.2">
      <c r="A1821" t="s">
        <v>8219</v>
      </c>
      <c r="B1821">
        <v>9</v>
      </c>
      <c r="D1821" t="s">
        <v>8221</v>
      </c>
      <c r="E1821">
        <v>0</v>
      </c>
    </row>
    <row r="1822" spans="1:5" x14ac:dyDescent="0.2">
      <c r="A1822" t="s">
        <v>8219</v>
      </c>
      <c r="B1822">
        <v>30</v>
      </c>
      <c r="D1822" t="s">
        <v>8221</v>
      </c>
      <c r="E1822">
        <v>21</v>
      </c>
    </row>
    <row r="1823" spans="1:5" x14ac:dyDescent="0.2">
      <c r="A1823" t="s">
        <v>8219</v>
      </c>
      <c r="B1823">
        <v>45</v>
      </c>
      <c r="D1823" t="s">
        <v>8221</v>
      </c>
      <c r="E1823">
        <v>9</v>
      </c>
    </row>
    <row r="1824" spans="1:5" x14ac:dyDescent="0.2">
      <c r="A1824" t="s">
        <v>8219</v>
      </c>
      <c r="B1824">
        <v>56</v>
      </c>
      <c r="D1824" t="s">
        <v>8221</v>
      </c>
      <c r="E1824">
        <v>6</v>
      </c>
    </row>
    <row r="1825" spans="1:5" x14ac:dyDescent="0.2">
      <c r="A1825" t="s">
        <v>8219</v>
      </c>
      <c r="B1825">
        <v>46</v>
      </c>
      <c r="D1825" t="s">
        <v>8221</v>
      </c>
      <c r="E1825">
        <v>4</v>
      </c>
    </row>
    <row r="1826" spans="1:5" x14ac:dyDescent="0.2">
      <c r="A1826" t="s">
        <v>8219</v>
      </c>
      <c r="B1826">
        <v>34</v>
      </c>
      <c r="D1826" t="s">
        <v>8221</v>
      </c>
      <c r="E1826">
        <v>7</v>
      </c>
    </row>
    <row r="1827" spans="1:5" x14ac:dyDescent="0.2">
      <c r="A1827" t="s">
        <v>8219</v>
      </c>
      <c r="B1827">
        <v>98</v>
      </c>
      <c r="D1827" t="s">
        <v>8221</v>
      </c>
      <c r="E1827">
        <v>5</v>
      </c>
    </row>
    <row r="1828" spans="1:5" x14ac:dyDescent="0.2">
      <c r="A1828" t="s">
        <v>8219</v>
      </c>
      <c r="B1828">
        <v>46</v>
      </c>
      <c r="D1828" t="s">
        <v>8221</v>
      </c>
      <c r="E1828">
        <v>0</v>
      </c>
    </row>
    <row r="1829" spans="1:5" x14ac:dyDescent="0.2">
      <c r="A1829" t="s">
        <v>8219</v>
      </c>
      <c r="B1829">
        <v>10</v>
      </c>
      <c r="D1829" t="s">
        <v>8221</v>
      </c>
      <c r="E1829">
        <v>3</v>
      </c>
    </row>
    <row r="1830" spans="1:5" x14ac:dyDescent="0.2">
      <c r="A1830" t="s">
        <v>8219</v>
      </c>
      <c r="B1830">
        <v>76</v>
      </c>
      <c r="D1830" t="s">
        <v>8221</v>
      </c>
      <c r="E1830">
        <v>9</v>
      </c>
    </row>
    <row r="1831" spans="1:5" x14ac:dyDescent="0.2">
      <c r="A1831" t="s">
        <v>8219</v>
      </c>
      <c r="B1831">
        <v>104</v>
      </c>
      <c r="D1831" t="s">
        <v>8221</v>
      </c>
      <c r="E1831">
        <v>6</v>
      </c>
    </row>
    <row r="1832" spans="1:5" x14ac:dyDescent="0.2">
      <c r="A1832" t="s">
        <v>8219</v>
      </c>
      <c r="B1832">
        <v>87</v>
      </c>
      <c r="D1832" t="s">
        <v>8221</v>
      </c>
      <c r="E1832">
        <v>4</v>
      </c>
    </row>
    <row r="1833" spans="1:5" x14ac:dyDescent="0.2">
      <c r="A1833" t="s">
        <v>8219</v>
      </c>
      <c r="B1833">
        <v>29</v>
      </c>
      <c r="D1833" t="s">
        <v>8221</v>
      </c>
      <c r="E1833">
        <v>1</v>
      </c>
    </row>
    <row r="1834" spans="1:5" x14ac:dyDescent="0.2">
      <c r="A1834" t="s">
        <v>8219</v>
      </c>
      <c r="B1834">
        <v>51</v>
      </c>
      <c r="D1834" t="s">
        <v>8221</v>
      </c>
      <c r="E1834">
        <v>17</v>
      </c>
    </row>
    <row r="1835" spans="1:5" x14ac:dyDescent="0.2">
      <c r="A1835" t="s">
        <v>8219</v>
      </c>
      <c r="B1835">
        <v>12</v>
      </c>
      <c r="D1835" t="s">
        <v>8221</v>
      </c>
      <c r="E1835">
        <v>1</v>
      </c>
    </row>
    <row r="1836" spans="1:5" x14ac:dyDescent="0.2">
      <c r="A1836" t="s">
        <v>8219</v>
      </c>
      <c r="B1836">
        <v>72</v>
      </c>
      <c r="D1836" t="s">
        <v>8221</v>
      </c>
      <c r="E1836">
        <v>13</v>
      </c>
    </row>
    <row r="1837" spans="1:5" x14ac:dyDescent="0.2">
      <c r="A1837" t="s">
        <v>8219</v>
      </c>
      <c r="B1837">
        <v>21</v>
      </c>
      <c r="D1837" t="s">
        <v>8221</v>
      </c>
      <c r="E1837">
        <v>6</v>
      </c>
    </row>
    <row r="1838" spans="1:5" x14ac:dyDescent="0.2">
      <c r="A1838" t="s">
        <v>8219</v>
      </c>
      <c r="B1838">
        <v>42</v>
      </c>
      <c r="D1838" t="s">
        <v>8221</v>
      </c>
      <c r="E1838">
        <v>0</v>
      </c>
    </row>
    <row r="1839" spans="1:5" x14ac:dyDescent="0.2">
      <c r="A1839" t="s">
        <v>8219</v>
      </c>
      <c r="B1839">
        <v>71</v>
      </c>
      <c r="D1839" t="s">
        <v>8221</v>
      </c>
      <c r="E1839">
        <v>2</v>
      </c>
    </row>
    <row r="1840" spans="1:5" x14ac:dyDescent="0.2">
      <c r="A1840" t="s">
        <v>8219</v>
      </c>
      <c r="B1840">
        <v>168</v>
      </c>
      <c r="D1840" t="s">
        <v>8221</v>
      </c>
      <c r="E1840">
        <v>2</v>
      </c>
    </row>
    <row r="1841" spans="1:5" x14ac:dyDescent="0.2">
      <c r="A1841" t="s">
        <v>8219</v>
      </c>
      <c r="B1841">
        <v>19</v>
      </c>
      <c r="D1841" t="s">
        <v>8221</v>
      </c>
      <c r="E1841">
        <v>21</v>
      </c>
    </row>
    <row r="1842" spans="1:5" x14ac:dyDescent="0.2">
      <c r="A1842" t="s">
        <v>8219</v>
      </c>
      <c r="B1842">
        <v>37</v>
      </c>
      <c r="D1842" t="s">
        <v>8221</v>
      </c>
      <c r="E1842">
        <v>13</v>
      </c>
    </row>
    <row r="1843" spans="1:5" x14ac:dyDescent="0.2">
      <c r="A1843" t="s">
        <v>8219</v>
      </c>
      <c r="B1843">
        <v>36</v>
      </c>
      <c r="D1843" t="s">
        <v>8221</v>
      </c>
      <c r="E1843">
        <v>0</v>
      </c>
    </row>
    <row r="1844" spans="1:5" x14ac:dyDescent="0.2">
      <c r="A1844" t="s">
        <v>8219</v>
      </c>
      <c r="B1844">
        <v>14</v>
      </c>
      <c r="D1844" t="s">
        <v>8221</v>
      </c>
      <c r="E1844">
        <v>6</v>
      </c>
    </row>
    <row r="1845" spans="1:5" x14ac:dyDescent="0.2">
      <c r="A1845" t="s">
        <v>8219</v>
      </c>
      <c r="B1845">
        <v>18</v>
      </c>
      <c r="D1845" t="s">
        <v>8221</v>
      </c>
      <c r="E1845">
        <v>0</v>
      </c>
    </row>
    <row r="1846" spans="1:5" x14ac:dyDescent="0.2">
      <c r="A1846" t="s">
        <v>8219</v>
      </c>
      <c r="B1846">
        <v>82</v>
      </c>
      <c r="D1846" t="s">
        <v>8221</v>
      </c>
      <c r="E1846">
        <v>1</v>
      </c>
    </row>
    <row r="1847" spans="1:5" x14ac:dyDescent="0.2">
      <c r="A1847" t="s">
        <v>8219</v>
      </c>
      <c r="B1847">
        <v>43</v>
      </c>
      <c r="D1847" t="s">
        <v>8221</v>
      </c>
      <c r="E1847">
        <v>0</v>
      </c>
    </row>
    <row r="1848" spans="1:5" x14ac:dyDescent="0.2">
      <c r="A1848" t="s">
        <v>8219</v>
      </c>
      <c r="B1848">
        <v>8</v>
      </c>
      <c r="D1848" t="s">
        <v>8221</v>
      </c>
      <c r="E1848">
        <v>12</v>
      </c>
    </row>
    <row r="1849" spans="1:5" x14ac:dyDescent="0.2">
      <c r="A1849" t="s">
        <v>8219</v>
      </c>
      <c r="B1849">
        <v>45</v>
      </c>
      <c r="D1849" t="s">
        <v>8221</v>
      </c>
      <c r="E1849">
        <v>2</v>
      </c>
    </row>
    <row r="1850" spans="1:5" x14ac:dyDescent="0.2">
      <c r="A1850" t="s">
        <v>8219</v>
      </c>
      <c r="B1850">
        <v>20</v>
      </c>
      <c r="D1850" t="s">
        <v>8221</v>
      </c>
      <c r="E1850">
        <v>6</v>
      </c>
    </row>
    <row r="1851" spans="1:5" x14ac:dyDescent="0.2">
      <c r="A1851" t="s">
        <v>8219</v>
      </c>
      <c r="B1851">
        <v>31</v>
      </c>
      <c r="D1851" t="s">
        <v>8221</v>
      </c>
      <c r="E1851">
        <v>1</v>
      </c>
    </row>
    <row r="1852" spans="1:5" x14ac:dyDescent="0.2">
      <c r="A1852" t="s">
        <v>8219</v>
      </c>
      <c r="B1852">
        <v>25</v>
      </c>
      <c r="D1852" t="s">
        <v>8221</v>
      </c>
      <c r="E1852">
        <v>1</v>
      </c>
    </row>
    <row r="1853" spans="1:5" x14ac:dyDescent="0.2">
      <c r="A1853" t="s">
        <v>8219</v>
      </c>
      <c r="B1853">
        <v>14</v>
      </c>
      <c r="D1853" t="s">
        <v>8221</v>
      </c>
      <c r="E1853">
        <v>5</v>
      </c>
    </row>
    <row r="1854" spans="1:5" x14ac:dyDescent="0.2">
      <c r="A1854" t="s">
        <v>8219</v>
      </c>
      <c r="B1854">
        <v>45</v>
      </c>
      <c r="D1854" t="s">
        <v>8221</v>
      </c>
      <c r="E1854">
        <v>0</v>
      </c>
    </row>
    <row r="1855" spans="1:5" x14ac:dyDescent="0.2">
      <c r="A1855" t="s">
        <v>8219</v>
      </c>
      <c r="B1855">
        <v>20</v>
      </c>
      <c r="D1855" t="s">
        <v>8221</v>
      </c>
      <c r="E1855">
        <v>3</v>
      </c>
    </row>
    <row r="1856" spans="1:5" x14ac:dyDescent="0.2">
      <c r="A1856" t="s">
        <v>8219</v>
      </c>
      <c r="B1856">
        <v>39</v>
      </c>
      <c r="D1856" t="s">
        <v>8221</v>
      </c>
      <c r="E1856">
        <v>8</v>
      </c>
    </row>
    <row r="1857" spans="1:5" x14ac:dyDescent="0.2">
      <c r="A1857" t="s">
        <v>8219</v>
      </c>
      <c r="B1857">
        <v>16</v>
      </c>
      <c r="D1857" t="s">
        <v>8221</v>
      </c>
      <c r="E1857">
        <v>3</v>
      </c>
    </row>
    <row r="1858" spans="1:5" x14ac:dyDescent="0.2">
      <c r="A1858" t="s">
        <v>8219</v>
      </c>
      <c r="B1858">
        <v>37</v>
      </c>
      <c r="D1858" t="s">
        <v>8221</v>
      </c>
      <c r="E1858">
        <v>8</v>
      </c>
    </row>
    <row r="1859" spans="1:5" x14ac:dyDescent="0.2">
      <c r="A1859" t="s">
        <v>8219</v>
      </c>
      <c r="B1859">
        <v>14</v>
      </c>
      <c r="D1859" t="s">
        <v>8221</v>
      </c>
      <c r="E1859">
        <v>1</v>
      </c>
    </row>
    <row r="1860" spans="1:5" x14ac:dyDescent="0.2">
      <c r="A1860" t="s">
        <v>8219</v>
      </c>
      <c r="B1860">
        <v>21</v>
      </c>
      <c r="D1860" t="s">
        <v>8221</v>
      </c>
      <c r="E1860">
        <v>4</v>
      </c>
    </row>
    <row r="1861" spans="1:5" x14ac:dyDescent="0.2">
      <c r="A1861" t="s">
        <v>8219</v>
      </c>
      <c r="B1861">
        <v>69</v>
      </c>
      <c r="D1861" t="s">
        <v>8221</v>
      </c>
      <c r="E1861">
        <v>8</v>
      </c>
    </row>
    <row r="1862" spans="1:5" x14ac:dyDescent="0.2">
      <c r="A1862" t="s">
        <v>8219</v>
      </c>
      <c r="B1862">
        <v>16</v>
      </c>
      <c r="D1862" t="s">
        <v>8221</v>
      </c>
      <c r="E1862">
        <v>1</v>
      </c>
    </row>
    <row r="1863" spans="1:5" x14ac:dyDescent="0.2">
      <c r="A1863" t="s">
        <v>8219</v>
      </c>
      <c r="B1863">
        <v>55</v>
      </c>
      <c r="D1863" t="s">
        <v>8221</v>
      </c>
      <c r="E1863">
        <v>5</v>
      </c>
    </row>
    <row r="1864" spans="1:5" x14ac:dyDescent="0.2">
      <c r="A1864" t="s">
        <v>8219</v>
      </c>
      <c r="B1864">
        <v>27</v>
      </c>
      <c r="D1864" t="s">
        <v>8221</v>
      </c>
      <c r="E1864">
        <v>0</v>
      </c>
    </row>
    <row r="1865" spans="1:5" x14ac:dyDescent="0.2">
      <c r="A1865" t="s">
        <v>8219</v>
      </c>
      <c r="B1865">
        <v>36</v>
      </c>
      <c r="D1865" t="s">
        <v>8221</v>
      </c>
      <c r="E1865">
        <v>0</v>
      </c>
    </row>
    <row r="1866" spans="1:5" x14ac:dyDescent="0.2">
      <c r="A1866" t="s">
        <v>8219</v>
      </c>
      <c r="B1866">
        <v>19</v>
      </c>
      <c r="D1866" t="s">
        <v>8221</v>
      </c>
      <c r="E1866">
        <v>1</v>
      </c>
    </row>
    <row r="1867" spans="1:5" x14ac:dyDescent="0.2">
      <c r="A1867" t="s">
        <v>8219</v>
      </c>
      <c r="B1867">
        <v>12</v>
      </c>
      <c r="D1867" t="s">
        <v>8221</v>
      </c>
      <c r="E1867">
        <v>0</v>
      </c>
    </row>
    <row r="1868" spans="1:5" x14ac:dyDescent="0.2">
      <c r="A1868" t="s">
        <v>8219</v>
      </c>
      <c r="B1868">
        <v>17</v>
      </c>
      <c r="D1868" t="s">
        <v>8221</v>
      </c>
      <c r="E1868">
        <v>0</v>
      </c>
    </row>
    <row r="1869" spans="1:5" x14ac:dyDescent="0.2">
      <c r="A1869" t="s">
        <v>8219</v>
      </c>
      <c r="B1869">
        <v>114</v>
      </c>
      <c r="D1869" t="s">
        <v>8221</v>
      </c>
      <c r="E1869">
        <v>6</v>
      </c>
    </row>
    <row r="1870" spans="1:5" x14ac:dyDescent="0.2">
      <c r="A1870" t="s">
        <v>8219</v>
      </c>
      <c r="B1870">
        <v>93</v>
      </c>
      <c r="D1870" t="s">
        <v>8221</v>
      </c>
      <c r="E1870">
        <v>6</v>
      </c>
    </row>
    <row r="1871" spans="1:5" x14ac:dyDescent="0.2">
      <c r="A1871" t="s">
        <v>8219</v>
      </c>
      <c r="B1871">
        <v>36</v>
      </c>
      <c r="D1871" t="s">
        <v>8221</v>
      </c>
      <c r="E1871">
        <v>14</v>
      </c>
    </row>
    <row r="1872" spans="1:5" x14ac:dyDescent="0.2">
      <c r="A1872" t="s">
        <v>8219</v>
      </c>
      <c r="B1872">
        <v>61</v>
      </c>
      <c r="D1872" t="s">
        <v>8221</v>
      </c>
      <c r="E1872">
        <v>6</v>
      </c>
    </row>
    <row r="1873" spans="1:5" x14ac:dyDescent="0.2">
      <c r="A1873" t="s">
        <v>8219</v>
      </c>
      <c r="B1873">
        <v>47</v>
      </c>
      <c r="D1873" t="s">
        <v>8221</v>
      </c>
      <c r="E1873">
        <v>33</v>
      </c>
    </row>
    <row r="1874" spans="1:5" x14ac:dyDescent="0.2">
      <c r="A1874" t="s">
        <v>8219</v>
      </c>
      <c r="B1874">
        <v>17</v>
      </c>
      <c r="D1874" t="s">
        <v>8221</v>
      </c>
      <c r="E1874">
        <v>4</v>
      </c>
    </row>
    <row r="1875" spans="1:5" x14ac:dyDescent="0.2">
      <c r="A1875" t="s">
        <v>8219</v>
      </c>
      <c r="B1875">
        <v>63</v>
      </c>
      <c r="D1875" t="s">
        <v>8221</v>
      </c>
      <c r="E1875">
        <v>1</v>
      </c>
    </row>
    <row r="1876" spans="1:5" x14ac:dyDescent="0.2">
      <c r="A1876" t="s">
        <v>8219</v>
      </c>
      <c r="B1876">
        <v>9</v>
      </c>
      <c r="D1876" t="s">
        <v>8221</v>
      </c>
      <c r="E1876">
        <v>0</v>
      </c>
    </row>
    <row r="1877" spans="1:5" x14ac:dyDescent="0.2">
      <c r="A1877" t="s">
        <v>8219</v>
      </c>
      <c r="B1877">
        <v>30</v>
      </c>
      <c r="D1877" t="s">
        <v>8221</v>
      </c>
      <c r="E1877">
        <v>6</v>
      </c>
    </row>
    <row r="1878" spans="1:5" x14ac:dyDescent="0.2">
      <c r="A1878" t="s">
        <v>8219</v>
      </c>
      <c r="B1878">
        <v>23</v>
      </c>
      <c r="D1878" t="s">
        <v>8221</v>
      </c>
      <c r="E1878">
        <v>6</v>
      </c>
    </row>
    <row r="1879" spans="1:5" x14ac:dyDescent="0.2">
      <c r="A1879" t="s">
        <v>8219</v>
      </c>
      <c r="B1879">
        <v>33</v>
      </c>
      <c r="D1879" t="s">
        <v>8221</v>
      </c>
      <c r="E1879">
        <v>1</v>
      </c>
    </row>
    <row r="1880" spans="1:5" x14ac:dyDescent="0.2">
      <c r="A1880" t="s">
        <v>8219</v>
      </c>
      <c r="B1880">
        <v>39</v>
      </c>
      <c r="D1880" t="s">
        <v>8221</v>
      </c>
      <c r="E1880">
        <v>3</v>
      </c>
    </row>
    <row r="1881" spans="1:5" x14ac:dyDescent="0.2">
      <c r="A1881" t="s">
        <v>8219</v>
      </c>
      <c r="B1881">
        <v>17</v>
      </c>
    </row>
    <row r="1882" spans="1:5" x14ac:dyDescent="0.2">
      <c r="A1882" t="s">
        <v>8219</v>
      </c>
      <c r="B1882">
        <v>6</v>
      </c>
    </row>
    <row r="1883" spans="1:5" x14ac:dyDescent="0.2">
      <c r="A1883" t="s">
        <v>8219</v>
      </c>
      <c r="B1883">
        <v>39</v>
      </c>
    </row>
    <row r="1884" spans="1:5" x14ac:dyDescent="0.2">
      <c r="A1884" t="s">
        <v>8219</v>
      </c>
      <c r="B1884">
        <v>57</v>
      </c>
    </row>
    <row r="1885" spans="1:5" x14ac:dyDescent="0.2">
      <c r="A1885" t="s">
        <v>8219</v>
      </c>
      <c r="B1885">
        <v>56</v>
      </c>
    </row>
    <row r="1886" spans="1:5" x14ac:dyDescent="0.2">
      <c r="A1886" t="s">
        <v>8219</v>
      </c>
      <c r="B1886">
        <v>13</v>
      </c>
    </row>
    <row r="1887" spans="1:5" x14ac:dyDescent="0.2">
      <c r="A1887" t="s">
        <v>8219</v>
      </c>
      <c r="B1887">
        <v>95</v>
      </c>
    </row>
    <row r="1888" spans="1:5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2:A2186">
    <cfRule type="cellIs" dxfId="13" priority="6" operator="equal">
      <formula>"canceled"</formula>
    </cfRule>
    <cfRule type="cellIs" dxfId="12" priority="7" operator="equal">
      <formula>"cancelled"</formula>
    </cfRule>
    <cfRule type="cellIs" dxfId="11" priority="8" operator="equal">
      <formula>"successful"</formula>
    </cfRule>
    <cfRule type="containsText" dxfId="10" priority="9" operator="containsText" text="failed">
      <formula>NOT(ISERROR(SEARCH("failed",A2)))</formula>
    </cfRule>
    <cfRule type="colorScale" priority="10">
      <colorScale>
        <cfvo type="formula" val="&quot;successful&quot;"/>
        <cfvo type="formula" val="&quot;cancelled&quot;"/>
        <cfvo type="formula" val="&quot;failed&quot;"/>
        <color theme="9" tint="0.59999389629810485"/>
        <color theme="2" tint="-0.249977111117893"/>
        <color rgb="FFEA6B63"/>
      </colorScale>
    </cfRule>
  </conditionalFormatting>
  <conditionalFormatting sqref="D2:D1531">
    <cfRule type="cellIs" dxfId="9" priority="1" operator="equal">
      <formula>"canceled"</formula>
    </cfRule>
    <cfRule type="cellIs" dxfId="8" priority="2" operator="equal">
      <formula>"cancelled"</formula>
    </cfRule>
    <cfRule type="cellIs" dxfId="7" priority="3" operator="equal">
      <formula>"successful"</formula>
    </cfRule>
    <cfRule type="containsText" dxfId="6" priority="4" operator="containsText" text="failed">
      <formula>NOT(ISERROR(SEARCH("failed",D2)))</formula>
    </cfRule>
    <cfRule type="colorScale" priority="5">
      <colorScale>
        <cfvo type="formula" val="&quot;successful&quot;"/>
        <cfvo type="formula" val="&quot;cancelled&quot;"/>
        <cfvo type="formula" val="&quot;failed&quot;"/>
        <color theme="9" tint="0.59999389629810485"/>
        <color theme="2" tint="-0.249977111117893"/>
        <color rgb="FFEA6B63"/>
      </colorScale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 Sheet</vt:lpstr>
      <vt:lpstr>Outcome by Category</vt:lpstr>
      <vt:lpstr>Outcome by Sub_Category</vt:lpstr>
      <vt:lpstr>Outcome by date </vt:lpstr>
      <vt:lpstr>Outcome by Goal Amount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2020-09-10T00:22:56Z</dcterms:modified>
</cp:coreProperties>
</file>