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an\Dropbox\dev\dandytech\docs\purchase_calculator\"/>
    </mc:Choice>
  </mc:AlternateContent>
  <xr:revisionPtr revIDLastSave="0" documentId="8_{233AF66D-84A3-4BB2-B8E5-167A0450297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Lot Calculator" sheetId="1" r:id="rId1"/>
    <sheet name="R-m82378594489-06-17-25" sheetId="11" state="hidden" r:id="rId2"/>
    <sheet name="R-m46743964129-07-10-25" sheetId="12" state="hidden" r:id="rId3"/>
    <sheet name="R-m8108314282-07-08-25" sheetId="13" state="hidden" r:id="rId4"/>
    <sheet name="C-m50008888497-06-17-25" sheetId="14" state="hidden" r:id="rId5"/>
    <sheet name="C-m72576750958-06-18-25" sheetId="15" state="hidden" r:id="rId6"/>
    <sheet name="R-b67918188294-05-19-25" sheetId="16" state="hidden" r:id="rId7"/>
    <sheet name="C-m21756188506-04-25-25" sheetId="17" state="hidden" r:id="rId8"/>
    <sheet name="C-m87248394530-04-17-25" sheetId="18" state="hidden" r:id="rId9"/>
    <sheet name="C-m29673487293-04-17-25" sheetId="19" state="hidden" r:id="rId10"/>
    <sheet name="config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19" l="1"/>
  <c r="U101" i="19"/>
  <c r="W101" i="19" s="1"/>
  <c r="Y101" i="19" s="1"/>
  <c r="Z101" i="19" s="1"/>
  <c r="T101" i="19"/>
  <c r="H101" i="19"/>
  <c r="W100" i="19"/>
  <c r="Y100" i="19" s="1"/>
  <c r="Z100" i="19" s="1"/>
  <c r="V100" i="19"/>
  <c r="U100" i="19"/>
  <c r="T100" i="19"/>
  <c r="H100" i="19"/>
  <c r="U99" i="19"/>
  <c r="T99" i="19"/>
  <c r="M99" i="19"/>
  <c r="J99" i="19"/>
  <c r="I99" i="19"/>
  <c r="H99" i="19"/>
  <c r="T98" i="19"/>
  <c r="U98" i="19" s="1"/>
  <c r="H98" i="19"/>
  <c r="Y97" i="19"/>
  <c r="Z97" i="19" s="1"/>
  <c r="X97" i="19"/>
  <c r="W97" i="19"/>
  <c r="V97" i="19"/>
  <c r="U97" i="19"/>
  <c r="T97" i="19"/>
  <c r="M97" i="19"/>
  <c r="L97" i="19"/>
  <c r="N97" i="19" s="1"/>
  <c r="O97" i="19" s="1"/>
  <c r="I97" i="19"/>
  <c r="J97" i="19" s="1"/>
  <c r="K97" i="19" s="1"/>
  <c r="H97" i="19"/>
  <c r="Y96" i="19"/>
  <c r="Z96" i="19" s="1"/>
  <c r="W96" i="19"/>
  <c r="U96" i="19"/>
  <c r="V96" i="19" s="1"/>
  <c r="T96" i="19"/>
  <c r="N96" i="19"/>
  <c r="O96" i="19" s="1"/>
  <c r="M96" i="19"/>
  <c r="H96" i="19"/>
  <c r="I96" i="19" s="1"/>
  <c r="J96" i="19" s="1"/>
  <c r="L96" i="19" s="1"/>
  <c r="T95" i="19"/>
  <c r="U95" i="19" s="1"/>
  <c r="H95" i="19"/>
  <c r="T94" i="19"/>
  <c r="U94" i="19" s="1"/>
  <c r="H94" i="19"/>
  <c r="W93" i="19"/>
  <c r="Y93" i="19" s="1"/>
  <c r="Z93" i="19" s="1"/>
  <c r="U93" i="19"/>
  <c r="V93" i="19" s="1"/>
  <c r="T93" i="19"/>
  <c r="H93" i="19"/>
  <c r="T92" i="19"/>
  <c r="U92" i="19" s="1"/>
  <c r="N92" i="19"/>
  <c r="O92" i="19" s="1"/>
  <c r="M92" i="19"/>
  <c r="L92" i="19"/>
  <c r="J92" i="19"/>
  <c r="K92" i="19" s="1"/>
  <c r="H92" i="19"/>
  <c r="I92" i="19" s="1"/>
  <c r="T91" i="19"/>
  <c r="U91" i="19" s="1"/>
  <c r="I91" i="19"/>
  <c r="J91" i="19" s="1"/>
  <c r="H91" i="19"/>
  <c r="M91" i="19" s="1"/>
  <c r="T90" i="19"/>
  <c r="U90" i="19" s="1"/>
  <c r="M90" i="19"/>
  <c r="I90" i="19"/>
  <c r="J90" i="19" s="1"/>
  <c r="H90" i="19"/>
  <c r="W89" i="19"/>
  <c r="Y89" i="19" s="1"/>
  <c r="Z89" i="19" s="1"/>
  <c r="T89" i="19"/>
  <c r="U89" i="19" s="1"/>
  <c r="V89" i="19" s="1"/>
  <c r="H89" i="19"/>
  <c r="U88" i="19"/>
  <c r="T88" i="19"/>
  <c r="H88" i="19"/>
  <c r="M88" i="19" s="1"/>
  <c r="T87" i="19"/>
  <c r="U87" i="19" s="1"/>
  <c r="I87" i="19"/>
  <c r="J87" i="19" s="1"/>
  <c r="H87" i="19"/>
  <c r="M87" i="19" s="1"/>
  <c r="Z86" i="19"/>
  <c r="W86" i="19"/>
  <c r="Y86" i="19" s="1"/>
  <c r="U86" i="19"/>
  <c r="V86" i="19" s="1"/>
  <c r="T86" i="19"/>
  <c r="H86" i="19"/>
  <c r="V85" i="19"/>
  <c r="T85" i="19"/>
  <c r="U85" i="19" s="1"/>
  <c r="W85" i="19" s="1"/>
  <c r="Y85" i="19" s="1"/>
  <c r="Z85" i="19" s="1"/>
  <c r="K85" i="19"/>
  <c r="I85" i="19"/>
  <c r="J85" i="19" s="1"/>
  <c r="L85" i="19" s="1"/>
  <c r="N85" i="19" s="1"/>
  <c r="H85" i="19"/>
  <c r="M85" i="19" s="1"/>
  <c r="T84" i="19"/>
  <c r="U84" i="19" s="1"/>
  <c r="I84" i="19"/>
  <c r="J84" i="19" s="1"/>
  <c r="H84" i="19"/>
  <c r="M84" i="19" s="1"/>
  <c r="U83" i="19"/>
  <c r="W83" i="19" s="1"/>
  <c r="Y83" i="19" s="1"/>
  <c r="Z83" i="19" s="1"/>
  <c r="T83" i="19"/>
  <c r="M83" i="19"/>
  <c r="I83" i="19"/>
  <c r="J83" i="19" s="1"/>
  <c r="H83" i="19"/>
  <c r="W82" i="19"/>
  <c r="Y82" i="19" s="1"/>
  <c r="Z82" i="19" s="1"/>
  <c r="U82" i="19"/>
  <c r="V82" i="19" s="1"/>
  <c r="T82" i="19"/>
  <c r="I82" i="19"/>
  <c r="J82" i="19" s="1"/>
  <c r="H82" i="19"/>
  <c r="M82" i="19" s="1"/>
  <c r="T81" i="19"/>
  <c r="U81" i="19" s="1"/>
  <c r="L81" i="19"/>
  <c r="N81" i="19" s="1"/>
  <c r="J81" i="19"/>
  <c r="K81" i="19" s="1"/>
  <c r="I81" i="19"/>
  <c r="H81" i="19"/>
  <c r="M81" i="19" s="1"/>
  <c r="V80" i="19"/>
  <c r="U80" i="19"/>
  <c r="W80" i="19" s="1"/>
  <c r="Y80" i="19" s="1"/>
  <c r="Z80" i="19" s="1"/>
  <c r="T80" i="19"/>
  <c r="M80" i="19"/>
  <c r="J80" i="19"/>
  <c r="I80" i="19"/>
  <c r="H80" i="19"/>
  <c r="U79" i="19"/>
  <c r="T79" i="19"/>
  <c r="M79" i="19"/>
  <c r="K79" i="19"/>
  <c r="J79" i="19"/>
  <c r="L79" i="19" s="1"/>
  <c r="N79" i="19" s="1"/>
  <c r="H79" i="19"/>
  <c r="I79" i="19" s="1"/>
  <c r="W78" i="19"/>
  <c r="Y78" i="19" s="1"/>
  <c r="Z78" i="19" s="1"/>
  <c r="V78" i="19"/>
  <c r="U78" i="19"/>
  <c r="T78" i="19"/>
  <c r="H78" i="19"/>
  <c r="V77" i="19"/>
  <c r="U77" i="19"/>
  <c r="W77" i="19" s="1"/>
  <c r="Y77" i="19" s="1"/>
  <c r="Z77" i="19" s="1"/>
  <c r="T77" i="19"/>
  <c r="O77" i="19"/>
  <c r="M77" i="19"/>
  <c r="L77" i="19"/>
  <c r="N77" i="19" s="1"/>
  <c r="X77" i="19" s="1"/>
  <c r="J77" i="19"/>
  <c r="K77" i="19" s="1"/>
  <c r="I77" i="19"/>
  <c r="H77" i="19"/>
  <c r="Y76" i="19"/>
  <c r="Z76" i="19" s="1"/>
  <c r="W76" i="19"/>
  <c r="V76" i="19"/>
  <c r="T76" i="19"/>
  <c r="U76" i="19" s="1"/>
  <c r="M76" i="19"/>
  <c r="I76" i="19"/>
  <c r="J76" i="19" s="1"/>
  <c r="H76" i="19"/>
  <c r="Z75" i="19"/>
  <c r="W75" i="19"/>
  <c r="Y75" i="19" s="1"/>
  <c r="V75" i="19"/>
  <c r="U75" i="19"/>
  <c r="T75" i="19"/>
  <c r="H75" i="19"/>
  <c r="Z74" i="19"/>
  <c r="W74" i="19"/>
  <c r="Y74" i="19" s="1"/>
  <c r="T74" i="19"/>
  <c r="U74" i="19" s="1"/>
  <c r="V74" i="19" s="1"/>
  <c r="M74" i="19"/>
  <c r="H74" i="19"/>
  <c r="I74" i="19" s="1"/>
  <c r="J74" i="19" s="1"/>
  <c r="T73" i="19"/>
  <c r="U73" i="19" s="1"/>
  <c r="H73" i="19"/>
  <c r="W72" i="19"/>
  <c r="Y72" i="19" s="1"/>
  <c r="Z72" i="19" s="1"/>
  <c r="T72" i="19"/>
  <c r="U72" i="19" s="1"/>
  <c r="V72" i="19" s="1"/>
  <c r="H72" i="19"/>
  <c r="T71" i="19"/>
  <c r="U71" i="19" s="1"/>
  <c r="W71" i="19" s="1"/>
  <c r="Y71" i="19" s="1"/>
  <c r="Z71" i="19" s="1"/>
  <c r="H71" i="19"/>
  <c r="T70" i="19"/>
  <c r="U70" i="19" s="1"/>
  <c r="N70" i="19"/>
  <c r="M70" i="19"/>
  <c r="K70" i="19"/>
  <c r="H70" i="19"/>
  <c r="I70" i="19" s="1"/>
  <c r="J70" i="19" s="1"/>
  <c r="L70" i="19" s="1"/>
  <c r="T69" i="19"/>
  <c r="U69" i="19" s="1"/>
  <c r="J69" i="19"/>
  <c r="I69" i="19"/>
  <c r="H69" i="19"/>
  <c r="M69" i="19" s="1"/>
  <c r="W68" i="19"/>
  <c r="Y68" i="19" s="1"/>
  <c r="Z68" i="19" s="1"/>
  <c r="V68" i="19"/>
  <c r="T68" i="19"/>
  <c r="U68" i="19" s="1"/>
  <c r="H68" i="19"/>
  <c r="Z67" i="19"/>
  <c r="Y67" i="19"/>
  <c r="W67" i="19"/>
  <c r="V67" i="19"/>
  <c r="T67" i="19"/>
  <c r="U67" i="19" s="1"/>
  <c r="M67" i="19"/>
  <c r="H67" i="19"/>
  <c r="I67" i="19" s="1"/>
  <c r="J67" i="19" s="1"/>
  <c r="U66" i="19"/>
  <c r="T66" i="19"/>
  <c r="H66" i="19"/>
  <c r="W65" i="19"/>
  <c r="Y65" i="19" s="1"/>
  <c r="Z65" i="19" s="1"/>
  <c r="V65" i="19"/>
  <c r="T65" i="19"/>
  <c r="U65" i="19" s="1"/>
  <c r="I65" i="19"/>
  <c r="J65" i="19" s="1"/>
  <c r="H65" i="19"/>
  <c r="M65" i="19" s="1"/>
  <c r="W64" i="19"/>
  <c r="Y64" i="19" s="1"/>
  <c r="Z64" i="19" s="1"/>
  <c r="T64" i="19"/>
  <c r="U64" i="19" s="1"/>
  <c r="V64" i="19" s="1"/>
  <c r="I64" i="19"/>
  <c r="J64" i="19" s="1"/>
  <c r="H64" i="19"/>
  <c r="M64" i="19" s="1"/>
  <c r="U63" i="19"/>
  <c r="T63" i="19"/>
  <c r="H63" i="19"/>
  <c r="W62" i="19"/>
  <c r="Y62" i="19" s="1"/>
  <c r="Z62" i="19" s="1"/>
  <c r="V62" i="19"/>
  <c r="T62" i="19"/>
  <c r="U62" i="19" s="1"/>
  <c r="J62" i="19"/>
  <c r="I62" i="19"/>
  <c r="H62" i="19"/>
  <c r="M62" i="19" s="1"/>
  <c r="V61" i="19"/>
  <c r="U61" i="19"/>
  <c r="W61" i="19" s="1"/>
  <c r="Y61" i="19" s="1"/>
  <c r="Z61" i="19" s="1"/>
  <c r="T61" i="19"/>
  <c r="I61" i="19"/>
  <c r="J61" i="19" s="1"/>
  <c r="H61" i="19"/>
  <c r="M61" i="19" s="1"/>
  <c r="T60" i="19"/>
  <c r="U60" i="19" s="1"/>
  <c r="W60" i="19" s="1"/>
  <c r="Y60" i="19" s="1"/>
  <c r="Z60" i="19" s="1"/>
  <c r="M60" i="19"/>
  <c r="I60" i="19"/>
  <c r="J60" i="19" s="1"/>
  <c r="L60" i="19" s="1"/>
  <c r="N60" i="19" s="1"/>
  <c r="H60" i="19"/>
  <c r="Z59" i="19"/>
  <c r="Y59" i="19"/>
  <c r="T59" i="19"/>
  <c r="U59" i="19" s="1"/>
  <c r="W59" i="19" s="1"/>
  <c r="H59" i="19"/>
  <c r="W58" i="19"/>
  <c r="Y58" i="19" s="1"/>
  <c r="Z58" i="19" s="1"/>
  <c r="U58" i="19"/>
  <c r="V58" i="19" s="1"/>
  <c r="T58" i="19"/>
  <c r="M58" i="19"/>
  <c r="K58" i="19"/>
  <c r="I58" i="19"/>
  <c r="J58" i="19" s="1"/>
  <c r="L58" i="19" s="1"/>
  <c r="N58" i="19" s="1"/>
  <c r="H58" i="19"/>
  <c r="V57" i="19"/>
  <c r="T57" i="19"/>
  <c r="U57" i="19" s="1"/>
  <c r="W57" i="19" s="1"/>
  <c r="Y57" i="19" s="1"/>
  <c r="Z57" i="19" s="1"/>
  <c r="M57" i="19"/>
  <c r="H57" i="19"/>
  <c r="I57" i="19" s="1"/>
  <c r="J57" i="19" s="1"/>
  <c r="W56" i="19"/>
  <c r="Y56" i="19" s="1"/>
  <c r="Z56" i="19" s="1"/>
  <c r="U56" i="19"/>
  <c r="V56" i="19" s="1"/>
  <c r="T56" i="19"/>
  <c r="H56" i="19"/>
  <c r="U55" i="19"/>
  <c r="T55" i="19"/>
  <c r="N55" i="19"/>
  <c r="X55" i="19" s="1"/>
  <c r="M55" i="19"/>
  <c r="L55" i="19"/>
  <c r="J55" i="19"/>
  <c r="K55" i="19" s="1"/>
  <c r="I55" i="19"/>
  <c r="H55" i="19"/>
  <c r="U54" i="19"/>
  <c r="T54" i="19"/>
  <c r="I54" i="19"/>
  <c r="J54" i="19" s="1"/>
  <c r="H54" i="19"/>
  <c r="M54" i="19" s="1"/>
  <c r="Y53" i="19"/>
  <c r="Z53" i="19" s="1"/>
  <c r="W53" i="19"/>
  <c r="V53" i="19"/>
  <c r="U53" i="19"/>
  <c r="T53" i="19"/>
  <c r="M53" i="19"/>
  <c r="I53" i="19"/>
  <c r="J53" i="19" s="1"/>
  <c r="H53" i="19"/>
  <c r="U52" i="19"/>
  <c r="T52" i="19"/>
  <c r="O52" i="19"/>
  <c r="M52" i="19"/>
  <c r="K52" i="19"/>
  <c r="H52" i="19"/>
  <c r="I52" i="19" s="1"/>
  <c r="J52" i="19" s="1"/>
  <c r="L52" i="19" s="1"/>
  <c r="N52" i="19" s="1"/>
  <c r="X52" i="19" s="1"/>
  <c r="T51" i="19"/>
  <c r="U51" i="19" s="1"/>
  <c r="M51" i="19"/>
  <c r="L51" i="19"/>
  <c r="N51" i="19" s="1"/>
  <c r="I51" i="19"/>
  <c r="J51" i="19" s="1"/>
  <c r="K51" i="19" s="1"/>
  <c r="H51" i="19"/>
  <c r="W50" i="19"/>
  <c r="Y50" i="19" s="1"/>
  <c r="Z50" i="19" s="1"/>
  <c r="T50" i="19"/>
  <c r="U50" i="19" s="1"/>
  <c r="V50" i="19" s="1"/>
  <c r="H50" i="19"/>
  <c r="Y49" i="19"/>
  <c r="Z49" i="19" s="1"/>
  <c r="V49" i="19"/>
  <c r="T49" i="19"/>
  <c r="U49" i="19" s="1"/>
  <c r="W49" i="19" s="1"/>
  <c r="H49" i="19"/>
  <c r="T48" i="19"/>
  <c r="U48" i="19" s="1"/>
  <c r="M48" i="19"/>
  <c r="I48" i="19"/>
  <c r="J48" i="19" s="1"/>
  <c r="H48" i="19"/>
  <c r="T47" i="19"/>
  <c r="U47" i="19" s="1"/>
  <c r="H47" i="19"/>
  <c r="T46" i="19"/>
  <c r="U46" i="19" s="1"/>
  <c r="M46" i="19"/>
  <c r="H46" i="19"/>
  <c r="I46" i="19" s="1"/>
  <c r="J46" i="19" s="1"/>
  <c r="U45" i="19"/>
  <c r="V45" i="19" s="1"/>
  <c r="T45" i="19"/>
  <c r="H45" i="19"/>
  <c r="M45" i="19" s="1"/>
  <c r="U44" i="19"/>
  <c r="T44" i="19"/>
  <c r="M44" i="19"/>
  <c r="K44" i="19"/>
  <c r="J44" i="19"/>
  <c r="L44" i="19" s="1"/>
  <c r="N44" i="19" s="1"/>
  <c r="H44" i="19"/>
  <c r="I44" i="19" s="1"/>
  <c r="Y43" i="19"/>
  <c r="Z43" i="19" s="1"/>
  <c r="W43" i="19"/>
  <c r="V43" i="19"/>
  <c r="T43" i="19"/>
  <c r="U43" i="19" s="1"/>
  <c r="I43" i="19"/>
  <c r="J43" i="19" s="1"/>
  <c r="H43" i="19"/>
  <c r="M43" i="19" s="1"/>
  <c r="V42" i="19"/>
  <c r="T42" i="19"/>
  <c r="U42" i="19" s="1"/>
  <c r="W42" i="19" s="1"/>
  <c r="Y42" i="19" s="1"/>
  <c r="Z42" i="19" s="1"/>
  <c r="H42" i="19"/>
  <c r="T41" i="19"/>
  <c r="U41" i="19" s="1"/>
  <c r="H41" i="19"/>
  <c r="T40" i="19"/>
  <c r="U40" i="19" s="1"/>
  <c r="W40" i="19" s="1"/>
  <c r="Y40" i="19" s="1"/>
  <c r="Z40" i="19" s="1"/>
  <c r="I40" i="19"/>
  <c r="J40" i="19" s="1"/>
  <c r="L40" i="19" s="1"/>
  <c r="N40" i="19" s="1"/>
  <c r="O40" i="19" s="1"/>
  <c r="H40" i="19"/>
  <c r="M40" i="19" s="1"/>
  <c r="V39" i="19"/>
  <c r="U39" i="19"/>
  <c r="W39" i="19" s="1"/>
  <c r="Y39" i="19" s="1"/>
  <c r="Z39" i="19" s="1"/>
  <c r="T39" i="19"/>
  <c r="H39" i="19"/>
  <c r="U38" i="19"/>
  <c r="T38" i="19"/>
  <c r="H38" i="19"/>
  <c r="M38" i="19" s="1"/>
  <c r="U37" i="19"/>
  <c r="W37" i="19" s="1"/>
  <c r="Y37" i="19" s="1"/>
  <c r="Z37" i="19" s="1"/>
  <c r="T37" i="19"/>
  <c r="I37" i="19"/>
  <c r="J37" i="19" s="1"/>
  <c r="H37" i="19"/>
  <c r="M37" i="19" s="1"/>
  <c r="Y36" i="19"/>
  <c r="Z36" i="19" s="1"/>
  <c r="T36" i="19"/>
  <c r="U36" i="19" s="1"/>
  <c r="W36" i="19" s="1"/>
  <c r="M36" i="19"/>
  <c r="K36" i="19"/>
  <c r="J36" i="19"/>
  <c r="L36" i="19" s="1"/>
  <c r="N36" i="19" s="1"/>
  <c r="I36" i="19"/>
  <c r="H36" i="19"/>
  <c r="W35" i="19"/>
  <c r="Y35" i="19" s="1"/>
  <c r="Z35" i="19" s="1"/>
  <c r="V35" i="19"/>
  <c r="U35" i="19"/>
  <c r="T35" i="19"/>
  <c r="I35" i="19"/>
  <c r="J35" i="19" s="1"/>
  <c r="H35" i="19"/>
  <c r="M35" i="19" s="1"/>
  <c r="U34" i="19"/>
  <c r="T34" i="19"/>
  <c r="H34" i="19"/>
  <c r="M34" i="19" s="1"/>
  <c r="Y33" i="19"/>
  <c r="Z33" i="19" s="1"/>
  <c r="W33" i="19"/>
  <c r="U33" i="19"/>
  <c r="V33" i="19" s="1"/>
  <c r="T33" i="19"/>
  <c r="M33" i="19"/>
  <c r="J33" i="19"/>
  <c r="I33" i="19"/>
  <c r="H33" i="19"/>
  <c r="T32" i="19"/>
  <c r="U32" i="19" s="1"/>
  <c r="M32" i="19"/>
  <c r="L32" i="19"/>
  <c r="N32" i="19" s="1"/>
  <c r="H32" i="19"/>
  <c r="I32" i="19" s="1"/>
  <c r="J32" i="19" s="1"/>
  <c r="K32" i="19" s="1"/>
  <c r="Y31" i="19"/>
  <c r="Z31" i="19" s="1"/>
  <c r="W31" i="19"/>
  <c r="V31" i="19"/>
  <c r="U31" i="19"/>
  <c r="T31" i="19"/>
  <c r="H31" i="19"/>
  <c r="U30" i="19"/>
  <c r="W30" i="19" s="1"/>
  <c r="Y30" i="19" s="1"/>
  <c r="Z30" i="19" s="1"/>
  <c r="T30" i="19"/>
  <c r="N30" i="19"/>
  <c r="M30" i="19"/>
  <c r="L30" i="19"/>
  <c r="K30" i="19"/>
  <c r="H30" i="19"/>
  <c r="I30" i="19" s="1"/>
  <c r="J30" i="19" s="1"/>
  <c r="W29" i="19"/>
  <c r="Y29" i="19" s="1"/>
  <c r="Z29" i="19" s="1"/>
  <c r="U29" i="19"/>
  <c r="V29" i="19" s="1"/>
  <c r="T29" i="19"/>
  <c r="M29" i="19"/>
  <c r="I29" i="19"/>
  <c r="J29" i="19" s="1"/>
  <c r="K29" i="19" s="1"/>
  <c r="H29" i="19"/>
  <c r="Z28" i="19"/>
  <c r="W28" i="19"/>
  <c r="Y28" i="19" s="1"/>
  <c r="T28" i="19"/>
  <c r="U28" i="19" s="1"/>
  <c r="V28" i="19" s="1"/>
  <c r="M28" i="19"/>
  <c r="L28" i="19"/>
  <c r="N28" i="19" s="1"/>
  <c r="H28" i="19"/>
  <c r="I28" i="19" s="1"/>
  <c r="J28" i="19" s="1"/>
  <c r="K28" i="19" s="1"/>
  <c r="X27" i="19"/>
  <c r="T27" i="19"/>
  <c r="U27" i="19" s="1"/>
  <c r="V27" i="19" s="1"/>
  <c r="N27" i="19"/>
  <c r="O27" i="19" s="1"/>
  <c r="M27" i="19"/>
  <c r="L27" i="19"/>
  <c r="H27" i="19"/>
  <c r="I27" i="19" s="1"/>
  <c r="J27" i="19" s="1"/>
  <c r="K27" i="19" s="1"/>
  <c r="W26" i="19"/>
  <c r="Y26" i="19" s="1"/>
  <c r="Z26" i="19" s="1"/>
  <c r="T26" i="19"/>
  <c r="U26" i="19" s="1"/>
  <c r="V26" i="19" s="1"/>
  <c r="I26" i="19"/>
  <c r="J26" i="19" s="1"/>
  <c r="H26" i="19"/>
  <c r="M26" i="19" s="1"/>
  <c r="Y25" i="19"/>
  <c r="Z25" i="19" s="1"/>
  <c r="X25" i="19"/>
  <c r="T25" i="19"/>
  <c r="U25" i="19" s="1"/>
  <c r="W25" i="19" s="1"/>
  <c r="M25" i="19"/>
  <c r="L25" i="19"/>
  <c r="N25" i="19" s="1"/>
  <c r="O25" i="19" s="1"/>
  <c r="K25" i="19"/>
  <c r="H25" i="19"/>
  <c r="I25" i="19" s="1"/>
  <c r="J25" i="19" s="1"/>
  <c r="T24" i="19"/>
  <c r="U24" i="19" s="1"/>
  <c r="J24" i="19"/>
  <c r="K24" i="19" s="1"/>
  <c r="H24" i="19"/>
  <c r="I24" i="19" s="1"/>
  <c r="Z23" i="19"/>
  <c r="W23" i="19"/>
  <c r="Y23" i="19" s="1"/>
  <c r="V23" i="19"/>
  <c r="U23" i="19"/>
  <c r="T23" i="19"/>
  <c r="N23" i="19"/>
  <c r="M23" i="19"/>
  <c r="L23" i="19"/>
  <c r="J23" i="19"/>
  <c r="K23" i="19" s="1"/>
  <c r="H23" i="19"/>
  <c r="I23" i="19" s="1"/>
  <c r="U22" i="19"/>
  <c r="T22" i="19"/>
  <c r="J22" i="19"/>
  <c r="I22" i="19"/>
  <c r="H22" i="19"/>
  <c r="M22" i="19" s="1"/>
  <c r="Z21" i="19"/>
  <c r="Y21" i="19"/>
  <c r="W21" i="19"/>
  <c r="U21" i="19"/>
  <c r="V21" i="19" s="1"/>
  <c r="T21" i="19"/>
  <c r="M21" i="19"/>
  <c r="L21" i="19"/>
  <c r="N21" i="19" s="1"/>
  <c r="X21" i="19" s="1"/>
  <c r="K21" i="19"/>
  <c r="J21" i="19"/>
  <c r="I21" i="19"/>
  <c r="H21" i="19"/>
  <c r="AD20" i="19"/>
  <c r="T20" i="19"/>
  <c r="U20" i="19" s="1"/>
  <c r="H20" i="19"/>
  <c r="V19" i="19"/>
  <c r="U19" i="19"/>
  <c r="W19" i="19" s="1"/>
  <c r="Y19" i="19" s="1"/>
  <c r="Z19" i="19" s="1"/>
  <c r="T19" i="19"/>
  <c r="M19" i="19"/>
  <c r="L19" i="19"/>
  <c r="N19" i="19" s="1"/>
  <c r="K19" i="19"/>
  <c r="J19" i="19"/>
  <c r="I19" i="19"/>
  <c r="H19" i="19"/>
  <c r="T18" i="19"/>
  <c r="U18" i="19" s="1"/>
  <c r="M18" i="19"/>
  <c r="J18" i="19"/>
  <c r="I18" i="19"/>
  <c r="H18" i="19"/>
  <c r="AD17" i="19"/>
  <c r="W17" i="19"/>
  <c r="Y17" i="19" s="1"/>
  <c r="Z17" i="19" s="1"/>
  <c r="V17" i="19"/>
  <c r="U17" i="19"/>
  <c r="T17" i="19"/>
  <c r="I17" i="19"/>
  <c r="J17" i="19" s="1"/>
  <c r="L17" i="19" s="1"/>
  <c r="H17" i="19"/>
  <c r="M17" i="19" s="1"/>
  <c r="T16" i="19"/>
  <c r="U16" i="19" s="1"/>
  <c r="W16" i="19" s="1"/>
  <c r="Y16" i="19" s="1"/>
  <c r="Z16" i="19" s="1"/>
  <c r="M16" i="19"/>
  <c r="I16" i="19"/>
  <c r="J16" i="19" s="1"/>
  <c r="L16" i="19" s="1"/>
  <c r="H16" i="19"/>
  <c r="Y15" i="19"/>
  <c r="Z15" i="19" s="1"/>
  <c r="W15" i="19"/>
  <c r="V15" i="19"/>
  <c r="U15" i="19"/>
  <c r="T15" i="19"/>
  <c r="H15" i="19"/>
  <c r="Y14" i="19"/>
  <c r="Z14" i="19" s="1"/>
  <c r="W14" i="19"/>
  <c r="T14" i="19"/>
  <c r="U14" i="19" s="1"/>
  <c r="V14" i="19" s="1"/>
  <c r="H14" i="19"/>
  <c r="AC13" i="19"/>
  <c r="Z13" i="19"/>
  <c r="W13" i="19"/>
  <c r="Y13" i="19" s="1"/>
  <c r="U13" i="19"/>
  <c r="V13" i="19" s="1"/>
  <c r="T13" i="19"/>
  <c r="H13" i="19"/>
  <c r="Z12" i="19"/>
  <c r="V12" i="19"/>
  <c r="U12" i="19"/>
  <c r="W12" i="19" s="1"/>
  <c r="Y12" i="19" s="1"/>
  <c r="T12" i="19"/>
  <c r="M12" i="19"/>
  <c r="H12" i="19"/>
  <c r="I12" i="19" s="1"/>
  <c r="J12" i="19" s="1"/>
  <c r="V11" i="19"/>
  <c r="U11" i="19"/>
  <c r="W11" i="19" s="1"/>
  <c r="Y11" i="19" s="1"/>
  <c r="Z11" i="19" s="1"/>
  <c r="T11" i="19"/>
  <c r="H11" i="19"/>
  <c r="W10" i="19"/>
  <c r="Y10" i="19" s="1"/>
  <c r="Z10" i="19" s="1"/>
  <c r="U10" i="19"/>
  <c r="V10" i="19" s="1"/>
  <c r="T10" i="19"/>
  <c r="M10" i="19"/>
  <c r="L10" i="19"/>
  <c r="K10" i="19"/>
  <c r="I10" i="19"/>
  <c r="J10" i="19" s="1"/>
  <c r="H10" i="19"/>
  <c r="T9" i="19"/>
  <c r="U9" i="19" s="1"/>
  <c r="M9" i="19"/>
  <c r="J9" i="19"/>
  <c r="I9" i="19"/>
  <c r="H9" i="19"/>
  <c r="X8" i="19"/>
  <c r="W8" i="19"/>
  <c r="Y8" i="19" s="1"/>
  <c r="Z8" i="19" s="1"/>
  <c r="U8" i="19"/>
  <c r="V8" i="19" s="1"/>
  <c r="T8" i="19"/>
  <c r="L8" i="19"/>
  <c r="N8" i="19" s="1"/>
  <c r="K8" i="19"/>
  <c r="J8" i="19"/>
  <c r="I8" i="19"/>
  <c r="H8" i="19"/>
  <c r="M8" i="19" s="1"/>
  <c r="W7" i="19"/>
  <c r="Y7" i="19" s="1"/>
  <c r="Z7" i="19" s="1"/>
  <c r="T7" i="19"/>
  <c r="U7" i="19" s="1"/>
  <c r="V7" i="19" s="1"/>
  <c r="I7" i="19"/>
  <c r="J7" i="19" s="1"/>
  <c r="H7" i="19"/>
  <c r="M7" i="19" s="1"/>
  <c r="Y6" i="19"/>
  <c r="Z6" i="19" s="1"/>
  <c r="W6" i="19"/>
  <c r="U6" i="19"/>
  <c r="V6" i="19" s="1"/>
  <c r="T6" i="19"/>
  <c r="M6" i="19"/>
  <c r="L6" i="19"/>
  <c r="N6" i="19" s="1"/>
  <c r="X6" i="19" s="1"/>
  <c r="H6" i="19"/>
  <c r="I6" i="19" s="1"/>
  <c r="J6" i="19" s="1"/>
  <c r="K6" i="19" s="1"/>
  <c r="V5" i="19"/>
  <c r="U5" i="19"/>
  <c r="W5" i="19" s="1"/>
  <c r="Y5" i="19" s="1"/>
  <c r="Z5" i="19" s="1"/>
  <c r="T5" i="19"/>
  <c r="H5" i="19"/>
  <c r="T4" i="19"/>
  <c r="U4" i="19" s="1"/>
  <c r="M4" i="19"/>
  <c r="L4" i="19"/>
  <c r="N4" i="19" s="1"/>
  <c r="I4" i="19"/>
  <c r="J4" i="19" s="1"/>
  <c r="K4" i="19" s="1"/>
  <c r="H4" i="19"/>
  <c r="V3" i="19"/>
  <c r="U3" i="19"/>
  <c r="W3" i="19" s="1"/>
  <c r="Y3" i="19" s="1"/>
  <c r="Z3" i="19" s="1"/>
  <c r="T3" i="19"/>
  <c r="H3" i="19"/>
  <c r="U2" i="19"/>
  <c r="T2" i="19"/>
  <c r="M2" i="19"/>
  <c r="L2" i="19"/>
  <c r="N2" i="19" s="1"/>
  <c r="H2" i="19"/>
  <c r="I2" i="19" s="1"/>
  <c r="J2" i="19" s="1"/>
  <c r="K2" i="19" s="1"/>
  <c r="T101" i="18"/>
  <c r="U101" i="18" s="1"/>
  <c r="M101" i="18"/>
  <c r="I101" i="18"/>
  <c r="J101" i="18" s="1"/>
  <c r="K101" i="18" s="1"/>
  <c r="H101" i="18"/>
  <c r="V100" i="18"/>
  <c r="U100" i="18"/>
  <c r="W100" i="18" s="1"/>
  <c r="Y100" i="18" s="1"/>
  <c r="Z100" i="18" s="1"/>
  <c r="T100" i="18"/>
  <c r="I100" i="18"/>
  <c r="J100" i="18" s="1"/>
  <c r="H100" i="18"/>
  <c r="M100" i="18" s="1"/>
  <c r="X99" i="18"/>
  <c r="W99" i="18"/>
  <c r="Y99" i="18" s="1"/>
  <c r="Z99" i="18" s="1"/>
  <c r="U99" i="18"/>
  <c r="V99" i="18" s="1"/>
  <c r="T99" i="18"/>
  <c r="M99" i="18"/>
  <c r="I99" i="18"/>
  <c r="J99" i="18" s="1"/>
  <c r="L99" i="18" s="1"/>
  <c r="N99" i="18" s="1"/>
  <c r="O99" i="18" s="1"/>
  <c r="H99" i="18"/>
  <c r="U98" i="18"/>
  <c r="T98" i="18"/>
  <c r="H98" i="18"/>
  <c r="V97" i="18"/>
  <c r="U97" i="18"/>
  <c r="W97" i="18" s="1"/>
  <c r="Y97" i="18" s="1"/>
  <c r="Z97" i="18" s="1"/>
  <c r="T97" i="18"/>
  <c r="H97" i="18"/>
  <c r="U96" i="18"/>
  <c r="V96" i="18" s="1"/>
  <c r="T96" i="18"/>
  <c r="J96" i="18"/>
  <c r="H96" i="18"/>
  <c r="I96" i="18" s="1"/>
  <c r="T95" i="18"/>
  <c r="U95" i="18" s="1"/>
  <c r="W95" i="18" s="1"/>
  <c r="Y95" i="18" s="1"/>
  <c r="Z95" i="18" s="1"/>
  <c r="M95" i="18"/>
  <c r="H95" i="18"/>
  <c r="I95" i="18" s="1"/>
  <c r="J95" i="18" s="1"/>
  <c r="K95" i="18" s="1"/>
  <c r="W94" i="18"/>
  <c r="Y94" i="18" s="1"/>
  <c r="Z94" i="18" s="1"/>
  <c r="V94" i="18"/>
  <c r="U94" i="18"/>
  <c r="T94" i="18"/>
  <c r="M94" i="18"/>
  <c r="I94" i="18"/>
  <c r="J94" i="18" s="1"/>
  <c r="H94" i="18"/>
  <c r="T93" i="18"/>
  <c r="U93" i="18" s="1"/>
  <c r="M93" i="18"/>
  <c r="I93" i="18"/>
  <c r="J93" i="18" s="1"/>
  <c r="H93" i="18"/>
  <c r="U92" i="18"/>
  <c r="V92" i="18" s="1"/>
  <c r="T92" i="18"/>
  <c r="H92" i="18"/>
  <c r="Z91" i="18"/>
  <c r="Y91" i="18"/>
  <c r="U91" i="18"/>
  <c r="W91" i="18" s="1"/>
  <c r="T91" i="18"/>
  <c r="H91" i="18"/>
  <c r="U90" i="18"/>
  <c r="T90" i="18"/>
  <c r="O90" i="18"/>
  <c r="N90" i="18"/>
  <c r="X90" i="18" s="1"/>
  <c r="M90" i="18"/>
  <c r="L90" i="18"/>
  <c r="K90" i="18"/>
  <c r="J90" i="18"/>
  <c r="I90" i="18"/>
  <c r="H90" i="18"/>
  <c r="W89" i="18"/>
  <c r="Y89" i="18" s="1"/>
  <c r="Z89" i="18" s="1"/>
  <c r="U89" i="18"/>
  <c r="V89" i="18" s="1"/>
  <c r="T89" i="18"/>
  <c r="H89" i="18"/>
  <c r="W88" i="18"/>
  <c r="Y88" i="18" s="1"/>
  <c r="Z88" i="18" s="1"/>
  <c r="V88" i="18"/>
  <c r="U88" i="18"/>
  <c r="T88" i="18"/>
  <c r="M88" i="18"/>
  <c r="I88" i="18"/>
  <c r="J88" i="18" s="1"/>
  <c r="H88" i="18"/>
  <c r="U87" i="18"/>
  <c r="T87" i="18"/>
  <c r="M87" i="18"/>
  <c r="L87" i="18"/>
  <c r="N87" i="18" s="1"/>
  <c r="K87" i="18"/>
  <c r="H87" i="18"/>
  <c r="I87" i="18" s="1"/>
  <c r="J87" i="18" s="1"/>
  <c r="Z86" i="18"/>
  <c r="V86" i="18"/>
  <c r="U86" i="18"/>
  <c r="W86" i="18" s="1"/>
  <c r="Y86" i="18" s="1"/>
  <c r="T86" i="18"/>
  <c r="M86" i="18"/>
  <c r="L86" i="18"/>
  <c r="N86" i="18" s="1"/>
  <c r="K86" i="18"/>
  <c r="H86" i="18"/>
  <c r="I86" i="18" s="1"/>
  <c r="J86" i="18" s="1"/>
  <c r="W85" i="18"/>
  <c r="Y85" i="18" s="1"/>
  <c r="Z85" i="18" s="1"/>
  <c r="T85" i="18"/>
  <c r="U85" i="18" s="1"/>
  <c r="V85" i="18" s="1"/>
  <c r="I85" i="18"/>
  <c r="J85" i="18" s="1"/>
  <c r="H85" i="18"/>
  <c r="M85" i="18" s="1"/>
  <c r="U84" i="18"/>
  <c r="T84" i="18"/>
  <c r="O84" i="18"/>
  <c r="M84" i="18"/>
  <c r="L84" i="18"/>
  <c r="N84" i="18" s="1"/>
  <c r="X84" i="18" s="1"/>
  <c r="I84" i="18"/>
  <c r="J84" i="18" s="1"/>
  <c r="K84" i="18" s="1"/>
  <c r="H84" i="18"/>
  <c r="U83" i="18"/>
  <c r="V83" i="18" s="1"/>
  <c r="T83" i="18"/>
  <c r="O83" i="18"/>
  <c r="M83" i="18"/>
  <c r="L83" i="18"/>
  <c r="N83" i="18" s="1"/>
  <c r="X83" i="18" s="1"/>
  <c r="H83" i="18"/>
  <c r="I83" i="18" s="1"/>
  <c r="J83" i="18" s="1"/>
  <c r="K83" i="18" s="1"/>
  <c r="T82" i="18"/>
  <c r="U82" i="18" s="1"/>
  <c r="O82" i="18"/>
  <c r="N82" i="18"/>
  <c r="X82" i="18" s="1"/>
  <c r="M82" i="18"/>
  <c r="L82" i="18"/>
  <c r="K82" i="18"/>
  <c r="J82" i="18"/>
  <c r="I82" i="18"/>
  <c r="H82" i="18"/>
  <c r="T81" i="18"/>
  <c r="U81" i="18" s="1"/>
  <c r="V81" i="18" s="1"/>
  <c r="H81" i="18"/>
  <c r="V80" i="18"/>
  <c r="T80" i="18"/>
  <c r="U80" i="18" s="1"/>
  <c r="W80" i="18" s="1"/>
  <c r="Y80" i="18" s="1"/>
  <c r="Z80" i="18" s="1"/>
  <c r="M80" i="18"/>
  <c r="I80" i="18"/>
  <c r="J80" i="18" s="1"/>
  <c r="H80" i="18"/>
  <c r="U79" i="18"/>
  <c r="T79" i="18"/>
  <c r="K79" i="18"/>
  <c r="I79" i="18"/>
  <c r="J79" i="18" s="1"/>
  <c r="L79" i="18" s="1"/>
  <c r="N79" i="18" s="1"/>
  <c r="H79" i="18"/>
  <c r="M79" i="18" s="1"/>
  <c r="U78" i="18"/>
  <c r="W78" i="18" s="1"/>
  <c r="Y78" i="18" s="1"/>
  <c r="Z78" i="18" s="1"/>
  <c r="T78" i="18"/>
  <c r="H78" i="18"/>
  <c r="T77" i="18"/>
  <c r="U77" i="18" s="1"/>
  <c r="H77" i="18"/>
  <c r="U76" i="18"/>
  <c r="T76" i="18"/>
  <c r="M76" i="18"/>
  <c r="J76" i="18"/>
  <c r="L76" i="18" s="1"/>
  <c r="N76" i="18" s="1"/>
  <c r="I76" i="18"/>
  <c r="H76" i="18"/>
  <c r="T75" i="18"/>
  <c r="U75" i="18" s="1"/>
  <c r="H75" i="18"/>
  <c r="T74" i="18"/>
  <c r="U74" i="18" s="1"/>
  <c r="M74" i="18"/>
  <c r="I74" i="18"/>
  <c r="J74" i="18" s="1"/>
  <c r="L74" i="18" s="1"/>
  <c r="N74" i="18" s="1"/>
  <c r="H74" i="18"/>
  <c r="T73" i="18"/>
  <c r="U73" i="18" s="1"/>
  <c r="N73" i="18"/>
  <c r="M73" i="18"/>
  <c r="K73" i="18"/>
  <c r="H73" i="18"/>
  <c r="I73" i="18" s="1"/>
  <c r="J73" i="18" s="1"/>
  <c r="L73" i="18" s="1"/>
  <c r="U72" i="18"/>
  <c r="V72" i="18" s="1"/>
  <c r="T72" i="18"/>
  <c r="H72" i="18"/>
  <c r="I72" i="18" s="1"/>
  <c r="J72" i="18" s="1"/>
  <c r="T71" i="18"/>
  <c r="U71" i="18" s="1"/>
  <c r="M71" i="18"/>
  <c r="L71" i="18"/>
  <c r="N71" i="18" s="1"/>
  <c r="J71" i="18"/>
  <c r="K71" i="18" s="1"/>
  <c r="I71" i="18"/>
  <c r="H71" i="18"/>
  <c r="Y70" i="18"/>
  <c r="Z70" i="18" s="1"/>
  <c r="W70" i="18"/>
  <c r="T70" i="18"/>
  <c r="U70" i="18" s="1"/>
  <c r="V70" i="18" s="1"/>
  <c r="J70" i="18"/>
  <c r="I70" i="18"/>
  <c r="H70" i="18"/>
  <c r="M70" i="18" s="1"/>
  <c r="U69" i="18"/>
  <c r="W69" i="18" s="1"/>
  <c r="Y69" i="18" s="1"/>
  <c r="Z69" i="18" s="1"/>
  <c r="T69" i="18"/>
  <c r="M69" i="18"/>
  <c r="H69" i="18"/>
  <c r="I69" i="18" s="1"/>
  <c r="J69" i="18" s="1"/>
  <c r="T68" i="18"/>
  <c r="U68" i="18" s="1"/>
  <c r="V68" i="18" s="1"/>
  <c r="N68" i="18"/>
  <c r="M68" i="18"/>
  <c r="L68" i="18"/>
  <c r="J68" i="18"/>
  <c r="K68" i="18" s="1"/>
  <c r="I68" i="18"/>
  <c r="H68" i="18"/>
  <c r="U67" i="18"/>
  <c r="T67" i="18"/>
  <c r="I67" i="18"/>
  <c r="J67" i="18" s="1"/>
  <c r="H67" i="18"/>
  <c r="M67" i="18" s="1"/>
  <c r="W66" i="18"/>
  <c r="Y66" i="18" s="1"/>
  <c r="Z66" i="18" s="1"/>
  <c r="V66" i="18"/>
  <c r="U66" i="18"/>
  <c r="T66" i="18"/>
  <c r="M66" i="18"/>
  <c r="J66" i="18"/>
  <c r="L66" i="18" s="1"/>
  <c r="N66" i="18" s="1"/>
  <c r="I66" i="18"/>
  <c r="H66" i="18"/>
  <c r="T65" i="18"/>
  <c r="U65" i="18" s="1"/>
  <c r="W65" i="18" s="1"/>
  <c r="Y65" i="18" s="1"/>
  <c r="Z65" i="18" s="1"/>
  <c r="N65" i="18"/>
  <c r="M65" i="18"/>
  <c r="L65" i="18"/>
  <c r="K65" i="18"/>
  <c r="H65" i="18"/>
  <c r="I65" i="18" s="1"/>
  <c r="J65" i="18" s="1"/>
  <c r="T64" i="18"/>
  <c r="U64" i="18" s="1"/>
  <c r="V64" i="18" s="1"/>
  <c r="H64" i="18"/>
  <c r="T63" i="18"/>
  <c r="U63" i="18" s="1"/>
  <c r="H63" i="18"/>
  <c r="M63" i="18" s="1"/>
  <c r="U62" i="18"/>
  <c r="T62" i="18"/>
  <c r="M62" i="18"/>
  <c r="I62" i="18"/>
  <c r="J62" i="18" s="1"/>
  <c r="H62" i="18"/>
  <c r="W61" i="18"/>
  <c r="Y61" i="18" s="1"/>
  <c r="Z61" i="18" s="1"/>
  <c r="T61" i="18"/>
  <c r="U61" i="18" s="1"/>
  <c r="V61" i="18" s="1"/>
  <c r="H61" i="18"/>
  <c r="I61" i="18" s="1"/>
  <c r="J61" i="18" s="1"/>
  <c r="T60" i="18"/>
  <c r="U60" i="18" s="1"/>
  <c r="N60" i="18"/>
  <c r="M60" i="18"/>
  <c r="L60" i="18"/>
  <c r="K60" i="18"/>
  <c r="J60" i="18"/>
  <c r="I60" i="18"/>
  <c r="H60" i="18"/>
  <c r="U59" i="18"/>
  <c r="W59" i="18" s="1"/>
  <c r="Y59" i="18" s="1"/>
  <c r="Z59" i="18" s="1"/>
  <c r="T59" i="18"/>
  <c r="H59" i="18"/>
  <c r="M59" i="18" s="1"/>
  <c r="U58" i="18"/>
  <c r="T58" i="18"/>
  <c r="H58" i="18"/>
  <c r="M58" i="18" s="1"/>
  <c r="T57" i="18"/>
  <c r="U57" i="18" s="1"/>
  <c r="H57" i="18"/>
  <c r="W56" i="18"/>
  <c r="Y56" i="18" s="1"/>
  <c r="Z56" i="18" s="1"/>
  <c r="T56" i="18"/>
  <c r="U56" i="18" s="1"/>
  <c r="V56" i="18" s="1"/>
  <c r="H56" i="18"/>
  <c r="M56" i="18" s="1"/>
  <c r="U55" i="18"/>
  <c r="T55" i="18"/>
  <c r="M55" i="18"/>
  <c r="L55" i="18"/>
  <c r="N55" i="18" s="1"/>
  <c r="J55" i="18"/>
  <c r="K55" i="18" s="1"/>
  <c r="I55" i="18"/>
  <c r="H55" i="18"/>
  <c r="U54" i="18"/>
  <c r="V54" i="18" s="1"/>
  <c r="T54" i="18"/>
  <c r="J54" i="18"/>
  <c r="L54" i="18" s="1"/>
  <c r="N54" i="18" s="1"/>
  <c r="I54" i="18"/>
  <c r="H54" i="18"/>
  <c r="M54" i="18" s="1"/>
  <c r="U53" i="18"/>
  <c r="T53" i="18"/>
  <c r="I53" i="18"/>
  <c r="J53" i="18" s="1"/>
  <c r="L53" i="18" s="1"/>
  <c r="N53" i="18" s="1"/>
  <c r="H53" i="18"/>
  <c r="M53" i="18" s="1"/>
  <c r="W52" i="18"/>
  <c r="Y52" i="18" s="1"/>
  <c r="Z52" i="18" s="1"/>
  <c r="V52" i="18"/>
  <c r="T52" i="18"/>
  <c r="U52" i="18" s="1"/>
  <c r="M52" i="18"/>
  <c r="L52" i="18"/>
  <c r="N52" i="18" s="1"/>
  <c r="I52" i="18"/>
  <c r="J52" i="18" s="1"/>
  <c r="K52" i="18" s="1"/>
  <c r="H52" i="18"/>
  <c r="T51" i="18"/>
  <c r="U51" i="18" s="1"/>
  <c r="H51" i="18"/>
  <c r="M51" i="18" s="1"/>
  <c r="U50" i="18"/>
  <c r="T50" i="18"/>
  <c r="I50" i="18"/>
  <c r="J50" i="18" s="1"/>
  <c r="H50" i="18"/>
  <c r="M50" i="18" s="1"/>
  <c r="T49" i="18"/>
  <c r="U49" i="18" s="1"/>
  <c r="M49" i="18"/>
  <c r="J49" i="18"/>
  <c r="K49" i="18" s="1"/>
  <c r="I49" i="18"/>
  <c r="H49" i="18"/>
  <c r="T48" i="18"/>
  <c r="U48" i="18" s="1"/>
  <c r="J48" i="18"/>
  <c r="K48" i="18" s="1"/>
  <c r="I48" i="18"/>
  <c r="H48" i="18"/>
  <c r="M48" i="18" s="1"/>
  <c r="U47" i="18"/>
  <c r="T47" i="18"/>
  <c r="H47" i="18"/>
  <c r="U46" i="18"/>
  <c r="T46" i="18"/>
  <c r="O46" i="18"/>
  <c r="M46" i="18"/>
  <c r="K46" i="18"/>
  <c r="J46" i="18"/>
  <c r="L46" i="18" s="1"/>
  <c r="N46" i="18" s="1"/>
  <c r="X46" i="18" s="1"/>
  <c r="I46" i="18"/>
  <c r="H46" i="18"/>
  <c r="U45" i="18"/>
  <c r="V45" i="18" s="1"/>
  <c r="T45" i="18"/>
  <c r="M45" i="18"/>
  <c r="I45" i="18"/>
  <c r="J45" i="18" s="1"/>
  <c r="H45" i="18"/>
  <c r="Z44" i="18"/>
  <c r="W44" i="18"/>
  <c r="Y44" i="18" s="1"/>
  <c r="V44" i="18"/>
  <c r="U44" i="18"/>
  <c r="T44" i="18"/>
  <c r="M44" i="18"/>
  <c r="H44" i="18"/>
  <c r="I44" i="18" s="1"/>
  <c r="J44" i="18" s="1"/>
  <c r="T43" i="18"/>
  <c r="U43" i="18" s="1"/>
  <c r="O43" i="18"/>
  <c r="M43" i="18"/>
  <c r="K43" i="18"/>
  <c r="H43" i="18"/>
  <c r="I43" i="18" s="1"/>
  <c r="J43" i="18" s="1"/>
  <c r="L43" i="18" s="1"/>
  <c r="N43" i="18" s="1"/>
  <c r="X43" i="18" s="1"/>
  <c r="U42" i="18"/>
  <c r="V42" i="18" s="1"/>
  <c r="T42" i="18"/>
  <c r="M42" i="18"/>
  <c r="L42" i="18"/>
  <c r="N42" i="18" s="1"/>
  <c r="K42" i="18"/>
  <c r="I42" i="18"/>
  <c r="J42" i="18" s="1"/>
  <c r="H42" i="18"/>
  <c r="T41" i="18"/>
  <c r="U41" i="18" s="1"/>
  <c r="H41" i="18"/>
  <c r="U40" i="18"/>
  <c r="T40" i="18"/>
  <c r="H40" i="18"/>
  <c r="M40" i="18" s="1"/>
  <c r="T39" i="18"/>
  <c r="U39" i="18" s="1"/>
  <c r="H39" i="18"/>
  <c r="M39" i="18" s="1"/>
  <c r="U38" i="18"/>
  <c r="T38" i="18"/>
  <c r="I38" i="18"/>
  <c r="J38" i="18" s="1"/>
  <c r="H38" i="18"/>
  <c r="M38" i="18" s="1"/>
  <c r="W37" i="18"/>
  <c r="Y37" i="18" s="1"/>
  <c r="Z37" i="18" s="1"/>
  <c r="U37" i="18"/>
  <c r="V37" i="18" s="1"/>
  <c r="T37" i="18"/>
  <c r="H37" i="18"/>
  <c r="X36" i="18"/>
  <c r="W36" i="18"/>
  <c r="Y36" i="18" s="1"/>
  <c r="Z36" i="18" s="1"/>
  <c r="V36" i="18"/>
  <c r="T36" i="18"/>
  <c r="U36" i="18" s="1"/>
  <c r="M36" i="18"/>
  <c r="H36" i="18"/>
  <c r="I36" i="18" s="1"/>
  <c r="J36" i="18" s="1"/>
  <c r="L36" i="18" s="1"/>
  <c r="N36" i="18" s="1"/>
  <c r="O36" i="18" s="1"/>
  <c r="T35" i="18"/>
  <c r="U35" i="18" s="1"/>
  <c r="W35" i="18" s="1"/>
  <c r="Y35" i="18" s="1"/>
  <c r="Z35" i="18" s="1"/>
  <c r="H35" i="18"/>
  <c r="I35" i="18" s="1"/>
  <c r="J35" i="18" s="1"/>
  <c r="T34" i="18"/>
  <c r="U34" i="18" s="1"/>
  <c r="O34" i="18"/>
  <c r="K34" i="18"/>
  <c r="J34" i="18"/>
  <c r="L34" i="18" s="1"/>
  <c r="N34" i="18" s="1"/>
  <c r="X34" i="18" s="1"/>
  <c r="I34" i="18"/>
  <c r="H34" i="18"/>
  <c r="M34" i="18" s="1"/>
  <c r="V33" i="18"/>
  <c r="T33" i="18"/>
  <c r="U33" i="18" s="1"/>
  <c r="W33" i="18" s="1"/>
  <c r="Y33" i="18" s="1"/>
  <c r="Z33" i="18" s="1"/>
  <c r="N33" i="18"/>
  <c r="M33" i="18"/>
  <c r="I33" i="18"/>
  <c r="J33" i="18" s="1"/>
  <c r="L33" i="18" s="1"/>
  <c r="H33" i="18"/>
  <c r="Z32" i="18"/>
  <c r="T32" i="18"/>
  <c r="U32" i="18" s="1"/>
  <c r="W32" i="18" s="1"/>
  <c r="Y32" i="18" s="1"/>
  <c r="M32" i="18"/>
  <c r="L32" i="18"/>
  <c r="N32" i="18" s="1"/>
  <c r="K32" i="18"/>
  <c r="H32" i="18"/>
  <c r="I32" i="18" s="1"/>
  <c r="J32" i="18" s="1"/>
  <c r="V31" i="18"/>
  <c r="T31" i="18"/>
  <c r="U31" i="18" s="1"/>
  <c r="W31" i="18" s="1"/>
  <c r="Y31" i="18" s="1"/>
  <c r="Z31" i="18" s="1"/>
  <c r="H31" i="18"/>
  <c r="T30" i="18"/>
  <c r="U30" i="18" s="1"/>
  <c r="M30" i="18"/>
  <c r="J30" i="18"/>
  <c r="I30" i="18"/>
  <c r="H30" i="18"/>
  <c r="U29" i="18"/>
  <c r="T29" i="18"/>
  <c r="H29" i="18"/>
  <c r="T28" i="18"/>
  <c r="U28" i="18" s="1"/>
  <c r="M28" i="18"/>
  <c r="I28" i="18"/>
  <c r="J28" i="18" s="1"/>
  <c r="H28" i="18"/>
  <c r="T27" i="18"/>
  <c r="U27" i="18" s="1"/>
  <c r="M27" i="18"/>
  <c r="K27" i="18"/>
  <c r="I27" i="18"/>
  <c r="J27" i="18" s="1"/>
  <c r="L27" i="18" s="1"/>
  <c r="N27" i="18" s="1"/>
  <c r="H27" i="18"/>
  <c r="T26" i="18"/>
  <c r="U26" i="18" s="1"/>
  <c r="H26" i="18"/>
  <c r="T25" i="18"/>
  <c r="U25" i="18" s="1"/>
  <c r="W25" i="18" s="1"/>
  <c r="Y25" i="18" s="1"/>
  <c r="Z25" i="18" s="1"/>
  <c r="M25" i="18"/>
  <c r="I25" i="18"/>
  <c r="J25" i="18" s="1"/>
  <c r="K25" i="18" s="1"/>
  <c r="H25" i="18"/>
  <c r="T24" i="18"/>
  <c r="U24" i="18" s="1"/>
  <c r="H24" i="18"/>
  <c r="W23" i="18"/>
  <c r="Y23" i="18" s="1"/>
  <c r="Z23" i="18" s="1"/>
  <c r="V23" i="18"/>
  <c r="U23" i="18"/>
  <c r="T23" i="18"/>
  <c r="I23" i="18"/>
  <c r="J23" i="18" s="1"/>
  <c r="H23" i="18"/>
  <c r="M23" i="18" s="1"/>
  <c r="Y22" i="18"/>
  <c r="Z22" i="18" s="1"/>
  <c r="W22" i="18"/>
  <c r="U22" i="18"/>
  <c r="V22" i="18" s="1"/>
  <c r="T22" i="18"/>
  <c r="J22" i="18"/>
  <c r="H22" i="18"/>
  <c r="I22" i="18" s="1"/>
  <c r="U21" i="18"/>
  <c r="T21" i="18"/>
  <c r="H21" i="18"/>
  <c r="AD20" i="18"/>
  <c r="U20" i="18"/>
  <c r="T20" i="18"/>
  <c r="H20" i="18"/>
  <c r="M20" i="18" s="1"/>
  <c r="U19" i="18"/>
  <c r="T19" i="18"/>
  <c r="M19" i="18"/>
  <c r="K19" i="18"/>
  <c r="J19" i="18"/>
  <c r="L19" i="18" s="1"/>
  <c r="N19" i="18" s="1"/>
  <c r="X19" i="18" s="1"/>
  <c r="H19" i="18"/>
  <c r="I19" i="18" s="1"/>
  <c r="Z18" i="18"/>
  <c r="T18" i="18"/>
  <c r="U18" i="18" s="1"/>
  <c r="W18" i="18" s="1"/>
  <c r="Y18" i="18" s="1"/>
  <c r="M18" i="18"/>
  <c r="H18" i="18"/>
  <c r="I18" i="18" s="1"/>
  <c r="J18" i="18" s="1"/>
  <c r="AD17" i="18"/>
  <c r="W17" i="18"/>
  <c r="Y17" i="18" s="1"/>
  <c r="Z17" i="18" s="1"/>
  <c r="U17" i="18"/>
  <c r="V17" i="18" s="1"/>
  <c r="T17" i="18"/>
  <c r="M17" i="18"/>
  <c r="L17" i="18"/>
  <c r="N17" i="18" s="1"/>
  <c r="I17" i="18"/>
  <c r="J17" i="18" s="1"/>
  <c r="K17" i="18" s="1"/>
  <c r="H17" i="18"/>
  <c r="Z16" i="18"/>
  <c r="Y16" i="18"/>
  <c r="V16" i="18"/>
  <c r="U16" i="18"/>
  <c r="W16" i="18" s="1"/>
  <c r="T16" i="18"/>
  <c r="H16" i="18"/>
  <c r="I16" i="18" s="1"/>
  <c r="J16" i="18" s="1"/>
  <c r="T15" i="18"/>
  <c r="U15" i="18" s="1"/>
  <c r="H15" i="18"/>
  <c r="T14" i="18"/>
  <c r="U14" i="18" s="1"/>
  <c r="H14" i="18"/>
  <c r="AC13" i="18"/>
  <c r="U13" i="18"/>
  <c r="T13" i="18"/>
  <c r="O13" i="18"/>
  <c r="M13" i="18"/>
  <c r="K13" i="18"/>
  <c r="I13" i="18"/>
  <c r="J13" i="18" s="1"/>
  <c r="L13" i="18" s="1"/>
  <c r="N13" i="18" s="1"/>
  <c r="X13" i="18" s="1"/>
  <c r="H13" i="18"/>
  <c r="T12" i="18"/>
  <c r="U12" i="18" s="1"/>
  <c r="H12" i="18"/>
  <c r="W11" i="18"/>
  <c r="Y11" i="18" s="1"/>
  <c r="Z11" i="18" s="1"/>
  <c r="T11" i="18"/>
  <c r="U11" i="18" s="1"/>
  <c r="V11" i="18" s="1"/>
  <c r="O11" i="18"/>
  <c r="M11" i="18"/>
  <c r="K11" i="18"/>
  <c r="J11" i="18"/>
  <c r="L11" i="18" s="1"/>
  <c r="N11" i="18" s="1"/>
  <c r="X11" i="18" s="1"/>
  <c r="H11" i="18"/>
  <c r="I11" i="18" s="1"/>
  <c r="T10" i="18"/>
  <c r="U10" i="18" s="1"/>
  <c r="M10" i="18"/>
  <c r="I10" i="18"/>
  <c r="J10" i="18" s="1"/>
  <c r="H10" i="18"/>
  <c r="U9" i="18"/>
  <c r="T9" i="18"/>
  <c r="I9" i="18"/>
  <c r="J9" i="18" s="1"/>
  <c r="H9" i="18"/>
  <c r="M9" i="18" s="1"/>
  <c r="U8" i="18"/>
  <c r="T8" i="18"/>
  <c r="O8" i="18"/>
  <c r="M8" i="18"/>
  <c r="K8" i="18"/>
  <c r="H8" i="18"/>
  <c r="I8" i="18" s="1"/>
  <c r="J8" i="18" s="1"/>
  <c r="L8" i="18" s="1"/>
  <c r="N8" i="18" s="1"/>
  <c r="X8" i="18" s="1"/>
  <c r="Y7" i="18"/>
  <c r="Z7" i="18" s="1"/>
  <c r="U7" i="18"/>
  <c r="W7" i="18" s="1"/>
  <c r="T7" i="18"/>
  <c r="M7" i="18"/>
  <c r="L7" i="18"/>
  <c r="N7" i="18" s="1"/>
  <c r="X7" i="18" s="1"/>
  <c r="I7" i="18"/>
  <c r="J7" i="18" s="1"/>
  <c r="K7" i="18" s="1"/>
  <c r="H7" i="18"/>
  <c r="W6" i="18"/>
  <c r="Y6" i="18" s="1"/>
  <c r="Z6" i="18" s="1"/>
  <c r="T6" i="18"/>
  <c r="U6" i="18" s="1"/>
  <c r="V6" i="18" s="1"/>
  <c r="M6" i="18"/>
  <c r="K6" i="18"/>
  <c r="I6" i="18"/>
  <c r="J6" i="18" s="1"/>
  <c r="L6" i="18" s="1"/>
  <c r="N6" i="18" s="1"/>
  <c r="H6" i="18"/>
  <c r="W5" i="18"/>
  <c r="Y5" i="18" s="1"/>
  <c r="Z5" i="18" s="1"/>
  <c r="V5" i="18"/>
  <c r="T5" i="18"/>
  <c r="U5" i="18" s="1"/>
  <c r="M5" i="18"/>
  <c r="H5" i="18"/>
  <c r="I5" i="18" s="1"/>
  <c r="J5" i="18" s="1"/>
  <c r="U4" i="18"/>
  <c r="V4" i="18" s="1"/>
  <c r="T4" i="18"/>
  <c r="H4" i="18"/>
  <c r="I4" i="18" s="1"/>
  <c r="J4" i="18" s="1"/>
  <c r="T3" i="18"/>
  <c r="U3" i="18" s="1"/>
  <c r="M3" i="18"/>
  <c r="I3" i="18"/>
  <c r="J3" i="18" s="1"/>
  <c r="H3" i="18"/>
  <c r="W2" i="18"/>
  <c r="Y2" i="18" s="1"/>
  <c r="V2" i="18"/>
  <c r="T2" i="18"/>
  <c r="U2" i="18" s="1"/>
  <c r="H2" i="18"/>
  <c r="W101" i="17"/>
  <c r="Y101" i="17" s="1"/>
  <c r="Z101" i="17" s="1"/>
  <c r="V101" i="17"/>
  <c r="U101" i="17"/>
  <c r="T101" i="17"/>
  <c r="M101" i="17"/>
  <c r="I101" i="17"/>
  <c r="J101" i="17" s="1"/>
  <c r="L101" i="17" s="1"/>
  <c r="N101" i="17" s="1"/>
  <c r="O101" i="17" s="1"/>
  <c r="H101" i="17"/>
  <c r="T100" i="17"/>
  <c r="U100" i="17" s="1"/>
  <c r="M100" i="17"/>
  <c r="J100" i="17"/>
  <c r="L100" i="17" s="1"/>
  <c r="N100" i="17" s="1"/>
  <c r="X100" i="17" s="1"/>
  <c r="H100" i="17"/>
  <c r="I100" i="17" s="1"/>
  <c r="Z99" i="17"/>
  <c r="W99" i="17"/>
  <c r="Y99" i="17" s="1"/>
  <c r="V99" i="17"/>
  <c r="T99" i="17"/>
  <c r="U99" i="17" s="1"/>
  <c r="M99" i="17"/>
  <c r="H99" i="17"/>
  <c r="I99" i="17" s="1"/>
  <c r="J99" i="17" s="1"/>
  <c r="T98" i="17"/>
  <c r="U98" i="17" s="1"/>
  <c r="W98" i="17" s="1"/>
  <c r="Y98" i="17" s="1"/>
  <c r="Z98" i="17" s="1"/>
  <c r="H98" i="17"/>
  <c r="Y97" i="17"/>
  <c r="Z97" i="17" s="1"/>
  <c r="W97" i="17"/>
  <c r="U97" i="17"/>
  <c r="V97" i="17" s="1"/>
  <c r="T97" i="17"/>
  <c r="I97" i="17"/>
  <c r="J97" i="17" s="1"/>
  <c r="H97" i="17"/>
  <c r="M97" i="17" s="1"/>
  <c r="W96" i="17"/>
  <c r="Y96" i="17" s="1"/>
  <c r="Z96" i="17" s="1"/>
  <c r="V96" i="17"/>
  <c r="U96" i="17"/>
  <c r="T96" i="17"/>
  <c r="M96" i="17"/>
  <c r="I96" i="17"/>
  <c r="J96" i="17" s="1"/>
  <c r="K96" i="17" s="1"/>
  <c r="H96" i="17"/>
  <c r="U95" i="17"/>
  <c r="V95" i="17" s="1"/>
  <c r="T95" i="17"/>
  <c r="M95" i="17"/>
  <c r="L95" i="17"/>
  <c r="N95" i="17" s="1"/>
  <c r="J95" i="17"/>
  <c r="K95" i="17" s="1"/>
  <c r="I95" i="17"/>
  <c r="H95" i="17"/>
  <c r="Y94" i="17"/>
  <c r="Z94" i="17" s="1"/>
  <c r="W94" i="17"/>
  <c r="T94" i="17"/>
  <c r="U94" i="17" s="1"/>
  <c r="V94" i="17" s="1"/>
  <c r="M94" i="17"/>
  <c r="J94" i="17"/>
  <c r="H94" i="17"/>
  <c r="I94" i="17" s="1"/>
  <c r="V93" i="17"/>
  <c r="U93" i="17"/>
  <c r="W93" i="17" s="1"/>
  <c r="Y93" i="17" s="1"/>
  <c r="Z93" i="17" s="1"/>
  <c r="T93" i="17"/>
  <c r="M93" i="17"/>
  <c r="J93" i="17"/>
  <c r="I93" i="17"/>
  <c r="H93" i="17"/>
  <c r="T92" i="17"/>
  <c r="U92" i="17" s="1"/>
  <c r="H92" i="17"/>
  <c r="M92" i="17" s="1"/>
  <c r="W91" i="17"/>
  <c r="Y91" i="17" s="1"/>
  <c r="Z91" i="17" s="1"/>
  <c r="V91" i="17"/>
  <c r="U91" i="17"/>
  <c r="T91" i="17"/>
  <c r="H91" i="17"/>
  <c r="M91" i="17" s="1"/>
  <c r="X90" i="17"/>
  <c r="T90" i="17"/>
  <c r="U90" i="17" s="1"/>
  <c r="M90" i="17"/>
  <c r="K90" i="17"/>
  <c r="J90" i="17"/>
  <c r="L90" i="17" s="1"/>
  <c r="N90" i="17" s="1"/>
  <c r="O90" i="17" s="1"/>
  <c r="I90" i="17"/>
  <c r="H90" i="17"/>
  <c r="T89" i="17"/>
  <c r="U89" i="17" s="1"/>
  <c r="M89" i="17"/>
  <c r="K89" i="17"/>
  <c r="I89" i="17"/>
  <c r="J89" i="17" s="1"/>
  <c r="L89" i="17" s="1"/>
  <c r="N89" i="17" s="1"/>
  <c r="H89" i="17"/>
  <c r="U88" i="17"/>
  <c r="T88" i="17"/>
  <c r="L88" i="17"/>
  <c r="N88" i="17" s="1"/>
  <c r="K88" i="17"/>
  <c r="I88" i="17"/>
  <c r="J88" i="17" s="1"/>
  <c r="H88" i="17"/>
  <c r="M88" i="17" s="1"/>
  <c r="W87" i="17"/>
  <c r="Y87" i="17" s="1"/>
  <c r="Z87" i="17" s="1"/>
  <c r="V87" i="17"/>
  <c r="T87" i="17"/>
  <c r="U87" i="17" s="1"/>
  <c r="H87" i="17"/>
  <c r="W86" i="17"/>
  <c r="Y86" i="17" s="1"/>
  <c r="Z86" i="17" s="1"/>
  <c r="U86" i="17"/>
  <c r="V86" i="17" s="1"/>
  <c r="T86" i="17"/>
  <c r="H86" i="17"/>
  <c r="Z85" i="17"/>
  <c r="Y85" i="17"/>
  <c r="V85" i="17"/>
  <c r="U85" i="17"/>
  <c r="W85" i="17" s="1"/>
  <c r="T85" i="17"/>
  <c r="I85" i="17"/>
  <c r="J85" i="17" s="1"/>
  <c r="H85" i="17"/>
  <c r="M85" i="17" s="1"/>
  <c r="W84" i="17"/>
  <c r="Y84" i="17" s="1"/>
  <c r="Z84" i="17" s="1"/>
  <c r="T84" i="17"/>
  <c r="U84" i="17" s="1"/>
  <c r="V84" i="17" s="1"/>
  <c r="I84" i="17"/>
  <c r="J84" i="17" s="1"/>
  <c r="H84" i="17"/>
  <c r="M84" i="17" s="1"/>
  <c r="T83" i="17"/>
  <c r="U83" i="17" s="1"/>
  <c r="H83" i="17"/>
  <c r="W82" i="17"/>
  <c r="Y82" i="17" s="1"/>
  <c r="Z82" i="17" s="1"/>
  <c r="V82" i="17"/>
  <c r="T82" i="17"/>
  <c r="U82" i="17" s="1"/>
  <c r="H82" i="17"/>
  <c r="M82" i="17" s="1"/>
  <c r="T81" i="17"/>
  <c r="U81" i="17" s="1"/>
  <c r="H81" i="17"/>
  <c r="W80" i="17"/>
  <c r="Y80" i="17" s="1"/>
  <c r="Z80" i="17" s="1"/>
  <c r="V80" i="17"/>
  <c r="U80" i="17"/>
  <c r="T80" i="17"/>
  <c r="H80" i="17"/>
  <c r="T79" i="17"/>
  <c r="U79" i="17" s="1"/>
  <c r="M79" i="17"/>
  <c r="I79" i="17"/>
  <c r="J79" i="17" s="1"/>
  <c r="H79" i="17"/>
  <c r="W78" i="17"/>
  <c r="Y78" i="17" s="1"/>
  <c r="Z78" i="17" s="1"/>
  <c r="U78" i="17"/>
  <c r="V78" i="17" s="1"/>
  <c r="T78" i="17"/>
  <c r="H78" i="17"/>
  <c r="T77" i="17"/>
  <c r="U77" i="17" s="1"/>
  <c r="M77" i="17"/>
  <c r="I77" i="17"/>
  <c r="J77" i="17" s="1"/>
  <c r="H77" i="17"/>
  <c r="T76" i="17"/>
  <c r="U76" i="17" s="1"/>
  <c r="J76" i="17"/>
  <c r="H76" i="17"/>
  <c r="I76" i="17" s="1"/>
  <c r="Z75" i="17"/>
  <c r="Y75" i="17"/>
  <c r="V75" i="17"/>
  <c r="T75" i="17"/>
  <c r="U75" i="17" s="1"/>
  <c r="W75" i="17" s="1"/>
  <c r="I75" i="17"/>
  <c r="J75" i="17" s="1"/>
  <c r="H75" i="17"/>
  <c r="M75" i="17" s="1"/>
  <c r="T74" i="17"/>
  <c r="U74" i="17" s="1"/>
  <c r="M74" i="17"/>
  <c r="I74" i="17"/>
  <c r="J74" i="17" s="1"/>
  <c r="K74" i="17" s="1"/>
  <c r="H74" i="17"/>
  <c r="W73" i="17"/>
  <c r="Y73" i="17" s="1"/>
  <c r="Z73" i="17" s="1"/>
  <c r="U73" i="17"/>
  <c r="V73" i="17" s="1"/>
  <c r="T73" i="17"/>
  <c r="M73" i="17"/>
  <c r="L73" i="17"/>
  <c r="N73" i="17" s="1"/>
  <c r="H73" i="17"/>
  <c r="I73" i="17" s="1"/>
  <c r="J73" i="17" s="1"/>
  <c r="K73" i="17" s="1"/>
  <c r="Y72" i="17"/>
  <c r="Z72" i="17" s="1"/>
  <c r="V72" i="17"/>
  <c r="U72" i="17"/>
  <c r="W72" i="17" s="1"/>
  <c r="T72" i="17"/>
  <c r="M72" i="17"/>
  <c r="H72" i="17"/>
  <c r="I72" i="17" s="1"/>
  <c r="J72" i="17" s="1"/>
  <c r="K72" i="17" s="1"/>
  <c r="T71" i="17"/>
  <c r="U71" i="17" s="1"/>
  <c r="H71" i="17"/>
  <c r="T70" i="17"/>
  <c r="U70" i="17" s="1"/>
  <c r="V70" i="17" s="1"/>
  <c r="H70" i="17"/>
  <c r="M70" i="17" s="1"/>
  <c r="Z69" i="17"/>
  <c r="T69" i="17"/>
  <c r="U69" i="17" s="1"/>
  <c r="W69" i="17" s="1"/>
  <c r="Y69" i="17" s="1"/>
  <c r="I69" i="17"/>
  <c r="J69" i="17" s="1"/>
  <c r="H69" i="17"/>
  <c r="M69" i="17" s="1"/>
  <c r="U68" i="17"/>
  <c r="V68" i="17" s="1"/>
  <c r="T68" i="17"/>
  <c r="M68" i="17"/>
  <c r="H68" i="17"/>
  <c r="I68" i="17" s="1"/>
  <c r="J68" i="17" s="1"/>
  <c r="T67" i="17"/>
  <c r="U67" i="17" s="1"/>
  <c r="M67" i="17"/>
  <c r="I67" i="17"/>
  <c r="J67" i="17" s="1"/>
  <c r="K67" i="17" s="1"/>
  <c r="H67" i="17"/>
  <c r="T66" i="17"/>
  <c r="U66" i="17" s="1"/>
  <c r="V66" i="17" s="1"/>
  <c r="M66" i="17"/>
  <c r="I66" i="17"/>
  <c r="J66" i="17" s="1"/>
  <c r="H66" i="17"/>
  <c r="T65" i="17"/>
  <c r="U65" i="17" s="1"/>
  <c r="H65" i="17"/>
  <c r="W64" i="17"/>
  <c r="Y64" i="17" s="1"/>
  <c r="Z64" i="17" s="1"/>
  <c r="U64" i="17"/>
  <c r="V64" i="17" s="1"/>
  <c r="T64" i="17"/>
  <c r="H64" i="17"/>
  <c r="Z63" i="17"/>
  <c r="Y63" i="17"/>
  <c r="V63" i="17"/>
  <c r="U63" i="17"/>
  <c r="W63" i="17" s="1"/>
  <c r="T63" i="17"/>
  <c r="H63" i="17"/>
  <c r="X62" i="17"/>
  <c r="W62" i="17"/>
  <c r="Y62" i="17" s="1"/>
  <c r="Z62" i="17" s="1"/>
  <c r="V62" i="17"/>
  <c r="U62" i="17"/>
  <c r="T62" i="17"/>
  <c r="N62" i="17"/>
  <c r="O62" i="17" s="1"/>
  <c r="M62" i="17"/>
  <c r="J62" i="17"/>
  <c r="L62" i="17" s="1"/>
  <c r="I62" i="17"/>
  <c r="H62" i="17"/>
  <c r="Y61" i="17"/>
  <c r="Z61" i="17" s="1"/>
  <c r="T61" i="17"/>
  <c r="U61" i="17" s="1"/>
  <c r="W61" i="17" s="1"/>
  <c r="M61" i="17"/>
  <c r="L61" i="17"/>
  <c r="N61" i="17" s="1"/>
  <c r="K61" i="17"/>
  <c r="I61" i="17"/>
  <c r="J61" i="17" s="1"/>
  <c r="H61" i="17"/>
  <c r="Y60" i="17"/>
  <c r="Z60" i="17" s="1"/>
  <c r="W60" i="17"/>
  <c r="V60" i="17"/>
  <c r="U60" i="17"/>
  <c r="T60" i="17"/>
  <c r="J60" i="17"/>
  <c r="L60" i="17" s="1"/>
  <c r="N60" i="17" s="1"/>
  <c r="I60" i="17"/>
  <c r="H60" i="17"/>
  <c r="M60" i="17" s="1"/>
  <c r="T59" i="17"/>
  <c r="U59" i="17" s="1"/>
  <c r="M59" i="17"/>
  <c r="J59" i="17"/>
  <c r="L59" i="17" s="1"/>
  <c r="N59" i="17" s="1"/>
  <c r="I59" i="17"/>
  <c r="H59" i="17"/>
  <c r="T58" i="17"/>
  <c r="U58" i="17" s="1"/>
  <c r="N58" i="17"/>
  <c r="M58" i="17"/>
  <c r="K58" i="17"/>
  <c r="J58" i="17"/>
  <c r="L58" i="17" s="1"/>
  <c r="I58" i="17"/>
  <c r="H58" i="17"/>
  <c r="U57" i="17"/>
  <c r="W57" i="17" s="1"/>
  <c r="Y57" i="17" s="1"/>
  <c r="Z57" i="17" s="1"/>
  <c r="T57" i="17"/>
  <c r="L57" i="17"/>
  <c r="N57" i="17" s="1"/>
  <c r="K57" i="17"/>
  <c r="J57" i="17"/>
  <c r="I57" i="17"/>
  <c r="H57" i="17"/>
  <c r="M57" i="17" s="1"/>
  <c r="Y56" i="17"/>
  <c r="Z56" i="17" s="1"/>
  <c r="X56" i="17"/>
  <c r="W56" i="17"/>
  <c r="V56" i="17"/>
  <c r="U56" i="17"/>
  <c r="T56" i="17"/>
  <c r="M56" i="17"/>
  <c r="L56" i="17"/>
  <c r="N56" i="17" s="1"/>
  <c r="O56" i="17" s="1"/>
  <c r="J56" i="17"/>
  <c r="K56" i="17" s="1"/>
  <c r="H56" i="17"/>
  <c r="I56" i="17" s="1"/>
  <c r="T55" i="17"/>
  <c r="U55" i="17" s="1"/>
  <c r="H55" i="17"/>
  <c r="W54" i="17"/>
  <c r="Y54" i="17" s="1"/>
  <c r="Z54" i="17" s="1"/>
  <c r="T54" i="17"/>
  <c r="U54" i="17" s="1"/>
  <c r="V54" i="17" s="1"/>
  <c r="I54" i="17"/>
  <c r="J54" i="17" s="1"/>
  <c r="H54" i="17"/>
  <c r="M54" i="17" s="1"/>
  <c r="X53" i="17"/>
  <c r="T53" i="17"/>
  <c r="U53" i="17" s="1"/>
  <c r="I53" i="17"/>
  <c r="J53" i="17" s="1"/>
  <c r="L53" i="17" s="1"/>
  <c r="N53" i="17" s="1"/>
  <c r="O53" i="17" s="1"/>
  <c r="H53" i="17"/>
  <c r="M53" i="17" s="1"/>
  <c r="T52" i="17"/>
  <c r="U52" i="17" s="1"/>
  <c r="H52" i="17"/>
  <c r="M52" i="17" s="1"/>
  <c r="Z51" i="17"/>
  <c r="Y51" i="17"/>
  <c r="W51" i="17"/>
  <c r="U51" i="17"/>
  <c r="V51" i="17" s="1"/>
  <c r="T51" i="17"/>
  <c r="M51" i="17"/>
  <c r="L51" i="17"/>
  <c r="N51" i="17" s="1"/>
  <c r="O51" i="17" s="1"/>
  <c r="K51" i="17"/>
  <c r="I51" i="17"/>
  <c r="J51" i="17" s="1"/>
  <c r="H51" i="17"/>
  <c r="W50" i="17"/>
  <c r="Y50" i="17" s="1"/>
  <c r="Z50" i="17" s="1"/>
  <c r="U50" i="17"/>
  <c r="V50" i="17" s="1"/>
  <c r="T50" i="17"/>
  <c r="H50" i="17"/>
  <c r="M50" i="17" s="1"/>
  <c r="W49" i="17"/>
  <c r="Y49" i="17" s="1"/>
  <c r="Z49" i="17" s="1"/>
  <c r="V49" i="17"/>
  <c r="U49" i="17"/>
  <c r="T49" i="17"/>
  <c r="J49" i="17"/>
  <c r="I49" i="17"/>
  <c r="H49" i="17"/>
  <c r="M49" i="17" s="1"/>
  <c r="Z48" i="17"/>
  <c r="U48" i="17"/>
  <c r="W48" i="17" s="1"/>
  <c r="Y48" i="17" s="1"/>
  <c r="T48" i="17"/>
  <c r="M48" i="17"/>
  <c r="L48" i="17"/>
  <c r="N48" i="17" s="1"/>
  <c r="H48" i="17"/>
  <c r="I48" i="17" s="1"/>
  <c r="J48" i="17" s="1"/>
  <c r="K48" i="17" s="1"/>
  <c r="T47" i="17"/>
  <c r="U47" i="17" s="1"/>
  <c r="M47" i="17"/>
  <c r="H47" i="17"/>
  <c r="I47" i="17" s="1"/>
  <c r="J47" i="17" s="1"/>
  <c r="T46" i="17"/>
  <c r="U46" i="17" s="1"/>
  <c r="H46" i="17"/>
  <c r="M46" i="17" s="1"/>
  <c r="T45" i="17"/>
  <c r="U45" i="17" s="1"/>
  <c r="W45" i="17" s="1"/>
  <c r="Y45" i="17" s="1"/>
  <c r="Z45" i="17" s="1"/>
  <c r="I45" i="17"/>
  <c r="J45" i="17" s="1"/>
  <c r="H45" i="17"/>
  <c r="M45" i="17" s="1"/>
  <c r="W44" i="17"/>
  <c r="Y44" i="17" s="1"/>
  <c r="Z44" i="17" s="1"/>
  <c r="U44" i="17"/>
  <c r="V44" i="17" s="1"/>
  <c r="T44" i="17"/>
  <c r="I44" i="17"/>
  <c r="J44" i="17" s="1"/>
  <c r="H44" i="17"/>
  <c r="M44" i="17" s="1"/>
  <c r="Y43" i="17"/>
  <c r="Z43" i="17" s="1"/>
  <c r="V43" i="17"/>
  <c r="U43" i="17"/>
  <c r="W43" i="17" s="1"/>
  <c r="T43" i="17"/>
  <c r="H43" i="17"/>
  <c r="M43" i="17" s="1"/>
  <c r="T42" i="17"/>
  <c r="U42" i="17" s="1"/>
  <c r="V42" i="17" s="1"/>
  <c r="M42" i="17"/>
  <c r="I42" i="17"/>
  <c r="J42" i="17" s="1"/>
  <c r="K42" i="17" s="1"/>
  <c r="H42" i="17"/>
  <c r="X41" i="17"/>
  <c r="V41" i="17"/>
  <c r="T41" i="17"/>
  <c r="U41" i="17" s="1"/>
  <c r="W41" i="17" s="1"/>
  <c r="Y41" i="17" s="1"/>
  <c r="Z41" i="17" s="1"/>
  <c r="K41" i="17"/>
  <c r="J41" i="17"/>
  <c r="L41" i="17" s="1"/>
  <c r="N41" i="17" s="1"/>
  <c r="O41" i="17" s="1"/>
  <c r="I41" i="17"/>
  <c r="H41" i="17"/>
  <c r="M41" i="17" s="1"/>
  <c r="T40" i="17"/>
  <c r="U40" i="17" s="1"/>
  <c r="O40" i="17"/>
  <c r="I40" i="17"/>
  <c r="J40" i="17" s="1"/>
  <c r="L40" i="17" s="1"/>
  <c r="N40" i="17" s="1"/>
  <c r="X40" i="17" s="1"/>
  <c r="H40" i="17"/>
  <c r="M40" i="17" s="1"/>
  <c r="U39" i="17"/>
  <c r="T39" i="17"/>
  <c r="M39" i="17"/>
  <c r="L39" i="17"/>
  <c r="N39" i="17" s="1"/>
  <c r="J39" i="17"/>
  <c r="K39" i="17" s="1"/>
  <c r="I39" i="17"/>
  <c r="H39" i="17"/>
  <c r="W38" i="17"/>
  <c r="Y38" i="17" s="1"/>
  <c r="Z38" i="17" s="1"/>
  <c r="V38" i="17"/>
  <c r="U38" i="17"/>
  <c r="T38" i="17"/>
  <c r="H38" i="17"/>
  <c r="Z37" i="17"/>
  <c r="Y37" i="17"/>
  <c r="V37" i="17"/>
  <c r="T37" i="17"/>
  <c r="U37" i="17" s="1"/>
  <c r="W37" i="17" s="1"/>
  <c r="M37" i="17"/>
  <c r="L37" i="17"/>
  <c r="N37" i="17" s="1"/>
  <c r="I37" i="17"/>
  <c r="J37" i="17" s="1"/>
  <c r="K37" i="17" s="1"/>
  <c r="H37" i="17"/>
  <c r="Y36" i="17"/>
  <c r="Z36" i="17" s="1"/>
  <c r="W36" i="17"/>
  <c r="U36" i="17"/>
  <c r="V36" i="17" s="1"/>
  <c r="T36" i="17"/>
  <c r="M36" i="17"/>
  <c r="J36" i="17"/>
  <c r="L36" i="17" s="1"/>
  <c r="N36" i="17" s="1"/>
  <c r="I36" i="17"/>
  <c r="H36" i="17"/>
  <c r="X35" i="17"/>
  <c r="W35" i="17"/>
  <c r="Y35" i="17" s="1"/>
  <c r="Z35" i="17" s="1"/>
  <c r="V35" i="17"/>
  <c r="U35" i="17"/>
  <c r="T35" i="17"/>
  <c r="M35" i="17"/>
  <c r="L35" i="17"/>
  <c r="N35" i="17" s="1"/>
  <c r="O35" i="17" s="1"/>
  <c r="H35" i="17"/>
  <c r="I35" i="17" s="1"/>
  <c r="J35" i="17" s="1"/>
  <c r="K35" i="17" s="1"/>
  <c r="U34" i="17"/>
  <c r="T34" i="17"/>
  <c r="H34" i="17"/>
  <c r="W33" i="17"/>
  <c r="Y33" i="17" s="1"/>
  <c r="Z33" i="17" s="1"/>
  <c r="U33" i="17"/>
  <c r="V33" i="17" s="1"/>
  <c r="T33" i="17"/>
  <c r="M33" i="17"/>
  <c r="K33" i="17"/>
  <c r="H33" i="17"/>
  <c r="I33" i="17" s="1"/>
  <c r="J33" i="17" s="1"/>
  <c r="L33" i="17" s="1"/>
  <c r="N33" i="17" s="1"/>
  <c r="T32" i="17"/>
  <c r="U32" i="17" s="1"/>
  <c r="M32" i="17"/>
  <c r="H32" i="17"/>
  <c r="I32" i="17" s="1"/>
  <c r="J32" i="17" s="1"/>
  <c r="Y31" i="17"/>
  <c r="Z31" i="17" s="1"/>
  <c r="W31" i="17"/>
  <c r="T31" i="17"/>
  <c r="U31" i="17" s="1"/>
  <c r="V31" i="17" s="1"/>
  <c r="H31" i="17"/>
  <c r="M31" i="17" s="1"/>
  <c r="V30" i="17"/>
  <c r="U30" i="17"/>
  <c r="W30" i="17" s="1"/>
  <c r="Y30" i="17" s="1"/>
  <c r="Z30" i="17" s="1"/>
  <c r="T30" i="17"/>
  <c r="I30" i="17"/>
  <c r="J30" i="17" s="1"/>
  <c r="H30" i="17"/>
  <c r="M30" i="17" s="1"/>
  <c r="T29" i="17"/>
  <c r="U29" i="17" s="1"/>
  <c r="M29" i="17"/>
  <c r="L29" i="17"/>
  <c r="N29" i="17" s="1"/>
  <c r="J29" i="17"/>
  <c r="K29" i="17" s="1"/>
  <c r="I29" i="17"/>
  <c r="H29" i="17"/>
  <c r="U28" i="17"/>
  <c r="T28" i="17"/>
  <c r="J28" i="17"/>
  <c r="K28" i="17" s="1"/>
  <c r="I28" i="17"/>
  <c r="H28" i="17"/>
  <c r="M28" i="17" s="1"/>
  <c r="T27" i="17"/>
  <c r="U27" i="17" s="1"/>
  <c r="H27" i="17"/>
  <c r="I27" i="17" s="1"/>
  <c r="J27" i="17" s="1"/>
  <c r="V26" i="17"/>
  <c r="T26" i="17"/>
  <c r="U26" i="17" s="1"/>
  <c r="W26" i="17" s="1"/>
  <c r="Y26" i="17" s="1"/>
  <c r="Z26" i="17" s="1"/>
  <c r="L26" i="17"/>
  <c r="N26" i="17" s="1"/>
  <c r="I26" i="17"/>
  <c r="J26" i="17" s="1"/>
  <c r="K26" i="17" s="1"/>
  <c r="H26" i="17"/>
  <c r="M26" i="17" s="1"/>
  <c r="W25" i="17"/>
  <c r="Y25" i="17" s="1"/>
  <c r="Z25" i="17" s="1"/>
  <c r="U25" i="17"/>
  <c r="V25" i="17" s="1"/>
  <c r="T25" i="17"/>
  <c r="M25" i="17"/>
  <c r="H25" i="17"/>
  <c r="I25" i="17" s="1"/>
  <c r="J25" i="17" s="1"/>
  <c r="K25" i="17" s="1"/>
  <c r="T24" i="17"/>
  <c r="U24" i="17" s="1"/>
  <c r="W24" i="17" s="1"/>
  <c r="Y24" i="17" s="1"/>
  <c r="Z24" i="17" s="1"/>
  <c r="M24" i="17"/>
  <c r="I24" i="17"/>
  <c r="J24" i="17" s="1"/>
  <c r="H24" i="17"/>
  <c r="W23" i="17"/>
  <c r="Y23" i="17" s="1"/>
  <c r="Z23" i="17" s="1"/>
  <c r="V23" i="17"/>
  <c r="T23" i="17"/>
  <c r="U23" i="17" s="1"/>
  <c r="M23" i="17"/>
  <c r="L23" i="17"/>
  <c r="N23" i="17" s="1"/>
  <c r="I23" i="17"/>
  <c r="J23" i="17" s="1"/>
  <c r="K23" i="17" s="1"/>
  <c r="H23" i="17"/>
  <c r="T22" i="17"/>
  <c r="U22" i="17" s="1"/>
  <c r="V22" i="17" s="1"/>
  <c r="H22" i="17"/>
  <c r="M22" i="17" s="1"/>
  <c r="T21" i="17"/>
  <c r="U21" i="17" s="1"/>
  <c r="W21" i="17" s="1"/>
  <c r="Y21" i="17" s="1"/>
  <c r="Z21" i="17" s="1"/>
  <c r="M21" i="17"/>
  <c r="L21" i="17"/>
  <c r="N21" i="17" s="1"/>
  <c r="K21" i="17"/>
  <c r="H21" i="17"/>
  <c r="I21" i="17" s="1"/>
  <c r="J21" i="17" s="1"/>
  <c r="AD20" i="17"/>
  <c r="W20" i="17"/>
  <c r="Y20" i="17" s="1"/>
  <c r="Z20" i="17" s="1"/>
  <c r="V20" i="17"/>
  <c r="U20" i="17"/>
  <c r="T20" i="17"/>
  <c r="H20" i="17"/>
  <c r="M20" i="17" s="1"/>
  <c r="W19" i="17"/>
  <c r="Y19" i="17" s="1"/>
  <c r="Z19" i="17" s="1"/>
  <c r="V19" i="17"/>
  <c r="U19" i="17"/>
  <c r="T19" i="17"/>
  <c r="H19" i="17"/>
  <c r="U18" i="17"/>
  <c r="T18" i="17"/>
  <c r="H18" i="17"/>
  <c r="AD17" i="17"/>
  <c r="U17" i="17"/>
  <c r="T17" i="17"/>
  <c r="N17" i="17"/>
  <c r="M17" i="17"/>
  <c r="K17" i="17"/>
  <c r="I17" i="17"/>
  <c r="J17" i="17" s="1"/>
  <c r="L17" i="17" s="1"/>
  <c r="H17" i="17"/>
  <c r="X16" i="17"/>
  <c r="U16" i="17"/>
  <c r="W16" i="17" s="1"/>
  <c r="Y16" i="17" s="1"/>
  <c r="Z16" i="17" s="1"/>
  <c r="T16" i="17"/>
  <c r="M16" i="17"/>
  <c r="L16" i="17"/>
  <c r="N16" i="17" s="1"/>
  <c r="O16" i="17" s="1"/>
  <c r="K16" i="17"/>
  <c r="J16" i="17"/>
  <c r="I16" i="17"/>
  <c r="H16" i="17"/>
  <c r="T15" i="17"/>
  <c r="U15" i="17" s="1"/>
  <c r="M15" i="17"/>
  <c r="J15" i="17"/>
  <c r="I15" i="17"/>
  <c r="H15" i="17"/>
  <c r="U14" i="17"/>
  <c r="T14" i="17"/>
  <c r="M14" i="17"/>
  <c r="I14" i="17"/>
  <c r="J14" i="17" s="1"/>
  <c r="H14" i="17"/>
  <c r="AC13" i="17"/>
  <c r="W13" i="17"/>
  <c r="Y13" i="17" s="1"/>
  <c r="Z13" i="17" s="1"/>
  <c r="V13" i="17"/>
  <c r="U13" i="17"/>
  <c r="T13" i="17"/>
  <c r="H13" i="17"/>
  <c r="W12" i="17"/>
  <c r="Y12" i="17" s="1"/>
  <c r="Z12" i="17" s="1"/>
  <c r="V12" i="17"/>
  <c r="T12" i="17"/>
  <c r="U12" i="17" s="1"/>
  <c r="M12" i="17"/>
  <c r="J12" i="17"/>
  <c r="I12" i="17"/>
  <c r="H12" i="17"/>
  <c r="W11" i="17"/>
  <c r="Y11" i="17" s="1"/>
  <c r="Z11" i="17" s="1"/>
  <c r="T11" i="17"/>
  <c r="U11" i="17" s="1"/>
  <c r="V11" i="17" s="1"/>
  <c r="M11" i="17"/>
  <c r="I11" i="17"/>
  <c r="J11" i="17" s="1"/>
  <c r="H11" i="17"/>
  <c r="W10" i="17"/>
  <c r="Y10" i="17" s="1"/>
  <c r="Z10" i="17" s="1"/>
  <c r="V10" i="17"/>
  <c r="U10" i="17"/>
  <c r="T10" i="17"/>
  <c r="H10" i="17"/>
  <c r="Z9" i="17"/>
  <c r="Y9" i="17"/>
  <c r="W9" i="17"/>
  <c r="V9" i="17"/>
  <c r="U9" i="17"/>
  <c r="T9" i="17"/>
  <c r="H9" i="17"/>
  <c r="U8" i="17"/>
  <c r="T8" i="17"/>
  <c r="M8" i="17"/>
  <c r="J8" i="17"/>
  <c r="I8" i="17"/>
  <c r="H8" i="17"/>
  <c r="T7" i="17"/>
  <c r="U7" i="17" s="1"/>
  <c r="H7" i="17"/>
  <c r="W6" i="17"/>
  <c r="Y6" i="17" s="1"/>
  <c r="Z6" i="17" s="1"/>
  <c r="U6" i="17"/>
  <c r="V6" i="17" s="1"/>
  <c r="T6" i="17"/>
  <c r="M6" i="17"/>
  <c r="J6" i="17"/>
  <c r="K6" i="17" s="1"/>
  <c r="I6" i="17"/>
  <c r="H6" i="17"/>
  <c r="T5" i="17"/>
  <c r="U5" i="17" s="1"/>
  <c r="M5" i="17"/>
  <c r="I5" i="17"/>
  <c r="J5" i="17" s="1"/>
  <c r="H5" i="17"/>
  <c r="T4" i="17"/>
  <c r="U4" i="17" s="1"/>
  <c r="W4" i="17" s="1"/>
  <c r="Y4" i="17" s="1"/>
  <c r="Z4" i="17" s="1"/>
  <c r="N4" i="17"/>
  <c r="X4" i="17" s="1"/>
  <c r="M4" i="17"/>
  <c r="K4" i="17"/>
  <c r="I4" i="17"/>
  <c r="J4" i="17" s="1"/>
  <c r="L4" i="17" s="1"/>
  <c r="H4" i="17"/>
  <c r="T3" i="17"/>
  <c r="U3" i="17" s="1"/>
  <c r="I3" i="17"/>
  <c r="J3" i="17" s="1"/>
  <c r="H3" i="17"/>
  <c r="M3" i="17" s="1"/>
  <c r="Z2" i="17"/>
  <c r="V2" i="17"/>
  <c r="U2" i="17"/>
  <c r="W2" i="17" s="1"/>
  <c r="Y2" i="17" s="1"/>
  <c r="AD22" i="17" s="1"/>
  <c r="T2" i="17"/>
  <c r="J2" i="17"/>
  <c r="L2" i="17" s="1"/>
  <c r="I2" i="17"/>
  <c r="H2" i="17"/>
  <c r="M2" i="17" s="1"/>
  <c r="U101" i="16"/>
  <c r="T101" i="16"/>
  <c r="H101" i="16"/>
  <c r="M101" i="16" s="1"/>
  <c r="U100" i="16"/>
  <c r="W100" i="16" s="1"/>
  <c r="Y100" i="16" s="1"/>
  <c r="Z100" i="16" s="1"/>
  <c r="T100" i="16"/>
  <c r="N100" i="16"/>
  <c r="K100" i="16"/>
  <c r="I100" i="16"/>
  <c r="J100" i="16" s="1"/>
  <c r="L100" i="16" s="1"/>
  <c r="H100" i="16"/>
  <c r="M100" i="16" s="1"/>
  <c r="V99" i="16"/>
  <c r="T99" i="16"/>
  <c r="U99" i="16" s="1"/>
  <c r="W99" i="16" s="1"/>
  <c r="Y99" i="16" s="1"/>
  <c r="Z99" i="16" s="1"/>
  <c r="H99" i="16"/>
  <c r="M99" i="16" s="1"/>
  <c r="T98" i="16"/>
  <c r="U98" i="16" s="1"/>
  <c r="V98" i="16" s="1"/>
  <c r="O98" i="16"/>
  <c r="M98" i="16"/>
  <c r="L98" i="16"/>
  <c r="N98" i="16" s="1"/>
  <c r="X98" i="16" s="1"/>
  <c r="I98" i="16"/>
  <c r="J98" i="16" s="1"/>
  <c r="K98" i="16" s="1"/>
  <c r="H98" i="16"/>
  <c r="T97" i="16"/>
  <c r="U97" i="16" s="1"/>
  <c r="M97" i="16"/>
  <c r="H97" i="16"/>
  <c r="I97" i="16" s="1"/>
  <c r="J97" i="16" s="1"/>
  <c r="T96" i="16"/>
  <c r="U96" i="16" s="1"/>
  <c r="M96" i="16"/>
  <c r="K96" i="16"/>
  <c r="I96" i="16"/>
  <c r="J96" i="16" s="1"/>
  <c r="L96" i="16" s="1"/>
  <c r="N96" i="16" s="1"/>
  <c r="H96" i="16"/>
  <c r="U95" i="16"/>
  <c r="T95" i="16"/>
  <c r="H95" i="16"/>
  <c r="W94" i="16"/>
  <c r="Y94" i="16" s="1"/>
  <c r="Z94" i="16" s="1"/>
  <c r="U94" i="16"/>
  <c r="V94" i="16" s="1"/>
  <c r="T94" i="16"/>
  <c r="M94" i="16"/>
  <c r="I94" i="16"/>
  <c r="J94" i="16" s="1"/>
  <c r="H94" i="16"/>
  <c r="W93" i="16"/>
  <c r="Y93" i="16" s="1"/>
  <c r="Z93" i="16" s="1"/>
  <c r="V93" i="16"/>
  <c r="U93" i="16"/>
  <c r="T93" i="16"/>
  <c r="M93" i="16"/>
  <c r="J93" i="16"/>
  <c r="I93" i="16"/>
  <c r="H93" i="16"/>
  <c r="U92" i="16"/>
  <c r="W92" i="16" s="1"/>
  <c r="Y92" i="16" s="1"/>
  <c r="Z92" i="16" s="1"/>
  <c r="T92" i="16"/>
  <c r="H92" i="16"/>
  <c r="W91" i="16"/>
  <c r="Y91" i="16" s="1"/>
  <c r="Z91" i="16" s="1"/>
  <c r="V91" i="16"/>
  <c r="U91" i="16"/>
  <c r="T91" i="16"/>
  <c r="H91" i="16"/>
  <c r="T90" i="16"/>
  <c r="U90" i="16" s="1"/>
  <c r="H90" i="16"/>
  <c r="V89" i="16"/>
  <c r="T89" i="16"/>
  <c r="U89" i="16" s="1"/>
  <c r="W89" i="16" s="1"/>
  <c r="Y89" i="16" s="1"/>
  <c r="Z89" i="16" s="1"/>
  <c r="H89" i="16"/>
  <c r="T88" i="16"/>
  <c r="U88" i="16" s="1"/>
  <c r="W88" i="16" s="1"/>
  <c r="Y88" i="16" s="1"/>
  <c r="Z88" i="16" s="1"/>
  <c r="H88" i="16"/>
  <c r="W87" i="16"/>
  <c r="Y87" i="16" s="1"/>
  <c r="Z87" i="16" s="1"/>
  <c r="U87" i="16"/>
  <c r="V87" i="16" s="1"/>
  <c r="T87" i="16"/>
  <c r="H87" i="16"/>
  <c r="U86" i="16"/>
  <c r="V86" i="16" s="1"/>
  <c r="T86" i="16"/>
  <c r="M86" i="16"/>
  <c r="I86" i="16"/>
  <c r="J86" i="16" s="1"/>
  <c r="H86" i="16"/>
  <c r="W85" i="16"/>
  <c r="Y85" i="16" s="1"/>
  <c r="Z85" i="16" s="1"/>
  <c r="U85" i="16"/>
  <c r="V85" i="16" s="1"/>
  <c r="T85" i="16"/>
  <c r="M85" i="16"/>
  <c r="J85" i="16"/>
  <c r="K85" i="16" s="1"/>
  <c r="H85" i="16"/>
  <c r="I85" i="16" s="1"/>
  <c r="U84" i="16"/>
  <c r="T84" i="16"/>
  <c r="M84" i="16"/>
  <c r="J84" i="16"/>
  <c r="I84" i="16"/>
  <c r="H84" i="16"/>
  <c r="T83" i="16"/>
  <c r="U83" i="16" s="1"/>
  <c r="H83" i="16"/>
  <c r="U82" i="16"/>
  <c r="T82" i="16"/>
  <c r="H82" i="16"/>
  <c r="M82" i="16" s="1"/>
  <c r="U81" i="16"/>
  <c r="T81" i="16"/>
  <c r="M81" i="16"/>
  <c r="J81" i="16"/>
  <c r="I81" i="16"/>
  <c r="H81" i="16"/>
  <c r="U80" i="16"/>
  <c r="W80" i="16" s="1"/>
  <c r="Y80" i="16" s="1"/>
  <c r="Z80" i="16" s="1"/>
  <c r="T80" i="16"/>
  <c r="I80" i="16"/>
  <c r="J80" i="16" s="1"/>
  <c r="H80" i="16"/>
  <c r="M80" i="16" s="1"/>
  <c r="T79" i="16"/>
  <c r="U79" i="16" s="1"/>
  <c r="I79" i="16"/>
  <c r="J79" i="16" s="1"/>
  <c r="K79" i="16" s="1"/>
  <c r="H79" i="16"/>
  <c r="M79" i="16" s="1"/>
  <c r="Y78" i="16"/>
  <c r="Z78" i="16" s="1"/>
  <c r="W78" i="16"/>
  <c r="U78" i="16"/>
  <c r="V78" i="16" s="1"/>
  <c r="T78" i="16"/>
  <c r="H78" i="16"/>
  <c r="M78" i="16" s="1"/>
  <c r="V77" i="16"/>
  <c r="U77" i="16"/>
  <c r="W77" i="16" s="1"/>
  <c r="Y77" i="16" s="1"/>
  <c r="Z77" i="16" s="1"/>
  <c r="T77" i="16"/>
  <c r="M77" i="16"/>
  <c r="L77" i="16"/>
  <c r="N77" i="16" s="1"/>
  <c r="K77" i="16"/>
  <c r="J77" i="16"/>
  <c r="H77" i="16"/>
  <c r="I77" i="16" s="1"/>
  <c r="T76" i="16"/>
  <c r="U76" i="16" s="1"/>
  <c r="M76" i="16"/>
  <c r="I76" i="16"/>
  <c r="J76" i="16" s="1"/>
  <c r="H76" i="16"/>
  <c r="T75" i="16"/>
  <c r="U75" i="16" s="1"/>
  <c r="W75" i="16" s="1"/>
  <c r="Y75" i="16" s="1"/>
  <c r="Z75" i="16" s="1"/>
  <c r="H75" i="16"/>
  <c r="T74" i="16"/>
  <c r="U74" i="16" s="1"/>
  <c r="M74" i="16"/>
  <c r="L74" i="16"/>
  <c r="N74" i="16" s="1"/>
  <c r="I74" i="16"/>
  <c r="J74" i="16" s="1"/>
  <c r="K74" i="16" s="1"/>
  <c r="H74" i="16"/>
  <c r="U73" i="16"/>
  <c r="T73" i="16"/>
  <c r="H73" i="16"/>
  <c r="V72" i="16"/>
  <c r="U72" i="16"/>
  <c r="W72" i="16" s="1"/>
  <c r="Y72" i="16" s="1"/>
  <c r="Z72" i="16" s="1"/>
  <c r="T72" i="16"/>
  <c r="N72" i="16"/>
  <c r="O72" i="16" s="1"/>
  <c r="M72" i="16"/>
  <c r="L72" i="16"/>
  <c r="J72" i="16"/>
  <c r="K72" i="16" s="1"/>
  <c r="I72" i="16"/>
  <c r="H72" i="16"/>
  <c r="W71" i="16"/>
  <c r="Y71" i="16" s="1"/>
  <c r="Z71" i="16" s="1"/>
  <c r="T71" i="16"/>
  <c r="U71" i="16" s="1"/>
  <c r="V71" i="16" s="1"/>
  <c r="M71" i="16"/>
  <c r="K71" i="16"/>
  <c r="J71" i="16"/>
  <c r="L71" i="16" s="1"/>
  <c r="N71" i="16" s="1"/>
  <c r="I71" i="16"/>
  <c r="H71" i="16"/>
  <c r="V70" i="16"/>
  <c r="U70" i="16"/>
  <c r="W70" i="16" s="1"/>
  <c r="Y70" i="16" s="1"/>
  <c r="Z70" i="16" s="1"/>
  <c r="T70" i="16"/>
  <c r="H70" i="16"/>
  <c r="V69" i="16"/>
  <c r="U69" i="16"/>
  <c r="W69" i="16" s="1"/>
  <c r="Y69" i="16" s="1"/>
  <c r="Z69" i="16" s="1"/>
  <c r="T69" i="16"/>
  <c r="M69" i="16"/>
  <c r="H69" i="16"/>
  <c r="I69" i="16" s="1"/>
  <c r="J69" i="16" s="1"/>
  <c r="Y68" i="16"/>
  <c r="Z68" i="16" s="1"/>
  <c r="V68" i="16"/>
  <c r="U68" i="16"/>
  <c r="W68" i="16" s="1"/>
  <c r="T68" i="16"/>
  <c r="H68" i="16"/>
  <c r="Y67" i="16"/>
  <c r="Z67" i="16" s="1"/>
  <c r="X67" i="16"/>
  <c r="W67" i="16"/>
  <c r="T67" i="16"/>
  <c r="U67" i="16" s="1"/>
  <c r="V67" i="16" s="1"/>
  <c r="M67" i="16"/>
  <c r="J67" i="16"/>
  <c r="L67" i="16" s="1"/>
  <c r="N67" i="16" s="1"/>
  <c r="O67" i="16" s="1"/>
  <c r="I67" i="16"/>
  <c r="H67" i="16"/>
  <c r="Y66" i="16"/>
  <c r="Z66" i="16" s="1"/>
  <c r="W66" i="16"/>
  <c r="V66" i="16"/>
  <c r="T66" i="16"/>
  <c r="U66" i="16" s="1"/>
  <c r="M66" i="16"/>
  <c r="I66" i="16"/>
  <c r="J66" i="16" s="1"/>
  <c r="H66" i="16"/>
  <c r="V65" i="16"/>
  <c r="T65" i="16"/>
  <c r="U65" i="16" s="1"/>
  <c r="W65" i="16" s="1"/>
  <c r="Y65" i="16" s="1"/>
  <c r="Z65" i="16" s="1"/>
  <c r="H65" i="16"/>
  <c r="M65" i="16" s="1"/>
  <c r="T64" i="16"/>
  <c r="U64" i="16" s="1"/>
  <c r="I64" i="16"/>
  <c r="J64" i="16" s="1"/>
  <c r="H64" i="16"/>
  <c r="M64" i="16" s="1"/>
  <c r="U63" i="16"/>
  <c r="T63" i="16"/>
  <c r="H63" i="16"/>
  <c r="U62" i="16"/>
  <c r="T62" i="16"/>
  <c r="J62" i="16"/>
  <c r="K62" i="16" s="1"/>
  <c r="I62" i="16"/>
  <c r="H62" i="16"/>
  <c r="M62" i="16" s="1"/>
  <c r="Y61" i="16"/>
  <c r="Z61" i="16" s="1"/>
  <c r="V61" i="16"/>
  <c r="U61" i="16"/>
  <c r="W61" i="16" s="1"/>
  <c r="T61" i="16"/>
  <c r="M61" i="16"/>
  <c r="H61" i="16"/>
  <c r="I61" i="16" s="1"/>
  <c r="J61" i="16" s="1"/>
  <c r="V60" i="16"/>
  <c r="T60" i="16"/>
  <c r="U60" i="16" s="1"/>
  <c r="W60" i="16" s="1"/>
  <c r="Y60" i="16" s="1"/>
  <c r="Z60" i="16" s="1"/>
  <c r="K60" i="16"/>
  <c r="I60" i="16"/>
  <c r="J60" i="16" s="1"/>
  <c r="L60" i="16" s="1"/>
  <c r="N60" i="16" s="1"/>
  <c r="H60" i="16"/>
  <c r="M60" i="16" s="1"/>
  <c r="T59" i="16"/>
  <c r="U59" i="16" s="1"/>
  <c r="H59" i="16"/>
  <c r="T58" i="16"/>
  <c r="U58" i="16" s="1"/>
  <c r="M58" i="16"/>
  <c r="I58" i="16"/>
  <c r="J58" i="16" s="1"/>
  <c r="H58" i="16"/>
  <c r="W57" i="16"/>
  <c r="Y57" i="16" s="1"/>
  <c r="Z57" i="16" s="1"/>
  <c r="V57" i="16"/>
  <c r="T57" i="16"/>
  <c r="U57" i="16" s="1"/>
  <c r="M57" i="16"/>
  <c r="I57" i="16"/>
  <c r="J57" i="16" s="1"/>
  <c r="H57" i="16"/>
  <c r="T56" i="16"/>
  <c r="U56" i="16" s="1"/>
  <c r="H56" i="16"/>
  <c r="M56" i="16" s="1"/>
  <c r="U55" i="16"/>
  <c r="T55" i="16"/>
  <c r="I55" i="16"/>
  <c r="J55" i="16" s="1"/>
  <c r="H55" i="16"/>
  <c r="M55" i="16" s="1"/>
  <c r="X54" i="16"/>
  <c r="U54" i="16"/>
  <c r="T54" i="16"/>
  <c r="K54" i="16"/>
  <c r="I54" i="16"/>
  <c r="J54" i="16" s="1"/>
  <c r="L54" i="16" s="1"/>
  <c r="N54" i="16" s="1"/>
  <c r="O54" i="16" s="1"/>
  <c r="H54" i="16"/>
  <c r="M54" i="16" s="1"/>
  <c r="U53" i="16"/>
  <c r="W53" i="16" s="1"/>
  <c r="Y53" i="16" s="1"/>
  <c r="Z53" i="16" s="1"/>
  <c r="T53" i="16"/>
  <c r="M53" i="16"/>
  <c r="J53" i="16"/>
  <c r="L53" i="16" s="1"/>
  <c r="N53" i="16" s="1"/>
  <c r="I53" i="16"/>
  <c r="H53" i="16"/>
  <c r="Y52" i="16"/>
  <c r="Z52" i="16" s="1"/>
  <c r="W52" i="16"/>
  <c r="V52" i="16"/>
  <c r="T52" i="16"/>
  <c r="U52" i="16" s="1"/>
  <c r="J52" i="16"/>
  <c r="I52" i="16"/>
  <c r="H52" i="16"/>
  <c r="M52" i="16" s="1"/>
  <c r="U51" i="16"/>
  <c r="T51" i="16"/>
  <c r="H51" i="16"/>
  <c r="M51" i="16" s="1"/>
  <c r="T50" i="16"/>
  <c r="U50" i="16" s="1"/>
  <c r="M50" i="16"/>
  <c r="I50" i="16"/>
  <c r="J50" i="16" s="1"/>
  <c r="H50" i="16"/>
  <c r="U49" i="16"/>
  <c r="T49" i="16"/>
  <c r="H49" i="16"/>
  <c r="W48" i="16"/>
  <c r="Y48" i="16" s="1"/>
  <c r="Z48" i="16" s="1"/>
  <c r="V48" i="16"/>
  <c r="T48" i="16"/>
  <c r="U48" i="16" s="1"/>
  <c r="M48" i="16"/>
  <c r="J48" i="16"/>
  <c r="I48" i="16"/>
  <c r="H48" i="16"/>
  <c r="V47" i="16"/>
  <c r="U47" i="16"/>
  <c r="W47" i="16" s="1"/>
  <c r="Y47" i="16" s="1"/>
  <c r="Z47" i="16" s="1"/>
  <c r="T47" i="16"/>
  <c r="H47" i="16"/>
  <c r="M47" i="16" s="1"/>
  <c r="V46" i="16"/>
  <c r="U46" i="16"/>
  <c r="W46" i="16" s="1"/>
  <c r="Y46" i="16" s="1"/>
  <c r="Z46" i="16" s="1"/>
  <c r="T46" i="16"/>
  <c r="I46" i="16"/>
  <c r="J46" i="16" s="1"/>
  <c r="L46" i="16" s="1"/>
  <c r="N46" i="16" s="1"/>
  <c r="H46" i="16"/>
  <c r="M46" i="16" s="1"/>
  <c r="Z45" i="16"/>
  <c r="X45" i="16"/>
  <c r="T45" i="16"/>
  <c r="U45" i="16" s="1"/>
  <c r="W45" i="16" s="1"/>
  <c r="Y45" i="16" s="1"/>
  <c r="M45" i="16"/>
  <c r="L45" i="16"/>
  <c r="N45" i="16" s="1"/>
  <c r="O45" i="16" s="1"/>
  <c r="K45" i="16"/>
  <c r="H45" i="16"/>
  <c r="I45" i="16" s="1"/>
  <c r="J45" i="16" s="1"/>
  <c r="T44" i="16"/>
  <c r="U44" i="16" s="1"/>
  <c r="H44" i="16"/>
  <c r="M44" i="16" s="1"/>
  <c r="Y43" i="16"/>
  <c r="Z43" i="16" s="1"/>
  <c r="T43" i="16"/>
  <c r="U43" i="16" s="1"/>
  <c r="W43" i="16" s="1"/>
  <c r="H43" i="16"/>
  <c r="I43" i="16" s="1"/>
  <c r="J43" i="16" s="1"/>
  <c r="K43" i="16" s="1"/>
  <c r="T42" i="16"/>
  <c r="U42" i="16" s="1"/>
  <c r="O42" i="16"/>
  <c r="N42" i="16"/>
  <c r="X42" i="16" s="1"/>
  <c r="M42" i="16"/>
  <c r="K42" i="16"/>
  <c r="I42" i="16"/>
  <c r="J42" i="16" s="1"/>
  <c r="L42" i="16" s="1"/>
  <c r="H42" i="16"/>
  <c r="W41" i="16"/>
  <c r="Y41" i="16" s="1"/>
  <c r="Z41" i="16" s="1"/>
  <c r="V41" i="16"/>
  <c r="U41" i="16"/>
  <c r="T41" i="16"/>
  <c r="M41" i="16"/>
  <c r="I41" i="16"/>
  <c r="J41" i="16" s="1"/>
  <c r="H41" i="16"/>
  <c r="W40" i="16"/>
  <c r="Y40" i="16" s="1"/>
  <c r="Z40" i="16" s="1"/>
  <c r="U40" i="16"/>
  <c r="V40" i="16" s="1"/>
  <c r="T40" i="16"/>
  <c r="M40" i="16"/>
  <c r="J40" i="16"/>
  <c r="I40" i="16"/>
  <c r="H40" i="16"/>
  <c r="Z39" i="16"/>
  <c r="V39" i="16"/>
  <c r="T39" i="16"/>
  <c r="U39" i="16" s="1"/>
  <c r="W39" i="16" s="1"/>
  <c r="Y39" i="16" s="1"/>
  <c r="N39" i="16"/>
  <c r="X39" i="16" s="1"/>
  <c r="M39" i="16"/>
  <c r="L39" i="16"/>
  <c r="H39" i="16"/>
  <c r="I39" i="16" s="1"/>
  <c r="J39" i="16" s="1"/>
  <c r="K39" i="16" s="1"/>
  <c r="W38" i="16"/>
  <c r="Y38" i="16" s="1"/>
  <c r="Z38" i="16" s="1"/>
  <c r="V38" i="16"/>
  <c r="T38" i="16"/>
  <c r="U38" i="16" s="1"/>
  <c r="J38" i="16"/>
  <c r="K38" i="16" s="1"/>
  <c r="I38" i="16"/>
  <c r="H38" i="16"/>
  <c r="M38" i="16" s="1"/>
  <c r="T37" i="16"/>
  <c r="U37" i="16" s="1"/>
  <c r="H37" i="16"/>
  <c r="M37" i="16" s="1"/>
  <c r="T36" i="16"/>
  <c r="U36" i="16" s="1"/>
  <c r="M36" i="16"/>
  <c r="H36" i="16"/>
  <c r="I36" i="16" s="1"/>
  <c r="J36" i="16" s="1"/>
  <c r="X35" i="16"/>
  <c r="V35" i="16"/>
  <c r="T35" i="16"/>
  <c r="U35" i="16" s="1"/>
  <c r="W35" i="16" s="1"/>
  <c r="Y35" i="16" s="1"/>
  <c r="Z35" i="16" s="1"/>
  <c r="M35" i="16"/>
  <c r="L35" i="16"/>
  <c r="N35" i="16" s="1"/>
  <c r="O35" i="16" s="1"/>
  <c r="K35" i="16"/>
  <c r="J35" i="16"/>
  <c r="I35" i="16"/>
  <c r="H35" i="16"/>
  <c r="T34" i="16"/>
  <c r="U34" i="16" s="1"/>
  <c r="M34" i="16"/>
  <c r="L34" i="16"/>
  <c r="N34" i="16" s="1"/>
  <c r="I34" i="16"/>
  <c r="J34" i="16" s="1"/>
  <c r="K34" i="16" s="1"/>
  <c r="H34" i="16"/>
  <c r="W33" i="16"/>
  <c r="Y33" i="16" s="1"/>
  <c r="Z33" i="16" s="1"/>
  <c r="T33" i="16"/>
  <c r="U33" i="16" s="1"/>
  <c r="V33" i="16" s="1"/>
  <c r="H33" i="16"/>
  <c r="M33" i="16" s="1"/>
  <c r="T32" i="16"/>
  <c r="U32" i="16" s="1"/>
  <c r="O32" i="16"/>
  <c r="N32" i="16"/>
  <c r="X32" i="16" s="1"/>
  <c r="M32" i="16"/>
  <c r="J32" i="16"/>
  <c r="L32" i="16" s="1"/>
  <c r="H32" i="16"/>
  <c r="I32" i="16" s="1"/>
  <c r="V31" i="16"/>
  <c r="U31" i="16"/>
  <c r="W31" i="16" s="1"/>
  <c r="Y31" i="16" s="1"/>
  <c r="Z31" i="16" s="1"/>
  <c r="T31" i="16"/>
  <c r="K31" i="16"/>
  <c r="J31" i="16"/>
  <c r="L31" i="16" s="1"/>
  <c r="N31" i="16" s="1"/>
  <c r="H31" i="16"/>
  <c r="I31" i="16" s="1"/>
  <c r="W30" i="16"/>
  <c r="Y30" i="16" s="1"/>
  <c r="Z30" i="16" s="1"/>
  <c r="T30" i="16"/>
  <c r="U30" i="16" s="1"/>
  <c r="V30" i="16" s="1"/>
  <c r="K30" i="16"/>
  <c r="I30" i="16"/>
  <c r="J30" i="16" s="1"/>
  <c r="L30" i="16" s="1"/>
  <c r="N30" i="16" s="1"/>
  <c r="H30" i="16"/>
  <c r="M30" i="16" s="1"/>
  <c r="T29" i="16"/>
  <c r="U29" i="16" s="1"/>
  <c r="O29" i="16"/>
  <c r="M29" i="16"/>
  <c r="L29" i="16"/>
  <c r="N29" i="16" s="1"/>
  <c r="X29" i="16" s="1"/>
  <c r="H29" i="16"/>
  <c r="I29" i="16" s="1"/>
  <c r="J29" i="16" s="1"/>
  <c r="K29" i="16" s="1"/>
  <c r="T28" i="16"/>
  <c r="U28" i="16" s="1"/>
  <c r="H28" i="16"/>
  <c r="U27" i="16"/>
  <c r="T27" i="16"/>
  <c r="I27" i="16"/>
  <c r="J27" i="16" s="1"/>
  <c r="L27" i="16" s="1"/>
  <c r="N27" i="16" s="1"/>
  <c r="H27" i="16"/>
  <c r="M27" i="16" s="1"/>
  <c r="T26" i="16"/>
  <c r="U26" i="16" s="1"/>
  <c r="H26" i="16"/>
  <c r="Z25" i="16"/>
  <c r="V25" i="16"/>
  <c r="U25" i="16"/>
  <c r="W25" i="16" s="1"/>
  <c r="Y25" i="16" s="1"/>
  <c r="T25" i="16"/>
  <c r="I25" i="16"/>
  <c r="J25" i="16" s="1"/>
  <c r="H25" i="16"/>
  <c r="M25" i="16" s="1"/>
  <c r="W24" i="16"/>
  <c r="Y24" i="16" s="1"/>
  <c r="Z24" i="16" s="1"/>
  <c r="V24" i="16"/>
  <c r="U24" i="16"/>
  <c r="T24" i="16"/>
  <c r="N24" i="16"/>
  <c r="K24" i="16"/>
  <c r="H24" i="16"/>
  <c r="I24" i="16" s="1"/>
  <c r="J24" i="16" s="1"/>
  <c r="L24" i="16" s="1"/>
  <c r="T23" i="16"/>
  <c r="U23" i="16" s="1"/>
  <c r="I23" i="16"/>
  <c r="J23" i="16" s="1"/>
  <c r="H23" i="16"/>
  <c r="M23" i="16" s="1"/>
  <c r="V22" i="16"/>
  <c r="T22" i="16"/>
  <c r="U22" i="16" s="1"/>
  <c r="W22" i="16" s="1"/>
  <c r="Y22" i="16" s="1"/>
  <c r="Z22" i="16" s="1"/>
  <c r="H22" i="16"/>
  <c r="Y21" i="16"/>
  <c r="Z21" i="16" s="1"/>
  <c r="W21" i="16"/>
  <c r="V21" i="16"/>
  <c r="T21" i="16"/>
  <c r="U21" i="16" s="1"/>
  <c r="H21" i="16"/>
  <c r="AD20" i="16"/>
  <c r="T20" i="16"/>
  <c r="U20" i="16" s="1"/>
  <c r="M20" i="16"/>
  <c r="L20" i="16"/>
  <c r="N20" i="16" s="1"/>
  <c r="H20" i="16"/>
  <c r="I20" i="16" s="1"/>
  <c r="J20" i="16" s="1"/>
  <c r="K20" i="16" s="1"/>
  <c r="U19" i="16"/>
  <c r="T19" i="16"/>
  <c r="M19" i="16"/>
  <c r="H19" i="16"/>
  <c r="I19" i="16" s="1"/>
  <c r="J19" i="16" s="1"/>
  <c r="W18" i="16"/>
  <c r="Y18" i="16" s="1"/>
  <c r="Z18" i="16" s="1"/>
  <c r="V18" i="16"/>
  <c r="T18" i="16"/>
  <c r="U18" i="16" s="1"/>
  <c r="M18" i="16"/>
  <c r="I18" i="16"/>
  <c r="J18" i="16" s="1"/>
  <c r="H18" i="16"/>
  <c r="AD17" i="16"/>
  <c r="T17" i="16"/>
  <c r="U17" i="16" s="1"/>
  <c r="I17" i="16"/>
  <c r="J17" i="16" s="1"/>
  <c r="H17" i="16"/>
  <c r="M17" i="16" s="1"/>
  <c r="U16" i="16"/>
  <c r="T16" i="16"/>
  <c r="H16" i="16"/>
  <c r="W15" i="16"/>
  <c r="Y15" i="16" s="1"/>
  <c r="Z15" i="16" s="1"/>
  <c r="V15" i="16"/>
  <c r="T15" i="16"/>
  <c r="U15" i="16" s="1"/>
  <c r="M15" i="16"/>
  <c r="I15" i="16"/>
  <c r="J15" i="16" s="1"/>
  <c r="K15" i="16" s="1"/>
  <c r="H15" i="16"/>
  <c r="W14" i="16"/>
  <c r="Y14" i="16" s="1"/>
  <c r="Z14" i="16" s="1"/>
  <c r="T14" i="16"/>
  <c r="U14" i="16" s="1"/>
  <c r="V14" i="16" s="1"/>
  <c r="M14" i="16"/>
  <c r="L14" i="16"/>
  <c r="N14" i="16" s="1"/>
  <c r="J14" i="16"/>
  <c r="K14" i="16" s="1"/>
  <c r="I14" i="16"/>
  <c r="H14" i="16"/>
  <c r="AC13" i="16"/>
  <c r="Z13" i="16"/>
  <c r="W13" i="16"/>
  <c r="Y13" i="16" s="1"/>
  <c r="V13" i="16"/>
  <c r="U13" i="16"/>
  <c r="T13" i="16"/>
  <c r="H13" i="16"/>
  <c r="T12" i="16"/>
  <c r="U12" i="16" s="1"/>
  <c r="N12" i="16"/>
  <c r="X12" i="16" s="1"/>
  <c r="M12" i="16"/>
  <c r="L12" i="16"/>
  <c r="K12" i="16"/>
  <c r="I12" i="16"/>
  <c r="J12" i="16" s="1"/>
  <c r="H12" i="16"/>
  <c r="T11" i="16"/>
  <c r="U11" i="16" s="1"/>
  <c r="M11" i="16"/>
  <c r="L11" i="16"/>
  <c r="N11" i="16" s="1"/>
  <c r="K11" i="16"/>
  <c r="I11" i="16"/>
  <c r="J11" i="16" s="1"/>
  <c r="H11" i="16"/>
  <c r="U10" i="16"/>
  <c r="T10" i="16"/>
  <c r="M10" i="16"/>
  <c r="J10" i="16"/>
  <c r="L10" i="16" s="1"/>
  <c r="H10" i="16"/>
  <c r="I10" i="16" s="1"/>
  <c r="U9" i="16"/>
  <c r="T9" i="16"/>
  <c r="H9" i="16"/>
  <c r="U8" i="16"/>
  <c r="T8" i="16"/>
  <c r="H8" i="16"/>
  <c r="T7" i="16"/>
  <c r="U7" i="16" s="1"/>
  <c r="M7" i="16"/>
  <c r="H7" i="16"/>
  <c r="I7" i="16" s="1"/>
  <c r="J7" i="16" s="1"/>
  <c r="T6" i="16"/>
  <c r="U6" i="16" s="1"/>
  <c r="H6" i="16"/>
  <c r="M6" i="16" s="1"/>
  <c r="W5" i="16"/>
  <c r="Y5" i="16" s="1"/>
  <c r="Z5" i="16" s="1"/>
  <c r="V5" i="16"/>
  <c r="U5" i="16"/>
  <c r="T5" i="16"/>
  <c r="M5" i="16"/>
  <c r="L5" i="16"/>
  <c r="K5" i="16"/>
  <c r="I5" i="16"/>
  <c r="J5" i="16" s="1"/>
  <c r="H5" i="16"/>
  <c r="W4" i="16"/>
  <c r="Y4" i="16" s="1"/>
  <c r="Z4" i="16" s="1"/>
  <c r="T4" i="16"/>
  <c r="U4" i="16" s="1"/>
  <c r="V4" i="16" s="1"/>
  <c r="M4" i="16"/>
  <c r="I4" i="16"/>
  <c r="J4" i="16" s="1"/>
  <c r="H4" i="16"/>
  <c r="V3" i="16"/>
  <c r="U3" i="16"/>
  <c r="W3" i="16" s="1"/>
  <c r="Y3" i="16" s="1"/>
  <c r="Z3" i="16" s="1"/>
  <c r="T3" i="16"/>
  <c r="H3" i="16"/>
  <c r="U2" i="16"/>
  <c r="V2" i="16" s="1"/>
  <c r="T2" i="16"/>
  <c r="M2" i="16"/>
  <c r="H2" i="16"/>
  <c r="I2" i="16" s="1"/>
  <c r="J2" i="16" s="1"/>
  <c r="U101" i="15"/>
  <c r="T101" i="15"/>
  <c r="M101" i="15"/>
  <c r="J101" i="15"/>
  <c r="H101" i="15"/>
  <c r="I101" i="15" s="1"/>
  <c r="Z100" i="15"/>
  <c r="V100" i="15"/>
  <c r="T100" i="15"/>
  <c r="U100" i="15" s="1"/>
  <c r="W100" i="15" s="1"/>
  <c r="Y100" i="15" s="1"/>
  <c r="H100" i="15"/>
  <c r="M100" i="15" s="1"/>
  <c r="T99" i="15"/>
  <c r="U99" i="15" s="1"/>
  <c r="O99" i="15"/>
  <c r="N99" i="15"/>
  <c r="X99" i="15" s="1"/>
  <c r="M99" i="15"/>
  <c r="L99" i="15"/>
  <c r="K99" i="15"/>
  <c r="I99" i="15"/>
  <c r="J99" i="15" s="1"/>
  <c r="H99" i="15"/>
  <c r="X98" i="15"/>
  <c r="T98" i="15"/>
  <c r="U98" i="15" s="1"/>
  <c r="V98" i="15" s="1"/>
  <c r="M98" i="15"/>
  <c r="L98" i="15"/>
  <c r="N98" i="15" s="1"/>
  <c r="O98" i="15" s="1"/>
  <c r="K98" i="15"/>
  <c r="H98" i="15"/>
  <c r="I98" i="15" s="1"/>
  <c r="J98" i="15" s="1"/>
  <c r="W97" i="15"/>
  <c r="Y97" i="15" s="1"/>
  <c r="Z97" i="15" s="1"/>
  <c r="U97" i="15"/>
  <c r="V97" i="15" s="1"/>
  <c r="T97" i="15"/>
  <c r="M97" i="15"/>
  <c r="I97" i="15"/>
  <c r="J97" i="15" s="1"/>
  <c r="H97" i="15"/>
  <c r="W96" i="15"/>
  <c r="Y96" i="15" s="1"/>
  <c r="Z96" i="15" s="1"/>
  <c r="V96" i="15"/>
  <c r="U96" i="15"/>
  <c r="T96" i="15"/>
  <c r="M96" i="15"/>
  <c r="J96" i="15"/>
  <c r="K96" i="15" s="1"/>
  <c r="H96" i="15"/>
  <c r="I96" i="15" s="1"/>
  <c r="V95" i="15"/>
  <c r="U95" i="15"/>
  <c r="W95" i="15" s="1"/>
  <c r="Y95" i="15" s="1"/>
  <c r="Z95" i="15" s="1"/>
  <c r="T95" i="15"/>
  <c r="M95" i="15"/>
  <c r="J95" i="15"/>
  <c r="H95" i="15"/>
  <c r="I95" i="15" s="1"/>
  <c r="Z94" i="15"/>
  <c r="V94" i="15"/>
  <c r="T94" i="15"/>
  <c r="U94" i="15" s="1"/>
  <c r="W94" i="15" s="1"/>
  <c r="Y94" i="15" s="1"/>
  <c r="H94" i="15"/>
  <c r="M94" i="15" s="1"/>
  <c r="U93" i="15"/>
  <c r="T93" i="15"/>
  <c r="M93" i="15"/>
  <c r="I93" i="15"/>
  <c r="J93" i="15" s="1"/>
  <c r="H93" i="15"/>
  <c r="T92" i="15"/>
  <c r="U92" i="15" s="1"/>
  <c r="J92" i="15"/>
  <c r="I92" i="15"/>
  <c r="H92" i="15"/>
  <c r="M92" i="15" s="1"/>
  <c r="W91" i="15"/>
  <c r="Y91" i="15" s="1"/>
  <c r="Z91" i="15" s="1"/>
  <c r="T91" i="15"/>
  <c r="U91" i="15" s="1"/>
  <c r="V91" i="15" s="1"/>
  <c r="M91" i="15"/>
  <c r="I91" i="15"/>
  <c r="J91" i="15" s="1"/>
  <c r="K91" i="15" s="1"/>
  <c r="H91" i="15"/>
  <c r="T90" i="15"/>
  <c r="U90" i="15" s="1"/>
  <c r="I90" i="15"/>
  <c r="J90" i="15" s="1"/>
  <c r="H90" i="15"/>
  <c r="M90" i="15" s="1"/>
  <c r="W89" i="15"/>
  <c r="Y89" i="15" s="1"/>
  <c r="Z89" i="15" s="1"/>
  <c r="V89" i="15"/>
  <c r="U89" i="15"/>
  <c r="T89" i="15"/>
  <c r="I89" i="15"/>
  <c r="J89" i="15" s="1"/>
  <c r="H89" i="15"/>
  <c r="M89" i="15" s="1"/>
  <c r="T88" i="15"/>
  <c r="U88" i="15" s="1"/>
  <c r="O88" i="15"/>
  <c r="M88" i="15"/>
  <c r="L88" i="15"/>
  <c r="N88" i="15" s="1"/>
  <c r="X88" i="15" s="1"/>
  <c r="K88" i="15"/>
  <c r="J88" i="15"/>
  <c r="I88" i="15"/>
  <c r="H88" i="15"/>
  <c r="W87" i="15"/>
  <c r="Y87" i="15" s="1"/>
  <c r="Z87" i="15" s="1"/>
  <c r="V87" i="15"/>
  <c r="U87" i="15"/>
  <c r="T87" i="15"/>
  <c r="M87" i="15"/>
  <c r="I87" i="15"/>
  <c r="J87" i="15" s="1"/>
  <c r="H87" i="15"/>
  <c r="T86" i="15"/>
  <c r="U86" i="15" s="1"/>
  <c r="H86" i="15"/>
  <c r="W85" i="15"/>
  <c r="Y85" i="15" s="1"/>
  <c r="Z85" i="15" s="1"/>
  <c r="T85" i="15"/>
  <c r="U85" i="15" s="1"/>
  <c r="V85" i="15" s="1"/>
  <c r="M85" i="15"/>
  <c r="J85" i="15"/>
  <c r="H85" i="15"/>
  <c r="I85" i="15" s="1"/>
  <c r="V84" i="15"/>
  <c r="U84" i="15"/>
  <c r="W84" i="15" s="1"/>
  <c r="Y84" i="15" s="1"/>
  <c r="Z84" i="15" s="1"/>
  <c r="T84" i="15"/>
  <c r="H84" i="15"/>
  <c r="M84" i="15" s="1"/>
  <c r="Z83" i="15"/>
  <c r="V83" i="15"/>
  <c r="T83" i="15"/>
  <c r="U83" i="15" s="1"/>
  <c r="W83" i="15" s="1"/>
  <c r="Y83" i="15" s="1"/>
  <c r="M83" i="15"/>
  <c r="I83" i="15"/>
  <c r="J83" i="15" s="1"/>
  <c r="K83" i="15" s="1"/>
  <c r="H83" i="15"/>
  <c r="T82" i="15"/>
  <c r="U82" i="15" s="1"/>
  <c r="M82" i="15"/>
  <c r="L82" i="15"/>
  <c r="N82" i="15" s="1"/>
  <c r="K82" i="15"/>
  <c r="H82" i="15"/>
  <c r="I82" i="15" s="1"/>
  <c r="J82" i="15" s="1"/>
  <c r="W81" i="15"/>
  <c r="Y81" i="15" s="1"/>
  <c r="Z81" i="15" s="1"/>
  <c r="V81" i="15"/>
  <c r="U81" i="15"/>
  <c r="T81" i="15"/>
  <c r="H81" i="15"/>
  <c r="M81" i="15" s="1"/>
  <c r="U80" i="15"/>
  <c r="T80" i="15"/>
  <c r="M80" i="15"/>
  <c r="L80" i="15"/>
  <c r="N80" i="15" s="1"/>
  <c r="O80" i="15" s="1"/>
  <c r="K80" i="15"/>
  <c r="J80" i="15"/>
  <c r="H80" i="15"/>
  <c r="I80" i="15" s="1"/>
  <c r="U79" i="15"/>
  <c r="T79" i="15"/>
  <c r="M79" i="15"/>
  <c r="J79" i="15"/>
  <c r="I79" i="15"/>
  <c r="H79" i="15"/>
  <c r="W78" i="15"/>
  <c r="Y78" i="15" s="1"/>
  <c r="Z78" i="15" s="1"/>
  <c r="V78" i="15"/>
  <c r="T78" i="15"/>
  <c r="U78" i="15" s="1"/>
  <c r="H78" i="15"/>
  <c r="M78" i="15" s="1"/>
  <c r="X77" i="15"/>
  <c r="U77" i="15"/>
  <c r="T77" i="15"/>
  <c r="O77" i="15"/>
  <c r="N77" i="15"/>
  <c r="M77" i="15"/>
  <c r="L77" i="15"/>
  <c r="K77" i="15"/>
  <c r="I77" i="15"/>
  <c r="J77" i="15" s="1"/>
  <c r="H77" i="15"/>
  <c r="W76" i="15"/>
  <c r="Y76" i="15" s="1"/>
  <c r="Z76" i="15" s="1"/>
  <c r="V76" i="15"/>
  <c r="U76" i="15"/>
  <c r="T76" i="15"/>
  <c r="I76" i="15"/>
  <c r="J76" i="15" s="1"/>
  <c r="H76" i="15"/>
  <c r="M76" i="15" s="1"/>
  <c r="W75" i="15"/>
  <c r="Y75" i="15" s="1"/>
  <c r="Z75" i="15" s="1"/>
  <c r="U75" i="15"/>
  <c r="V75" i="15" s="1"/>
  <c r="T75" i="15"/>
  <c r="H75" i="15"/>
  <c r="U74" i="15"/>
  <c r="T74" i="15"/>
  <c r="M74" i="15"/>
  <c r="H74" i="15"/>
  <c r="I74" i="15" s="1"/>
  <c r="J74" i="15" s="1"/>
  <c r="T73" i="15"/>
  <c r="U73" i="15" s="1"/>
  <c r="H73" i="15"/>
  <c r="M73" i="15" s="1"/>
  <c r="T72" i="15"/>
  <c r="U72" i="15" s="1"/>
  <c r="H72" i="15"/>
  <c r="W71" i="15"/>
  <c r="Y71" i="15" s="1"/>
  <c r="Z71" i="15" s="1"/>
  <c r="U71" i="15"/>
  <c r="V71" i="15" s="1"/>
  <c r="T71" i="15"/>
  <c r="M71" i="15"/>
  <c r="I71" i="15"/>
  <c r="J71" i="15" s="1"/>
  <c r="H71" i="15"/>
  <c r="U70" i="15"/>
  <c r="T70" i="15"/>
  <c r="H70" i="15"/>
  <c r="T69" i="15"/>
  <c r="U69" i="15" s="1"/>
  <c r="M69" i="15"/>
  <c r="I69" i="15"/>
  <c r="J69" i="15" s="1"/>
  <c r="H69" i="15"/>
  <c r="W68" i="15"/>
  <c r="Y68" i="15" s="1"/>
  <c r="Z68" i="15" s="1"/>
  <c r="T68" i="15"/>
  <c r="U68" i="15" s="1"/>
  <c r="V68" i="15" s="1"/>
  <c r="H68" i="15"/>
  <c r="V67" i="15"/>
  <c r="T67" i="15"/>
  <c r="U67" i="15" s="1"/>
  <c r="W67" i="15" s="1"/>
  <c r="Y67" i="15" s="1"/>
  <c r="Z67" i="15" s="1"/>
  <c r="H67" i="15"/>
  <c r="T66" i="15"/>
  <c r="U66" i="15" s="1"/>
  <c r="M66" i="15"/>
  <c r="L66" i="15"/>
  <c r="N66" i="15" s="1"/>
  <c r="H66" i="15"/>
  <c r="I66" i="15" s="1"/>
  <c r="J66" i="15" s="1"/>
  <c r="K66" i="15" s="1"/>
  <c r="U65" i="15"/>
  <c r="T65" i="15"/>
  <c r="M65" i="15"/>
  <c r="I65" i="15"/>
  <c r="J65" i="15" s="1"/>
  <c r="H65" i="15"/>
  <c r="U64" i="15"/>
  <c r="T64" i="15"/>
  <c r="M64" i="15"/>
  <c r="H64" i="15"/>
  <c r="I64" i="15" s="1"/>
  <c r="J64" i="15" s="1"/>
  <c r="U63" i="15"/>
  <c r="T63" i="15"/>
  <c r="H63" i="15"/>
  <c r="W62" i="15"/>
  <c r="Y62" i="15" s="1"/>
  <c r="Z62" i="15" s="1"/>
  <c r="V62" i="15"/>
  <c r="U62" i="15"/>
  <c r="T62" i="15"/>
  <c r="H62" i="15"/>
  <c r="M62" i="15" s="1"/>
  <c r="U61" i="15"/>
  <c r="T61" i="15"/>
  <c r="M61" i="15"/>
  <c r="K61" i="15"/>
  <c r="I61" i="15"/>
  <c r="J61" i="15" s="1"/>
  <c r="L61" i="15" s="1"/>
  <c r="N61" i="15" s="1"/>
  <c r="H61" i="15"/>
  <c r="V60" i="15"/>
  <c r="T60" i="15"/>
  <c r="U60" i="15" s="1"/>
  <c r="W60" i="15" s="1"/>
  <c r="Y60" i="15" s="1"/>
  <c r="Z60" i="15" s="1"/>
  <c r="M60" i="15"/>
  <c r="L60" i="15"/>
  <c r="N60" i="15" s="1"/>
  <c r="H60" i="15"/>
  <c r="I60" i="15" s="1"/>
  <c r="J60" i="15" s="1"/>
  <c r="K60" i="15" s="1"/>
  <c r="W59" i="15"/>
  <c r="Y59" i="15" s="1"/>
  <c r="Z59" i="15" s="1"/>
  <c r="V59" i="15"/>
  <c r="U59" i="15"/>
  <c r="T59" i="15"/>
  <c r="H59" i="15"/>
  <c r="U58" i="15"/>
  <c r="T58" i="15"/>
  <c r="H58" i="15"/>
  <c r="T57" i="15"/>
  <c r="U57" i="15" s="1"/>
  <c r="M57" i="15"/>
  <c r="I57" i="15"/>
  <c r="J57" i="15" s="1"/>
  <c r="H57" i="15"/>
  <c r="Y56" i="15"/>
  <c r="Z56" i="15" s="1"/>
  <c r="V56" i="15"/>
  <c r="T56" i="15"/>
  <c r="U56" i="15" s="1"/>
  <c r="W56" i="15" s="1"/>
  <c r="M56" i="15"/>
  <c r="L56" i="15"/>
  <c r="N56" i="15" s="1"/>
  <c r="K56" i="15"/>
  <c r="H56" i="15"/>
  <c r="I56" i="15" s="1"/>
  <c r="J56" i="15" s="1"/>
  <c r="W55" i="15"/>
  <c r="Y55" i="15" s="1"/>
  <c r="Z55" i="15" s="1"/>
  <c r="U55" i="15"/>
  <c r="V55" i="15" s="1"/>
  <c r="T55" i="15"/>
  <c r="N55" i="15"/>
  <c r="O55" i="15" s="1"/>
  <c r="M55" i="15"/>
  <c r="L55" i="15"/>
  <c r="I55" i="15"/>
  <c r="J55" i="15" s="1"/>
  <c r="K55" i="15" s="1"/>
  <c r="H55" i="15"/>
  <c r="Z54" i="15"/>
  <c r="Y54" i="15"/>
  <c r="W54" i="15"/>
  <c r="V54" i="15"/>
  <c r="U54" i="15"/>
  <c r="T54" i="15"/>
  <c r="I54" i="15"/>
  <c r="J54" i="15" s="1"/>
  <c r="H54" i="15"/>
  <c r="M54" i="15" s="1"/>
  <c r="X53" i="15"/>
  <c r="W53" i="15"/>
  <c r="Y53" i="15" s="1"/>
  <c r="Z53" i="15" s="1"/>
  <c r="U53" i="15"/>
  <c r="V53" i="15" s="1"/>
  <c r="T53" i="15"/>
  <c r="M53" i="15"/>
  <c r="L53" i="15"/>
  <c r="N53" i="15" s="1"/>
  <c r="O53" i="15" s="1"/>
  <c r="K53" i="15"/>
  <c r="J53" i="15"/>
  <c r="I53" i="15"/>
  <c r="H53" i="15"/>
  <c r="W52" i="15"/>
  <c r="Y52" i="15" s="1"/>
  <c r="Z52" i="15" s="1"/>
  <c r="V52" i="15"/>
  <c r="T52" i="15"/>
  <c r="U52" i="15" s="1"/>
  <c r="M52" i="15"/>
  <c r="J52" i="15"/>
  <c r="H52" i="15"/>
  <c r="I52" i="15" s="1"/>
  <c r="T51" i="15"/>
  <c r="U51" i="15" s="1"/>
  <c r="M51" i="15"/>
  <c r="I51" i="15"/>
  <c r="J51" i="15" s="1"/>
  <c r="H51" i="15"/>
  <c r="V50" i="15"/>
  <c r="T50" i="15"/>
  <c r="U50" i="15" s="1"/>
  <c r="W50" i="15" s="1"/>
  <c r="Y50" i="15" s="1"/>
  <c r="Z50" i="15" s="1"/>
  <c r="M50" i="15"/>
  <c r="H50" i="15"/>
  <c r="I50" i="15" s="1"/>
  <c r="J50" i="15" s="1"/>
  <c r="W49" i="15"/>
  <c r="Y49" i="15" s="1"/>
  <c r="Z49" i="15" s="1"/>
  <c r="V49" i="15"/>
  <c r="U49" i="15"/>
  <c r="T49" i="15"/>
  <c r="M49" i="15"/>
  <c r="H49" i="15"/>
  <c r="I49" i="15" s="1"/>
  <c r="J49" i="15" s="1"/>
  <c r="L49" i="15" s="1"/>
  <c r="N49" i="15" s="1"/>
  <c r="Z48" i="15"/>
  <c r="W48" i="15"/>
  <c r="Y48" i="15" s="1"/>
  <c r="V48" i="15"/>
  <c r="U48" i="15"/>
  <c r="T48" i="15"/>
  <c r="H48" i="15"/>
  <c r="U47" i="15"/>
  <c r="T47" i="15"/>
  <c r="M47" i="15"/>
  <c r="K47" i="15"/>
  <c r="H47" i="15"/>
  <c r="I47" i="15" s="1"/>
  <c r="J47" i="15" s="1"/>
  <c r="L47" i="15" s="1"/>
  <c r="N47" i="15" s="1"/>
  <c r="W46" i="15"/>
  <c r="Y46" i="15" s="1"/>
  <c r="Z46" i="15" s="1"/>
  <c r="T46" i="15"/>
  <c r="U46" i="15" s="1"/>
  <c r="V46" i="15" s="1"/>
  <c r="H46" i="15"/>
  <c r="U45" i="15"/>
  <c r="T45" i="15"/>
  <c r="N45" i="15"/>
  <c r="X45" i="15" s="1"/>
  <c r="M45" i="15"/>
  <c r="L45" i="15"/>
  <c r="K45" i="15"/>
  <c r="J45" i="15"/>
  <c r="I45" i="15"/>
  <c r="H45" i="15"/>
  <c r="T44" i="15"/>
  <c r="U44" i="15" s="1"/>
  <c r="H44" i="15"/>
  <c r="Z43" i="15"/>
  <c r="Y43" i="15"/>
  <c r="T43" i="15"/>
  <c r="U43" i="15" s="1"/>
  <c r="W43" i="15" s="1"/>
  <c r="H43" i="15"/>
  <c r="M43" i="15" s="1"/>
  <c r="T42" i="15"/>
  <c r="U42" i="15" s="1"/>
  <c r="I42" i="15"/>
  <c r="J42" i="15" s="1"/>
  <c r="H42" i="15"/>
  <c r="M42" i="15" s="1"/>
  <c r="T41" i="15"/>
  <c r="U41" i="15" s="1"/>
  <c r="N41" i="15"/>
  <c r="X41" i="15" s="1"/>
  <c r="M41" i="15"/>
  <c r="K41" i="15"/>
  <c r="J41" i="15"/>
  <c r="L41" i="15" s="1"/>
  <c r="I41" i="15"/>
  <c r="H41" i="15"/>
  <c r="T40" i="15"/>
  <c r="U40" i="15" s="1"/>
  <c r="H40" i="15"/>
  <c r="X39" i="15"/>
  <c r="T39" i="15"/>
  <c r="U39" i="15" s="1"/>
  <c r="M39" i="15"/>
  <c r="I39" i="15"/>
  <c r="J39" i="15" s="1"/>
  <c r="L39" i="15" s="1"/>
  <c r="N39" i="15" s="1"/>
  <c r="O39" i="15" s="1"/>
  <c r="H39" i="15"/>
  <c r="W38" i="15"/>
  <c r="Y38" i="15" s="1"/>
  <c r="Z38" i="15" s="1"/>
  <c r="V38" i="15"/>
  <c r="U38" i="15"/>
  <c r="T38" i="15"/>
  <c r="H38" i="15"/>
  <c r="X37" i="15"/>
  <c r="U37" i="15"/>
  <c r="W37" i="15" s="1"/>
  <c r="Y37" i="15" s="1"/>
  <c r="Z37" i="15" s="1"/>
  <c r="T37" i="15"/>
  <c r="M37" i="15"/>
  <c r="L37" i="15"/>
  <c r="N37" i="15" s="1"/>
  <c r="O37" i="15" s="1"/>
  <c r="J37" i="15"/>
  <c r="K37" i="15" s="1"/>
  <c r="I37" i="15"/>
  <c r="H37" i="15"/>
  <c r="X36" i="15"/>
  <c r="T36" i="15"/>
  <c r="U36" i="15" s="1"/>
  <c r="M36" i="15"/>
  <c r="K36" i="15"/>
  <c r="H36" i="15"/>
  <c r="I36" i="15" s="1"/>
  <c r="J36" i="15" s="1"/>
  <c r="L36" i="15" s="1"/>
  <c r="N36" i="15" s="1"/>
  <c r="O36" i="15" s="1"/>
  <c r="Z35" i="15"/>
  <c r="W35" i="15"/>
  <c r="Y35" i="15" s="1"/>
  <c r="V35" i="15"/>
  <c r="U35" i="15"/>
  <c r="T35" i="15"/>
  <c r="H35" i="15"/>
  <c r="T34" i="15"/>
  <c r="U34" i="15" s="1"/>
  <c r="N34" i="15"/>
  <c r="X34" i="15" s="1"/>
  <c r="M34" i="15"/>
  <c r="L34" i="15"/>
  <c r="I34" i="15"/>
  <c r="J34" i="15" s="1"/>
  <c r="K34" i="15" s="1"/>
  <c r="H34" i="15"/>
  <c r="Y33" i="15"/>
  <c r="Z33" i="15" s="1"/>
  <c r="W33" i="15"/>
  <c r="U33" i="15"/>
  <c r="V33" i="15" s="1"/>
  <c r="T33" i="15"/>
  <c r="I33" i="15"/>
  <c r="J33" i="15" s="1"/>
  <c r="H33" i="15"/>
  <c r="M33" i="15" s="1"/>
  <c r="W32" i="15"/>
  <c r="Y32" i="15" s="1"/>
  <c r="Z32" i="15" s="1"/>
  <c r="V32" i="15"/>
  <c r="T32" i="15"/>
  <c r="U32" i="15" s="1"/>
  <c r="M32" i="15"/>
  <c r="J32" i="15"/>
  <c r="I32" i="15"/>
  <c r="H32" i="15"/>
  <c r="T31" i="15"/>
  <c r="U31" i="15" s="1"/>
  <c r="M31" i="15"/>
  <c r="I31" i="15"/>
  <c r="J31" i="15" s="1"/>
  <c r="H31" i="15"/>
  <c r="T30" i="15"/>
  <c r="U30" i="15" s="1"/>
  <c r="H30" i="15"/>
  <c r="M30" i="15" s="1"/>
  <c r="U29" i="15"/>
  <c r="T29" i="15"/>
  <c r="H29" i="15"/>
  <c r="M29" i="15" s="1"/>
  <c r="V28" i="15"/>
  <c r="T28" i="15"/>
  <c r="U28" i="15" s="1"/>
  <c r="W28" i="15" s="1"/>
  <c r="Y28" i="15" s="1"/>
  <c r="Z28" i="15" s="1"/>
  <c r="M28" i="15"/>
  <c r="L28" i="15"/>
  <c r="N28" i="15" s="1"/>
  <c r="H28" i="15"/>
  <c r="I28" i="15" s="1"/>
  <c r="J28" i="15" s="1"/>
  <c r="K28" i="15" s="1"/>
  <c r="U27" i="15"/>
  <c r="T27" i="15"/>
  <c r="M27" i="15"/>
  <c r="I27" i="15"/>
  <c r="J27" i="15" s="1"/>
  <c r="H27" i="15"/>
  <c r="U26" i="15"/>
  <c r="T26" i="15"/>
  <c r="M26" i="15"/>
  <c r="L26" i="15"/>
  <c r="N26" i="15" s="1"/>
  <c r="K26" i="15"/>
  <c r="J26" i="15"/>
  <c r="I26" i="15"/>
  <c r="H26" i="15"/>
  <c r="W25" i="15"/>
  <c r="Y25" i="15" s="1"/>
  <c r="Z25" i="15" s="1"/>
  <c r="V25" i="15"/>
  <c r="T25" i="15"/>
  <c r="U25" i="15" s="1"/>
  <c r="M25" i="15"/>
  <c r="I25" i="15"/>
  <c r="J25" i="15" s="1"/>
  <c r="H25" i="15"/>
  <c r="U24" i="15"/>
  <c r="T24" i="15"/>
  <c r="H24" i="15"/>
  <c r="Y23" i="15"/>
  <c r="Z23" i="15" s="1"/>
  <c r="X23" i="15"/>
  <c r="W23" i="15"/>
  <c r="T23" i="15"/>
  <c r="U23" i="15" s="1"/>
  <c r="V23" i="15" s="1"/>
  <c r="M23" i="15"/>
  <c r="K23" i="15"/>
  <c r="J23" i="15"/>
  <c r="L23" i="15" s="1"/>
  <c r="N23" i="15" s="1"/>
  <c r="O23" i="15" s="1"/>
  <c r="I23" i="15"/>
  <c r="H23" i="15"/>
  <c r="Y22" i="15"/>
  <c r="Z22" i="15" s="1"/>
  <c r="V22" i="15"/>
  <c r="T22" i="15"/>
  <c r="U22" i="15" s="1"/>
  <c r="W22" i="15" s="1"/>
  <c r="I22" i="15"/>
  <c r="J22" i="15" s="1"/>
  <c r="H22" i="15"/>
  <c r="M22" i="15" s="1"/>
  <c r="W21" i="15"/>
  <c r="Y21" i="15" s="1"/>
  <c r="Z21" i="15" s="1"/>
  <c r="T21" i="15"/>
  <c r="U21" i="15" s="1"/>
  <c r="V21" i="15" s="1"/>
  <c r="O21" i="15"/>
  <c r="M21" i="15"/>
  <c r="L21" i="15"/>
  <c r="N21" i="15" s="1"/>
  <c r="X21" i="15" s="1"/>
  <c r="H21" i="15"/>
  <c r="I21" i="15" s="1"/>
  <c r="J21" i="15" s="1"/>
  <c r="K21" i="15" s="1"/>
  <c r="AD20" i="15"/>
  <c r="U20" i="15"/>
  <c r="T20" i="15"/>
  <c r="M20" i="15"/>
  <c r="L20" i="15"/>
  <c r="N20" i="15" s="1"/>
  <c r="X20" i="15" s="1"/>
  <c r="H20" i="15"/>
  <c r="I20" i="15" s="1"/>
  <c r="J20" i="15" s="1"/>
  <c r="K20" i="15" s="1"/>
  <c r="Z19" i="15"/>
  <c r="Y19" i="15"/>
  <c r="V19" i="15"/>
  <c r="U19" i="15"/>
  <c r="W19" i="15" s="1"/>
  <c r="T19" i="15"/>
  <c r="M19" i="15"/>
  <c r="K19" i="15"/>
  <c r="J19" i="15"/>
  <c r="L19" i="15" s="1"/>
  <c r="N19" i="15" s="1"/>
  <c r="I19" i="15"/>
  <c r="H19" i="15"/>
  <c r="U18" i="15"/>
  <c r="T18" i="15"/>
  <c r="M18" i="15"/>
  <c r="I18" i="15"/>
  <c r="J18" i="15" s="1"/>
  <c r="H18" i="15"/>
  <c r="AD17" i="15"/>
  <c r="W17" i="15"/>
  <c r="Y17" i="15" s="1"/>
  <c r="Z17" i="15" s="1"/>
  <c r="V17" i="15"/>
  <c r="U17" i="15"/>
  <c r="T17" i="15"/>
  <c r="M17" i="15"/>
  <c r="J17" i="15"/>
  <c r="I17" i="15"/>
  <c r="H17" i="15"/>
  <c r="Y16" i="15"/>
  <c r="Z16" i="15" s="1"/>
  <c r="W16" i="15"/>
  <c r="U16" i="15"/>
  <c r="V16" i="15" s="1"/>
  <c r="T16" i="15"/>
  <c r="N16" i="15"/>
  <c r="K16" i="15"/>
  <c r="H16" i="15"/>
  <c r="I16" i="15" s="1"/>
  <c r="J16" i="15" s="1"/>
  <c r="L16" i="15" s="1"/>
  <c r="Z15" i="15"/>
  <c r="V15" i="15"/>
  <c r="U15" i="15"/>
  <c r="W15" i="15" s="1"/>
  <c r="Y15" i="15" s="1"/>
  <c r="T15" i="15"/>
  <c r="I15" i="15"/>
  <c r="J15" i="15" s="1"/>
  <c r="H15" i="15"/>
  <c r="M15" i="15" s="1"/>
  <c r="T14" i="15"/>
  <c r="U14" i="15" s="1"/>
  <c r="M14" i="15"/>
  <c r="I14" i="15"/>
  <c r="J14" i="15" s="1"/>
  <c r="H14" i="15"/>
  <c r="AC13" i="15"/>
  <c r="U13" i="15"/>
  <c r="T13" i="15"/>
  <c r="J13" i="15"/>
  <c r="I13" i="15"/>
  <c r="H13" i="15"/>
  <c r="M13" i="15" s="1"/>
  <c r="W12" i="15"/>
  <c r="Y12" i="15" s="1"/>
  <c r="Z12" i="15" s="1"/>
  <c r="T12" i="15"/>
  <c r="U12" i="15" s="1"/>
  <c r="V12" i="15" s="1"/>
  <c r="M12" i="15"/>
  <c r="I12" i="15"/>
  <c r="J12" i="15" s="1"/>
  <c r="H12" i="15"/>
  <c r="T11" i="15"/>
  <c r="U11" i="15" s="1"/>
  <c r="M11" i="15"/>
  <c r="J11" i="15"/>
  <c r="H11" i="15"/>
  <c r="I11" i="15" s="1"/>
  <c r="Z10" i="15"/>
  <c r="W10" i="15"/>
  <c r="Y10" i="15" s="1"/>
  <c r="T10" i="15"/>
  <c r="U10" i="15" s="1"/>
  <c r="V10" i="15" s="1"/>
  <c r="I10" i="15"/>
  <c r="J10" i="15" s="1"/>
  <c r="H10" i="15"/>
  <c r="M10" i="15" s="1"/>
  <c r="T9" i="15"/>
  <c r="U9" i="15" s="1"/>
  <c r="V9" i="15" s="1"/>
  <c r="M9" i="15"/>
  <c r="I9" i="15"/>
  <c r="J9" i="15" s="1"/>
  <c r="K9" i="15" s="1"/>
  <c r="H9" i="15"/>
  <c r="T8" i="15"/>
  <c r="U8" i="15" s="1"/>
  <c r="K8" i="15"/>
  <c r="J8" i="15"/>
  <c r="L8" i="15" s="1"/>
  <c r="N8" i="15" s="1"/>
  <c r="I8" i="15"/>
  <c r="H8" i="15"/>
  <c r="M8" i="15" s="1"/>
  <c r="U7" i="15"/>
  <c r="T7" i="15"/>
  <c r="I7" i="15"/>
  <c r="J7" i="15" s="1"/>
  <c r="H7" i="15"/>
  <c r="M7" i="15" s="1"/>
  <c r="U6" i="15"/>
  <c r="T6" i="15"/>
  <c r="H6" i="15"/>
  <c r="Y5" i="15"/>
  <c r="Z5" i="15" s="1"/>
  <c r="W5" i="15"/>
  <c r="V5" i="15"/>
  <c r="T5" i="15"/>
  <c r="U5" i="15" s="1"/>
  <c r="M5" i="15"/>
  <c r="K5" i="15"/>
  <c r="J5" i="15"/>
  <c r="L5" i="15" s="1"/>
  <c r="I5" i="15"/>
  <c r="H5" i="15"/>
  <c r="V4" i="15"/>
  <c r="U4" i="15"/>
  <c r="W4" i="15" s="1"/>
  <c r="Y4" i="15" s="1"/>
  <c r="Z4" i="15" s="1"/>
  <c r="T4" i="15"/>
  <c r="H4" i="15"/>
  <c r="V3" i="15"/>
  <c r="U3" i="15"/>
  <c r="W3" i="15" s="1"/>
  <c r="Y3" i="15" s="1"/>
  <c r="Z3" i="15" s="1"/>
  <c r="T3" i="15"/>
  <c r="L3" i="15"/>
  <c r="N3" i="15" s="1"/>
  <c r="I3" i="15"/>
  <c r="J3" i="15" s="1"/>
  <c r="K3" i="15" s="1"/>
  <c r="H3" i="15"/>
  <c r="M3" i="15" s="1"/>
  <c r="U2" i="15"/>
  <c r="T2" i="15"/>
  <c r="J2" i="15"/>
  <c r="I2" i="15"/>
  <c r="H2" i="15"/>
  <c r="M2" i="15" s="1"/>
  <c r="U101" i="14"/>
  <c r="W101" i="14" s="1"/>
  <c r="Y101" i="14" s="1"/>
  <c r="Z101" i="14" s="1"/>
  <c r="T101" i="14"/>
  <c r="I101" i="14"/>
  <c r="J101" i="14" s="1"/>
  <c r="H101" i="14"/>
  <c r="M101" i="14" s="1"/>
  <c r="T100" i="14"/>
  <c r="U100" i="14" s="1"/>
  <c r="I100" i="14"/>
  <c r="J100" i="14" s="1"/>
  <c r="H100" i="14"/>
  <c r="M100" i="14" s="1"/>
  <c r="T99" i="14"/>
  <c r="U99" i="14" s="1"/>
  <c r="I99" i="14"/>
  <c r="J99" i="14" s="1"/>
  <c r="H99" i="14"/>
  <c r="M99" i="14" s="1"/>
  <c r="W98" i="14"/>
  <c r="Y98" i="14" s="1"/>
  <c r="Z98" i="14" s="1"/>
  <c r="V98" i="14"/>
  <c r="U98" i="14"/>
  <c r="T98" i="14"/>
  <c r="M98" i="14"/>
  <c r="I98" i="14"/>
  <c r="J98" i="14" s="1"/>
  <c r="K98" i="14" s="1"/>
  <c r="H98" i="14"/>
  <c r="X97" i="14"/>
  <c r="U97" i="14"/>
  <c r="T97" i="14"/>
  <c r="M97" i="14"/>
  <c r="L97" i="14"/>
  <c r="N97" i="14" s="1"/>
  <c r="O97" i="14" s="1"/>
  <c r="H97" i="14"/>
  <c r="I97" i="14" s="1"/>
  <c r="J97" i="14" s="1"/>
  <c r="K97" i="14" s="1"/>
  <c r="T96" i="14"/>
  <c r="U96" i="14" s="1"/>
  <c r="M96" i="14"/>
  <c r="J96" i="14"/>
  <c r="I96" i="14"/>
  <c r="H96" i="14"/>
  <c r="Y95" i="14"/>
  <c r="Z95" i="14" s="1"/>
  <c r="V95" i="14"/>
  <c r="U95" i="14"/>
  <c r="W95" i="14" s="1"/>
  <c r="T95" i="14"/>
  <c r="M95" i="14"/>
  <c r="L95" i="14"/>
  <c r="N95" i="14" s="1"/>
  <c r="I95" i="14"/>
  <c r="J95" i="14" s="1"/>
  <c r="K95" i="14" s="1"/>
  <c r="H95" i="14"/>
  <c r="Z94" i="14"/>
  <c r="W94" i="14"/>
  <c r="Y94" i="14" s="1"/>
  <c r="U94" i="14"/>
  <c r="V94" i="14" s="1"/>
  <c r="T94" i="14"/>
  <c r="M94" i="14"/>
  <c r="J94" i="14"/>
  <c r="I94" i="14"/>
  <c r="H94" i="14"/>
  <c r="U93" i="14"/>
  <c r="T93" i="14"/>
  <c r="H93" i="14"/>
  <c r="T92" i="14"/>
  <c r="U92" i="14" s="1"/>
  <c r="W92" i="14" s="1"/>
  <c r="Y92" i="14" s="1"/>
  <c r="Z92" i="14" s="1"/>
  <c r="M92" i="14"/>
  <c r="I92" i="14"/>
  <c r="J92" i="14" s="1"/>
  <c r="H92" i="14"/>
  <c r="T91" i="14"/>
  <c r="U91" i="14" s="1"/>
  <c r="H91" i="14"/>
  <c r="Z90" i="14"/>
  <c r="Y90" i="14"/>
  <c r="X90" i="14"/>
  <c r="W90" i="14"/>
  <c r="V90" i="14"/>
  <c r="T90" i="14"/>
  <c r="U90" i="14" s="1"/>
  <c r="M90" i="14"/>
  <c r="L90" i="14"/>
  <c r="N90" i="14" s="1"/>
  <c r="O90" i="14" s="1"/>
  <c r="K90" i="14"/>
  <c r="H90" i="14"/>
  <c r="I90" i="14" s="1"/>
  <c r="J90" i="14" s="1"/>
  <c r="V89" i="14"/>
  <c r="T89" i="14"/>
  <c r="U89" i="14" s="1"/>
  <c r="W89" i="14" s="1"/>
  <c r="Y89" i="14" s="1"/>
  <c r="Z89" i="14" s="1"/>
  <c r="H89" i="14"/>
  <c r="Z88" i="14"/>
  <c r="W88" i="14"/>
  <c r="Y88" i="14" s="1"/>
  <c r="U88" i="14"/>
  <c r="V88" i="14" s="1"/>
  <c r="T88" i="14"/>
  <c r="M88" i="14"/>
  <c r="I88" i="14"/>
  <c r="J88" i="14" s="1"/>
  <c r="H88" i="14"/>
  <c r="U87" i="14"/>
  <c r="T87" i="14"/>
  <c r="H87" i="14"/>
  <c r="V86" i="14"/>
  <c r="U86" i="14"/>
  <c r="W86" i="14" s="1"/>
  <c r="Y86" i="14" s="1"/>
  <c r="Z86" i="14" s="1"/>
  <c r="T86" i="14"/>
  <c r="M86" i="14"/>
  <c r="L86" i="14"/>
  <c r="N86" i="14" s="1"/>
  <c r="J86" i="14"/>
  <c r="K86" i="14" s="1"/>
  <c r="I86" i="14"/>
  <c r="H86" i="14"/>
  <c r="Z85" i="14"/>
  <c r="Y85" i="14"/>
  <c r="V85" i="14"/>
  <c r="U85" i="14"/>
  <c r="W85" i="14" s="1"/>
  <c r="T85" i="14"/>
  <c r="J85" i="14"/>
  <c r="I85" i="14"/>
  <c r="H85" i="14"/>
  <c r="M85" i="14" s="1"/>
  <c r="T84" i="14"/>
  <c r="U84" i="14" s="1"/>
  <c r="M84" i="14"/>
  <c r="K84" i="14"/>
  <c r="H84" i="14"/>
  <c r="I84" i="14" s="1"/>
  <c r="J84" i="14" s="1"/>
  <c r="L84" i="14" s="1"/>
  <c r="N84" i="14" s="1"/>
  <c r="T83" i="14"/>
  <c r="U83" i="14" s="1"/>
  <c r="L83" i="14"/>
  <c r="N83" i="14" s="1"/>
  <c r="I83" i="14"/>
  <c r="J83" i="14" s="1"/>
  <c r="K83" i="14" s="1"/>
  <c r="H83" i="14"/>
  <c r="M83" i="14" s="1"/>
  <c r="T82" i="14"/>
  <c r="U82" i="14" s="1"/>
  <c r="H82" i="14"/>
  <c r="I82" i="14" s="1"/>
  <c r="J82" i="14" s="1"/>
  <c r="Z81" i="14"/>
  <c r="Y81" i="14"/>
  <c r="V81" i="14"/>
  <c r="U81" i="14"/>
  <c r="W81" i="14" s="1"/>
  <c r="T81" i="14"/>
  <c r="J81" i="14"/>
  <c r="I81" i="14"/>
  <c r="H81" i="14"/>
  <c r="M81" i="14" s="1"/>
  <c r="V80" i="14"/>
  <c r="T80" i="14"/>
  <c r="U80" i="14" s="1"/>
  <c r="W80" i="14" s="1"/>
  <c r="Y80" i="14" s="1"/>
  <c r="Z80" i="14" s="1"/>
  <c r="K80" i="14"/>
  <c r="H80" i="14"/>
  <c r="I80" i="14" s="1"/>
  <c r="J80" i="14" s="1"/>
  <c r="L80" i="14" s="1"/>
  <c r="N80" i="14" s="1"/>
  <c r="U79" i="14"/>
  <c r="T79" i="14"/>
  <c r="M79" i="14"/>
  <c r="I79" i="14"/>
  <c r="J79" i="14" s="1"/>
  <c r="H79" i="14"/>
  <c r="Y78" i="14"/>
  <c r="Z78" i="14" s="1"/>
  <c r="W78" i="14"/>
  <c r="V78" i="14"/>
  <c r="U78" i="14"/>
  <c r="T78" i="14"/>
  <c r="M78" i="14"/>
  <c r="J78" i="14"/>
  <c r="I78" i="14"/>
  <c r="H78" i="14"/>
  <c r="W77" i="14"/>
  <c r="Y77" i="14" s="1"/>
  <c r="Z77" i="14" s="1"/>
  <c r="V77" i="14"/>
  <c r="U77" i="14"/>
  <c r="T77" i="14"/>
  <c r="H77" i="14"/>
  <c r="V76" i="14"/>
  <c r="U76" i="14"/>
  <c r="W76" i="14" s="1"/>
  <c r="Y76" i="14" s="1"/>
  <c r="Z76" i="14" s="1"/>
  <c r="T76" i="14"/>
  <c r="M76" i="14"/>
  <c r="J76" i="14"/>
  <c r="I76" i="14"/>
  <c r="H76" i="14"/>
  <c r="T75" i="14"/>
  <c r="U75" i="14" s="1"/>
  <c r="M75" i="14"/>
  <c r="J75" i="14"/>
  <c r="H75" i="14"/>
  <c r="I75" i="14" s="1"/>
  <c r="Y74" i="14"/>
  <c r="Z74" i="14" s="1"/>
  <c r="W74" i="14"/>
  <c r="U74" i="14"/>
  <c r="V74" i="14" s="1"/>
  <c r="T74" i="14"/>
  <c r="M74" i="14"/>
  <c r="L74" i="14"/>
  <c r="N74" i="14" s="1"/>
  <c r="I74" i="14"/>
  <c r="J74" i="14" s="1"/>
  <c r="K74" i="14" s="1"/>
  <c r="H74" i="14"/>
  <c r="T73" i="14"/>
  <c r="U73" i="14" s="1"/>
  <c r="M73" i="14"/>
  <c r="J73" i="14"/>
  <c r="H73" i="14"/>
  <c r="I73" i="14" s="1"/>
  <c r="Y72" i="14"/>
  <c r="Z72" i="14" s="1"/>
  <c r="X72" i="14"/>
  <c r="W72" i="14"/>
  <c r="U72" i="14"/>
  <c r="V72" i="14" s="1"/>
  <c r="T72" i="14"/>
  <c r="M72" i="14"/>
  <c r="K72" i="14"/>
  <c r="I72" i="14"/>
  <c r="J72" i="14" s="1"/>
  <c r="L72" i="14" s="1"/>
  <c r="N72" i="14" s="1"/>
  <c r="O72" i="14" s="1"/>
  <c r="H72" i="14"/>
  <c r="X71" i="14"/>
  <c r="T71" i="14"/>
  <c r="U71" i="14" s="1"/>
  <c r="N71" i="14"/>
  <c r="O71" i="14" s="1"/>
  <c r="M71" i="14"/>
  <c r="K71" i="14"/>
  <c r="H71" i="14"/>
  <c r="I71" i="14" s="1"/>
  <c r="J71" i="14" s="1"/>
  <c r="L71" i="14" s="1"/>
  <c r="V70" i="14"/>
  <c r="U70" i="14"/>
  <c r="W70" i="14" s="1"/>
  <c r="Y70" i="14" s="1"/>
  <c r="Z70" i="14" s="1"/>
  <c r="T70" i="14"/>
  <c r="H70" i="14"/>
  <c r="Y69" i="14"/>
  <c r="Z69" i="14" s="1"/>
  <c r="V69" i="14"/>
  <c r="T69" i="14"/>
  <c r="U69" i="14" s="1"/>
  <c r="W69" i="14" s="1"/>
  <c r="L69" i="14"/>
  <c r="N69" i="14" s="1"/>
  <c r="H69" i="14"/>
  <c r="I69" i="14" s="1"/>
  <c r="J69" i="14" s="1"/>
  <c r="K69" i="14" s="1"/>
  <c r="W68" i="14"/>
  <c r="Y68" i="14" s="1"/>
  <c r="Z68" i="14" s="1"/>
  <c r="V68" i="14"/>
  <c r="U68" i="14"/>
  <c r="T68" i="14"/>
  <c r="O68" i="14"/>
  <c r="L68" i="14"/>
  <c r="N68" i="14" s="1"/>
  <c r="X68" i="14" s="1"/>
  <c r="H68" i="14"/>
  <c r="I68" i="14" s="1"/>
  <c r="J68" i="14" s="1"/>
  <c r="K68" i="14" s="1"/>
  <c r="T67" i="14"/>
  <c r="U67" i="14" s="1"/>
  <c r="J67" i="14"/>
  <c r="I67" i="14"/>
  <c r="H67" i="14"/>
  <c r="M67" i="14" s="1"/>
  <c r="T66" i="14"/>
  <c r="U66" i="14" s="1"/>
  <c r="M66" i="14"/>
  <c r="I66" i="14"/>
  <c r="J66" i="14" s="1"/>
  <c r="H66" i="14"/>
  <c r="T65" i="14"/>
  <c r="U65" i="14" s="1"/>
  <c r="I65" i="14"/>
  <c r="J65" i="14" s="1"/>
  <c r="H65" i="14"/>
  <c r="M65" i="14" s="1"/>
  <c r="W64" i="14"/>
  <c r="Y64" i="14" s="1"/>
  <c r="Z64" i="14" s="1"/>
  <c r="T64" i="14"/>
  <c r="U64" i="14" s="1"/>
  <c r="V64" i="14" s="1"/>
  <c r="N64" i="14"/>
  <c r="K64" i="14"/>
  <c r="H64" i="14"/>
  <c r="I64" i="14" s="1"/>
  <c r="J64" i="14" s="1"/>
  <c r="L64" i="14" s="1"/>
  <c r="X63" i="14"/>
  <c r="T63" i="14"/>
  <c r="U63" i="14" s="1"/>
  <c r="M63" i="14"/>
  <c r="L63" i="14"/>
  <c r="N63" i="14" s="1"/>
  <c r="O63" i="14" s="1"/>
  <c r="K63" i="14"/>
  <c r="J63" i="14"/>
  <c r="H63" i="14"/>
  <c r="I63" i="14" s="1"/>
  <c r="V62" i="14"/>
  <c r="U62" i="14"/>
  <c r="W62" i="14" s="1"/>
  <c r="Y62" i="14" s="1"/>
  <c r="Z62" i="14" s="1"/>
  <c r="T62" i="14"/>
  <c r="M62" i="14"/>
  <c r="J62" i="14"/>
  <c r="I62" i="14"/>
  <c r="H62" i="14"/>
  <c r="U61" i="14"/>
  <c r="T61" i="14"/>
  <c r="M61" i="14"/>
  <c r="K61" i="14"/>
  <c r="I61" i="14"/>
  <c r="J61" i="14" s="1"/>
  <c r="L61" i="14" s="1"/>
  <c r="N61" i="14" s="1"/>
  <c r="H61" i="14"/>
  <c r="Y60" i="14"/>
  <c r="Z60" i="14" s="1"/>
  <c r="T60" i="14"/>
  <c r="U60" i="14" s="1"/>
  <c r="W60" i="14" s="1"/>
  <c r="O60" i="14"/>
  <c r="N60" i="14"/>
  <c r="X60" i="14" s="1"/>
  <c r="M60" i="14"/>
  <c r="K60" i="14"/>
  <c r="J60" i="14"/>
  <c r="L60" i="14" s="1"/>
  <c r="I60" i="14"/>
  <c r="H60" i="14"/>
  <c r="U59" i="14"/>
  <c r="T59" i="14"/>
  <c r="K59" i="14"/>
  <c r="I59" i="14"/>
  <c r="J59" i="14" s="1"/>
  <c r="L59" i="14" s="1"/>
  <c r="N59" i="14" s="1"/>
  <c r="O59" i="14" s="1"/>
  <c r="H59" i="14"/>
  <c r="M59" i="14" s="1"/>
  <c r="Z58" i="14"/>
  <c r="W58" i="14"/>
  <c r="Y58" i="14" s="1"/>
  <c r="V58" i="14"/>
  <c r="U58" i="14"/>
  <c r="T58" i="14"/>
  <c r="H58" i="14"/>
  <c r="U57" i="14"/>
  <c r="T57" i="14"/>
  <c r="H57" i="14"/>
  <c r="U56" i="14"/>
  <c r="T56" i="14"/>
  <c r="J56" i="14"/>
  <c r="I56" i="14"/>
  <c r="H56" i="14"/>
  <c r="M56" i="14" s="1"/>
  <c r="T55" i="14"/>
  <c r="U55" i="14" s="1"/>
  <c r="O55" i="14"/>
  <c r="M55" i="14"/>
  <c r="L55" i="14"/>
  <c r="N55" i="14" s="1"/>
  <c r="X55" i="14" s="1"/>
  <c r="K55" i="14"/>
  <c r="H55" i="14"/>
  <c r="I55" i="14" s="1"/>
  <c r="J55" i="14" s="1"/>
  <c r="T54" i="14"/>
  <c r="U54" i="14" s="1"/>
  <c r="L54" i="14"/>
  <c r="N54" i="14" s="1"/>
  <c r="I54" i="14"/>
  <c r="J54" i="14" s="1"/>
  <c r="K54" i="14" s="1"/>
  <c r="H54" i="14"/>
  <c r="M54" i="14" s="1"/>
  <c r="U53" i="14"/>
  <c r="T53" i="14"/>
  <c r="M53" i="14"/>
  <c r="I53" i="14"/>
  <c r="J53" i="14" s="1"/>
  <c r="H53" i="14"/>
  <c r="Y52" i="14"/>
  <c r="Z52" i="14" s="1"/>
  <c r="V52" i="14"/>
  <c r="U52" i="14"/>
  <c r="W52" i="14" s="1"/>
  <c r="T52" i="14"/>
  <c r="M52" i="14"/>
  <c r="K52" i="14"/>
  <c r="J52" i="14"/>
  <c r="L52" i="14" s="1"/>
  <c r="N52" i="14" s="1"/>
  <c r="I52" i="14"/>
  <c r="H52" i="14"/>
  <c r="W51" i="14"/>
  <c r="Y51" i="14" s="1"/>
  <c r="Z51" i="14" s="1"/>
  <c r="V51" i="14"/>
  <c r="U51" i="14"/>
  <c r="T51" i="14"/>
  <c r="M51" i="14"/>
  <c r="J51" i="14"/>
  <c r="I51" i="14"/>
  <c r="H51" i="14"/>
  <c r="W50" i="14"/>
  <c r="Y50" i="14" s="1"/>
  <c r="Z50" i="14" s="1"/>
  <c r="V50" i="14"/>
  <c r="U50" i="14"/>
  <c r="T50" i="14"/>
  <c r="M50" i="14"/>
  <c r="J50" i="14"/>
  <c r="I50" i="14"/>
  <c r="H50" i="14"/>
  <c r="Y49" i="14"/>
  <c r="Z49" i="14" s="1"/>
  <c r="V49" i="14"/>
  <c r="U49" i="14"/>
  <c r="W49" i="14" s="1"/>
  <c r="T49" i="14"/>
  <c r="H49" i="14"/>
  <c r="W48" i="14"/>
  <c r="Y48" i="14" s="1"/>
  <c r="Z48" i="14" s="1"/>
  <c r="V48" i="14"/>
  <c r="U48" i="14"/>
  <c r="T48" i="14"/>
  <c r="M48" i="14"/>
  <c r="I48" i="14"/>
  <c r="J48" i="14" s="1"/>
  <c r="H48" i="14"/>
  <c r="T47" i="14"/>
  <c r="U47" i="14" s="1"/>
  <c r="I47" i="14"/>
  <c r="J47" i="14" s="1"/>
  <c r="H47" i="14"/>
  <c r="M47" i="14" s="1"/>
  <c r="V46" i="14"/>
  <c r="U46" i="14"/>
  <c r="W46" i="14" s="1"/>
  <c r="Y46" i="14" s="1"/>
  <c r="Z46" i="14" s="1"/>
  <c r="T46" i="14"/>
  <c r="N46" i="14"/>
  <c r="X46" i="14" s="1"/>
  <c r="L46" i="14"/>
  <c r="K46" i="14"/>
  <c r="I46" i="14"/>
  <c r="J46" i="14" s="1"/>
  <c r="H46" i="14"/>
  <c r="M46" i="14" s="1"/>
  <c r="T45" i="14"/>
  <c r="U45" i="14" s="1"/>
  <c r="M45" i="14"/>
  <c r="I45" i="14"/>
  <c r="J45" i="14" s="1"/>
  <c r="H45" i="14"/>
  <c r="U44" i="14"/>
  <c r="T44" i="14"/>
  <c r="M44" i="14"/>
  <c r="J44" i="14"/>
  <c r="H44" i="14"/>
  <c r="I44" i="14" s="1"/>
  <c r="T43" i="14"/>
  <c r="U43" i="14" s="1"/>
  <c r="H43" i="14"/>
  <c r="X42" i="14"/>
  <c r="W42" i="14"/>
  <c r="Y42" i="14" s="1"/>
  <c r="Z42" i="14" s="1"/>
  <c r="V42" i="14"/>
  <c r="U42" i="14"/>
  <c r="T42" i="14"/>
  <c r="M42" i="14"/>
  <c r="L42" i="14"/>
  <c r="N42" i="14" s="1"/>
  <c r="I42" i="14"/>
  <c r="J42" i="14" s="1"/>
  <c r="K42" i="14" s="1"/>
  <c r="H42" i="14"/>
  <c r="U41" i="14"/>
  <c r="T41" i="14"/>
  <c r="L41" i="14"/>
  <c r="N41" i="14" s="1"/>
  <c r="I41" i="14"/>
  <c r="J41" i="14" s="1"/>
  <c r="K41" i="14" s="1"/>
  <c r="H41" i="14"/>
  <c r="M41" i="14" s="1"/>
  <c r="T40" i="14"/>
  <c r="U40" i="14" s="1"/>
  <c r="I40" i="14"/>
  <c r="J40" i="14" s="1"/>
  <c r="L40" i="14" s="1"/>
  <c r="H40" i="14"/>
  <c r="M40" i="14" s="1"/>
  <c r="V39" i="14"/>
  <c r="U39" i="14"/>
  <c r="W39" i="14" s="1"/>
  <c r="Y39" i="14" s="1"/>
  <c r="Z39" i="14" s="1"/>
  <c r="T39" i="14"/>
  <c r="H39" i="14"/>
  <c r="T38" i="14"/>
  <c r="U38" i="14" s="1"/>
  <c r="M38" i="14"/>
  <c r="I38" i="14"/>
  <c r="J38" i="14" s="1"/>
  <c r="H38" i="14"/>
  <c r="T37" i="14"/>
  <c r="U37" i="14" s="1"/>
  <c r="H37" i="14"/>
  <c r="Z36" i="14"/>
  <c r="W36" i="14"/>
  <c r="Y36" i="14" s="1"/>
  <c r="T36" i="14"/>
  <c r="U36" i="14" s="1"/>
  <c r="V36" i="14" s="1"/>
  <c r="M36" i="14"/>
  <c r="J36" i="14"/>
  <c r="K36" i="14" s="1"/>
  <c r="H36" i="14"/>
  <c r="I36" i="14" s="1"/>
  <c r="W35" i="14"/>
  <c r="Y35" i="14" s="1"/>
  <c r="Z35" i="14" s="1"/>
  <c r="U35" i="14"/>
  <c r="V35" i="14" s="1"/>
  <c r="T35" i="14"/>
  <c r="M35" i="14"/>
  <c r="J35" i="14"/>
  <c r="I35" i="14"/>
  <c r="H35" i="14"/>
  <c r="Z34" i="14"/>
  <c r="Y34" i="14"/>
  <c r="V34" i="14"/>
  <c r="U34" i="14"/>
  <c r="W34" i="14" s="1"/>
  <c r="T34" i="14"/>
  <c r="M34" i="14"/>
  <c r="J34" i="14"/>
  <c r="K34" i="14" s="1"/>
  <c r="I34" i="14"/>
  <c r="H34" i="14"/>
  <c r="W33" i="14"/>
  <c r="Y33" i="14" s="1"/>
  <c r="Z33" i="14" s="1"/>
  <c r="T33" i="14"/>
  <c r="U33" i="14" s="1"/>
  <c r="V33" i="14" s="1"/>
  <c r="M33" i="14"/>
  <c r="L33" i="14"/>
  <c r="N33" i="14" s="1"/>
  <c r="I33" i="14"/>
  <c r="J33" i="14" s="1"/>
  <c r="K33" i="14" s="1"/>
  <c r="H33" i="14"/>
  <c r="U32" i="14"/>
  <c r="T32" i="14"/>
  <c r="H32" i="14"/>
  <c r="U31" i="14"/>
  <c r="T31" i="14"/>
  <c r="I31" i="14"/>
  <c r="J31" i="14" s="1"/>
  <c r="H31" i="14"/>
  <c r="M31" i="14" s="1"/>
  <c r="Y30" i="14"/>
  <c r="Z30" i="14" s="1"/>
  <c r="T30" i="14"/>
  <c r="U30" i="14" s="1"/>
  <c r="W30" i="14" s="1"/>
  <c r="M30" i="14"/>
  <c r="N30" i="14" s="1"/>
  <c r="L30" i="14"/>
  <c r="K30" i="14"/>
  <c r="J30" i="14"/>
  <c r="I30" i="14"/>
  <c r="H30" i="14"/>
  <c r="V29" i="14"/>
  <c r="U29" i="14"/>
  <c r="W29" i="14" s="1"/>
  <c r="Y29" i="14" s="1"/>
  <c r="Z29" i="14" s="1"/>
  <c r="T29" i="14"/>
  <c r="M29" i="14"/>
  <c r="H29" i="14"/>
  <c r="I29" i="14" s="1"/>
  <c r="J29" i="14" s="1"/>
  <c r="U28" i="14"/>
  <c r="T28" i="14"/>
  <c r="M28" i="14"/>
  <c r="J28" i="14"/>
  <c r="I28" i="14"/>
  <c r="H28" i="14"/>
  <c r="U27" i="14"/>
  <c r="T27" i="14"/>
  <c r="H27" i="14"/>
  <c r="T26" i="14"/>
  <c r="U26" i="14" s="1"/>
  <c r="H26" i="14"/>
  <c r="U25" i="14"/>
  <c r="T25" i="14"/>
  <c r="I25" i="14"/>
  <c r="J25" i="14" s="1"/>
  <c r="K25" i="14" s="1"/>
  <c r="H25" i="14"/>
  <c r="M25" i="14" s="1"/>
  <c r="T24" i="14"/>
  <c r="U24" i="14" s="1"/>
  <c r="N24" i="14"/>
  <c r="X24" i="14" s="1"/>
  <c r="M24" i="14"/>
  <c r="L24" i="14"/>
  <c r="H24" i="14"/>
  <c r="I24" i="14" s="1"/>
  <c r="J24" i="14" s="1"/>
  <c r="K24" i="14" s="1"/>
  <c r="V23" i="14"/>
  <c r="U23" i="14"/>
  <c r="W23" i="14" s="1"/>
  <c r="Y23" i="14" s="1"/>
  <c r="Z23" i="14" s="1"/>
  <c r="T23" i="14"/>
  <c r="N23" i="14"/>
  <c r="K23" i="14"/>
  <c r="I23" i="14"/>
  <c r="J23" i="14" s="1"/>
  <c r="L23" i="14" s="1"/>
  <c r="H23" i="14"/>
  <c r="M23" i="14" s="1"/>
  <c r="W22" i="14"/>
  <c r="Y22" i="14" s="1"/>
  <c r="Z22" i="14" s="1"/>
  <c r="U22" i="14"/>
  <c r="V22" i="14" s="1"/>
  <c r="T22" i="14"/>
  <c r="H22" i="14"/>
  <c r="T21" i="14"/>
  <c r="U21" i="14" s="1"/>
  <c r="H21" i="14"/>
  <c r="AD20" i="14"/>
  <c r="V20" i="14"/>
  <c r="U20" i="14"/>
  <c r="W20" i="14" s="1"/>
  <c r="Y20" i="14" s="1"/>
  <c r="Z20" i="14" s="1"/>
  <c r="T20" i="14"/>
  <c r="I20" i="14"/>
  <c r="J20" i="14" s="1"/>
  <c r="H20" i="14"/>
  <c r="M20" i="14" s="1"/>
  <c r="U19" i="14"/>
  <c r="T19" i="14"/>
  <c r="M19" i="14"/>
  <c r="I19" i="14"/>
  <c r="J19" i="14" s="1"/>
  <c r="H19" i="14"/>
  <c r="U18" i="14"/>
  <c r="T18" i="14"/>
  <c r="M18" i="14"/>
  <c r="K18" i="14"/>
  <c r="I18" i="14"/>
  <c r="J18" i="14" s="1"/>
  <c r="L18" i="14" s="1"/>
  <c r="H18" i="14"/>
  <c r="AD17" i="14"/>
  <c r="U17" i="14"/>
  <c r="W17" i="14" s="1"/>
  <c r="Y17" i="14" s="1"/>
  <c r="Z17" i="14" s="1"/>
  <c r="T17" i="14"/>
  <c r="M17" i="14"/>
  <c r="H17" i="14"/>
  <c r="I17" i="14" s="1"/>
  <c r="J17" i="14" s="1"/>
  <c r="T16" i="14"/>
  <c r="U16" i="14" s="1"/>
  <c r="J16" i="14"/>
  <c r="I16" i="14"/>
  <c r="H16" i="14"/>
  <c r="M16" i="14" s="1"/>
  <c r="U15" i="14"/>
  <c r="T15" i="14"/>
  <c r="H15" i="14"/>
  <c r="M15" i="14" s="1"/>
  <c r="W14" i="14"/>
  <c r="Y14" i="14" s="1"/>
  <c r="Z14" i="14" s="1"/>
  <c r="T14" i="14"/>
  <c r="U14" i="14" s="1"/>
  <c r="V14" i="14" s="1"/>
  <c r="H14" i="14"/>
  <c r="AC13" i="14"/>
  <c r="U13" i="14"/>
  <c r="T13" i="14"/>
  <c r="M13" i="14"/>
  <c r="L13" i="14"/>
  <c r="N13" i="14" s="1"/>
  <c r="I13" i="14"/>
  <c r="J13" i="14" s="1"/>
  <c r="K13" i="14" s="1"/>
  <c r="H13" i="14"/>
  <c r="W12" i="14"/>
  <c r="Y12" i="14" s="1"/>
  <c r="Z12" i="14" s="1"/>
  <c r="V12" i="14"/>
  <c r="U12" i="14"/>
  <c r="T12" i="14"/>
  <c r="M12" i="14"/>
  <c r="H12" i="14"/>
  <c r="I12" i="14" s="1"/>
  <c r="J12" i="14" s="1"/>
  <c r="U11" i="14"/>
  <c r="T11" i="14"/>
  <c r="K11" i="14"/>
  <c r="I11" i="14"/>
  <c r="J11" i="14" s="1"/>
  <c r="L11" i="14" s="1"/>
  <c r="H11" i="14"/>
  <c r="M11" i="14" s="1"/>
  <c r="Z10" i="14"/>
  <c r="W10" i="14"/>
  <c r="Y10" i="14" s="1"/>
  <c r="T10" i="14"/>
  <c r="U10" i="14" s="1"/>
  <c r="V10" i="14" s="1"/>
  <c r="H10" i="14"/>
  <c r="M10" i="14" s="1"/>
  <c r="V9" i="14"/>
  <c r="U9" i="14"/>
  <c r="W9" i="14" s="1"/>
  <c r="Y9" i="14" s="1"/>
  <c r="Z9" i="14" s="1"/>
  <c r="T9" i="14"/>
  <c r="H9" i="14"/>
  <c r="Y8" i="14"/>
  <c r="Z8" i="14" s="1"/>
  <c r="V8" i="14"/>
  <c r="U8" i="14"/>
  <c r="W8" i="14" s="1"/>
  <c r="T8" i="14"/>
  <c r="H8" i="14"/>
  <c r="W7" i="14"/>
  <c r="Y7" i="14" s="1"/>
  <c r="Z7" i="14" s="1"/>
  <c r="T7" i="14"/>
  <c r="U7" i="14" s="1"/>
  <c r="V7" i="14" s="1"/>
  <c r="M7" i="14"/>
  <c r="I7" i="14"/>
  <c r="J7" i="14" s="1"/>
  <c r="H7" i="14"/>
  <c r="U6" i="14"/>
  <c r="T6" i="14"/>
  <c r="L6" i="14"/>
  <c r="K6" i="14"/>
  <c r="H6" i="14"/>
  <c r="I6" i="14" s="1"/>
  <c r="J6" i="14" s="1"/>
  <c r="T5" i="14"/>
  <c r="U5" i="14" s="1"/>
  <c r="M5" i="14"/>
  <c r="J5" i="14"/>
  <c r="L5" i="14" s="1"/>
  <c r="I5" i="14"/>
  <c r="H5" i="14"/>
  <c r="W4" i="14"/>
  <c r="Y4" i="14" s="1"/>
  <c r="Z4" i="14" s="1"/>
  <c r="V4" i="14"/>
  <c r="T4" i="14"/>
  <c r="U4" i="14" s="1"/>
  <c r="M4" i="14"/>
  <c r="L4" i="14"/>
  <c r="N4" i="14" s="1"/>
  <c r="X4" i="14" s="1"/>
  <c r="K4" i="14"/>
  <c r="I4" i="14"/>
  <c r="J4" i="14" s="1"/>
  <c r="H4" i="14"/>
  <c r="T3" i="14"/>
  <c r="U3" i="14" s="1"/>
  <c r="V3" i="14" s="1"/>
  <c r="M3" i="14"/>
  <c r="L3" i="14"/>
  <c r="N3" i="14" s="1"/>
  <c r="J3" i="14"/>
  <c r="K3" i="14" s="1"/>
  <c r="H3" i="14"/>
  <c r="I3" i="14" s="1"/>
  <c r="T2" i="14"/>
  <c r="U2" i="14" s="1"/>
  <c r="J2" i="14"/>
  <c r="I2" i="14"/>
  <c r="H2" i="14"/>
  <c r="M2" i="14" s="1"/>
  <c r="U101" i="13"/>
  <c r="T101" i="13"/>
  <c r="M101" i="13"/>
  <c r="J101" i="13"/>
  <c r="I101" i="13"/>
  <c r="H101" i="13"/>
  <c r="T100" i="13"/>
  <c r="U100" i="13" s="1"/>
  <c r="M100" i="13"/>
  <c r="J100" i="13"/>
  <c r="H100" i="13"/>
  <c r="I100" i="13" s="1"/>
  <c r="Z99" i="13"/>
  <c r="Y99" i="13"/>
  <c r="W99" i="13"/>
  <c r="V99" i="13"/>
  <c r="U99" i="13"/>
  <c r="T99" i="13"/>
  <c r="M99" i="13"/>
  <c r="J99" i="13"/>
  <c r="H99" i="13"/>
  <c r="I99" i="13" s="1"/>
  <c r="V98" i="13"/>
  <c r="T98" i="13"/>
  <c r="U98" i="13" s="1"/>
  <c r="W98" i="13" s="1"/>
  <c r="Y98" i="13" s="1"/>
  <c r="Z98" i="13" s="1"/>
  <c r="M98" i="13"/>
  <c r="L98" i="13"/>
  <c r="N98" i="13" s="1"/>
  <c r="H98" i="13"/>
  <c r="I98" i="13" s="1"/>
  <c r="J98" i="13" s="1"/>
  <c r="K98" i="13" s="1"/>
  <c r="W97" i="13"/>
  <c r="Y97" i="13" s="1"/>
  <c r="Z97" i="13" s="1"/>
  <c r="V97" i="13"/>
  <c r="U97" i="13"/>
  <c r="T97" i="13"/>
  <c r="M97" i="13"/>
  <c r="L97" i="13"/>
  <c r="N97" i="13" s="1"/>
  <c r="J97" i="13"/>
  <c r="K97" i="13" s="1"/>
  <c r="H97" i="13"/>
  <c r="I97" i="13" s="1"/>
  <c r="Z96" i="13"/>
  <c r="Y96" i="13"/>
  <c r="W96" i="13"/>
  <c r="V96" i="13"/>
  <c r="T96" i="13"/>
  <c r="U96" i="13" s="1"/>
  <c r="M96" i="13"/>
  <c r="J96" i="13"/>
  <c r="I96" i="13"/>
  <c r="H96" i="13"/>
  <c r="W95" i="13"/>
  <c r="Y95" i="13" s="1"/>
  <c r="Z95" i="13" s="1"/>
  <c r="U95" i="13"/>
  <c r="V95" i="13" s="1"/>
  <c r="T95" i="13"/>
  <c r="M95" i="13"/>
  <c r="I95" i="13"/>
  <c r="J95" i="13" s="1"/>
  <c r="K95" i="13" s="1"/>
  <c r="H95" i="13"/>
  <c r="T94" i="13"/>
  <c r="U94" i="13" s="1"/>
  <c r="M94" i="13"/>
  <c r="J94" i="13"/>
  <c r="I94" i="13"/>
  <c r="H94" i="13"/>
  <c r="W93" i="13"/>
  <c r="Y93" i="13" s="1"/>
  <c r="Z93" i="13" s="1"/>
  <c r="T93" i="13"/>
  <c r="U93" i="13" s="1"/>
  <c r="V93" i="13" s="1"/>
  <c r="M93" i="13"/>
  <c r="I93" i="13"/>
  <c r="J93" i="13" s="1"/>
  <c r="K93" i="13" s="1"/>
  <c r="H93" i="13"/>
  <c r="U92" i="13"/>
  <c r="T92" i="13"/>
  <c r="M92" i="13"/>
  <c r="L92" i="13"/>
  <c r="N92" i="13" s="1"/>
  <c r="J92" i="13"/>
  <c r="K92" i="13" s="1"/>
  <c r="I92" i="13"/>
  <c r="H92" i="13"/>
  <c r="W91" i="13"/>
  <c r="Y91" i="13" s="1"/>
  <c r="Z91" i="13" s="1"/>
  <c r="T91" i="13"/>
  <c r="U91" i="13" s="1"/>
  <c r="V91" i="13" s="1"/>
  <c r="M91" i="13"/>
  <c r="I91" i="13"/>
  <c r="J91" i="13" s="1"/>
  <c r="H91" i="13"/>
  <c r="U90" i="13"/>
  <c r="W90" i="13" s="1"/>
  <c r="Y90" i="13" s="1"/>
  <c r="Z90" i="13" s="1"/>
  <c r="T90" i="13"/>
  <c r="H90" i="13"/>
  <c r="M90" i="13" s="1"/>
  <c r="U89" i="13"/>
  <c r="T89" i="13"/>
  <c r="J89" i="13"/>
  <c r="I89" i="13"/>
  <c r="H89" i="13"/>
  <c r="M89" i="13" s="1"/>
  <c r="W88" i="13"/>
  <c r="Y88" i="13" s="1"/>
  <c r="Z88" i="13" s="1"/>
  <c r="V88" i="13"/>
  <c r="U88" i="13"/>
  <c r="T88" i="13"/>
  <c r="M88" i="13"/>
  <c r="K88" i="13"/>
  <c r="I88" i="13"/>
  <c r="J88" i="13" s="1"/>
  <c r="L88" i="13" s="1"/>
  <c r="N88" i="13" s="1"/>
  <c r="H88" i="13"/>
  <c r="V87" i="13"/>
  <c r="U87" i="13"/>
  <c r="W87" i="13" s="1"/>
  <c r="Y87" i="13" s="1"/>
  <c r="Z87" i="13" s="1"/>
  <c r="T87" i="13"/>
  <c r="J87" i="13"/>
  <c r="I87" i="13"/>
  <c r="H87" i="13"/>
  <c r="M87" i="13" s="1"/>
  <c r="T86" i="13"/>
  <c r="U86" i="13" s="1"/>
  <c r="H86" i="13"/>
  <c r="M86" i="13" s="1"/>
  <c r="Z85" i="13"/>
  <c r="V85" i="13"/>
  <c r="U85" i="13"/>
  <c r="W85" i="13" s="1"/>
  <c r="Y85" i="13" s="1"/>
  <c r="T85" i="13"/>
  <c r="J85" i="13"/>
  <c r="K85" i="13" s="1"/>
  <c r="I85" i="13"/>
  <c r="H85" i="13"/>
  <c r="M85" i="13" s="1"/>
  <c r="U84" i="13"/>
  <c r="T84" i="13"/>
  <c r="J84" i="13"/>
  <c r="I84" i="13"/>
  <c r="H84" i="13"/>
  <c r="M84" i="13" s="1"/>
  <c r="U83" i="13"/>
  <c r="T83" i="13"/>
  <c r="M83" i="13"/>
  <c r="I83" i="13"/>
  <c r="J83" i="13" s="1"/>
  <c r="H83" i="13"/>
  <c r="V82" i="13"/>
  <c r="U82" i="13"/>
  <c r="W82" i="13" s="1"/>
  <c r="Y82" i="13" s="1"/>
  <c r="Z82" i="13" s="1"/>
  <c r="T82" i="13"/>
  <c r="M82" i="13"/>
  <c r="J82" i="13"/>
  <c r="I82" i="13"/>
  <c r="H82" i="13"/>
  <c r="T81" i="13"/>
  <c r="U81" i="13" s="1"/>
  <c r="M81" i="13"/>
  <c r="H81" i="13"/>
  <c r="I81" i="13" s="1"/>
  <c r="J81" i="13" s="1"/>
  <c r="Y80" i="13"/>
  <c r="Z80" i="13" s="1"/>
  <c r="V80" i="13"/>
  <c r="U80" i="13"/>
  <c r="W80" i="13" s="1"/>
  <c r="T80" i="13"/>
  <c r="M80" i="13"/>
  <c r="H80" i="13"/>
  <c r="I80" i="13" s="1"/>
  <c r="J80" i="13" s="1"/>
  <c r="X79" i="13"/>
  <c r="U79" i="13"/>
  <c r="T79" i="13"/>
  <c r="M79" i="13"/>
  <c r="L79" i="13"/>
  <c r="N79" i="13" s="1"/>
  <c r="O79" i="13" s="1"/>
  <c r="J79" i="13"/>
  <c r="K79" i="13" s="1"/>
  <c r="I79" i="13"/>
  <c r="H79" i="13"/>
  <c r="T78" i="13"/>
  <c r="U78" i="13" s="1"/>
  <c r="M78" i="13"/>
  <c r="L78" i="13"/>
  <c r="N78" i="13" s="1"/>
  <c r="J78" i="13"/>
  <c r="K78" i="13" s="1"/>
  <c r="I78" i="13"/>
  <c r="H78" i="13"/>
  <c r="X77" i="13"/>
  <c r="V77" i="13"/>
  <c r="U77" i="13"/>
  <c r="W77" i="13" s="1"/>
  <c r="Y77" i="13" s="1"/>
  <c r="Z77" i="13" s="1"/>
  <c r="T77" i="13"/>
  <c r="O77" i="13"/>
  <c r="L77" i="13"/>
  <c r="N77" i="13" s="1"/>
  <c r="I77" i="13"/>
  <c r="J77" i="13" s="1"/>
  <c r="K77" i="13" s="1"/>
  <c r="H77" i="13"/>
  <c r="M77" i="13" s="1"/>
  <c r="U76" i="13"/>
  <c r="T76" i="13"/>
  <c r="M76" i="13"/>
  <c r="L76" i="13"/>
  <c r="N76" i="13" s="1"/>
  <c r="J76" i="13"/>
  <c r="K76" i="13" s="1"/>
  <c r="H76" i="13"/>
  <c r="I76" i="13" s="1"/>
  <c r="Z75" i="13"/>
  <c r="W75" i="13"/>
  <c r="Y75" i="13" s="1"/>
  <c r="T75" i="13"/>
  <c r="U75" i="13" s="1"/>
  <c r="V75" i="13" s="1"/>
  <c r="J75" i="13"/>
  <c r="I75" i="13"/>
  <c r="H75" i="13"/>
  <c r="M75" i="13" s="1"/>
  <c r="Y74" i="13"/>
  <c r="Z74" i="13" s="1"/>
  <c r="W74" i="13"/>
  <c r="T74" i="13"/>
  <c r="U74" i="13" s="1"/>
  <c r="V74" i="13" s="1"/>
  <c r="O74" i="13"/>
  <c r="N74" i="13"/>
  <c r="X74" i="13" s="1"/>
  <c r="M74" i="13"/>
  <c r="K74" i="13"/>
  <c r="H74" i="13"/>
  <c r="I74" i="13" s="1"/>
  <c r="J74" i="13" s="1"/>
  <c r="L74" i="13" s="1"/>
  <c r="U73" i="13"/>
  <c r="T73" i="13"/>
  <c r="M73" i="13"/>
  <c r="I73" i="13"/>
  <c r="J73" i="13" s="1"/>
  <c r="H73" i="13"/>
  <c r="T72" i="13"/>
  <c r="U72" i="13" s="1"/>
  <c r="N72" i="13"/>
  <c r="M72" i="13"/>
  <c r="L72" i="13"/>
  <c r="K72" i="13"/>
  <c r="I72" i="13"/>
  <c r="J72" i="13" s="1"/>
  <c r="H72" i="13"/>
  <c r="Z71" i="13"/>
  <c r="W71" i="13"/>
  <c r="Y71" i="13" s="1"/>
  <c r="U71" i="13"/>
  <c r="V71" i="13" s="1"/>
  <c r="T71" i="13"/>
  <c r="M71" i="13"/>
  <c r="L71" i="13"/>
  <c r="N71" i="13" s="1"/>
  <c r="J71" i="13"/>
  <c r="K71" i="13" s="1"/>
  <c r="H71" i="13"/>
  <c r="I71" i="13" s="1"/>
  <c r="V70" i="13"/>
  <c r="T70" i="13"/>
  <c r="U70" i="13" s="1"/>
  <c r="W70" i="13" s="1"/>
  <c r="Y70" i="13" s="1"/>
  <c r="Z70" i="13" s="1"/>
  <c r="H70" i="13"/>
  <c r="U69" i="13"/>
  <c r="T69" i="13"/>
  <c r="H69" i="13"/>
  <c r="T68" i="13"/>
  <c r="U68" i="13" s="1"/>
  <c r="M68" i="13"/>
  <c r="I68" i="13"/>
  <c r="J68" i="13" s="1"/>
  <c r="H68" i="13"/>
  <c r="X67" i="13"/>
  <c r="W67" i="13"/>
  <c r="Y67" i="13" s="1"/>
  <c r="Z67" i="13" s="1"/>
  <c r="V67" i="13"/>
  <c r="U67" i="13"/>
  <c r="T67" i="13"/>
  <c r="O67" i="13"/>
  <c r="N67" i="13"/>
  <c r="M67" i="13"/>
  <c r="K67" i="13"/>
  <c r="J67" i="13"/>
  <c r="L67" i="13" s="1"/>
  <c r="I67" i="13"/>
  <c r="H67" i="13"/>
  <c r="W66" i="13"/>
  <c r="Y66" i="13" s="1"/>
  <c r="Z66" i="13" s="1"/>
  <c r="V66" i="13"/>
  <c r="U66" i="13"/>
  <c r="T66" i="13"/>
  <c r="M66" i="13"/>
  <c r="K66" i="13"/>
  <c r="I66" i="13"/>
  <c r="J66" i="13" s="1"/>
  <c r="L66" i="13" s="1"/>
  <c r="N66" i="13" s="1"/>
  <c r="H66" i="13"/>
  <c r="V65" i="13"/>
  <c r="T65" i="13"/>
  <c r="U65" i="13" s="1"/>
  <c r="W65" i="13" s="1"/>
  <c r="Y65" i="13" s="1"/>
  <c r="Z65" i="13" s="1"/>
  <c r="H65" i="13"/>
  <c r="U64" i="13"/>
  <c r="W64" i="13" s="1"/>
  <c r="Y64" i="13" s="1"/>
  <c r="Z64" i="13" s="1"/>
  <c r="T64" i="13"/>
  <c r="H64" i="13"/>
  <c r="W63" i="13"/>
  <c r="Y63" i="13" s="1"/>
  <c r="Z63" i="13" s="1"/>
  <c r="T63" i="13"/>
  <c r="U63" i="13" s="1"/>
  <c r="V63" i="13" s="1"/>
  <c r="J63" i="13"/>
  <c r="I63" i="13"/>
  <c r="H63" i="13"/>
  <c r="M63" i="13" s="1"/>
  <c r="U62" i="13"/>
  <c r="T62" i="13"/>
  <c r="H62" i="13"/>
  <c r="V61" i="13"/>
  <c r="U61" i="13"/>
  <c r="W61" i="13" s="1"/>
  <c r="Y61" i="13" s="1"/>
  <c r="Z61" i="13" s="1"/>
  <c r="T61" i="13"/>
  <c r="H61" i="13"/>
  <c r="U60" i="13"/>
  <c r="T60" i="13"/>
  <c r="N60" i="13"/>
  <c r="K60" i="13"/>
  <c r="J60" i="13"/>
  <c r="L60" i="13" s="1"/>
  <c r="I60" i="13"/>
  <c r="H60" i="13"/>
  <c r="M60" i="13" s="1"/>
  <c r="U59" i="13"/>
  <c r="T59" i="13"/>
  <c r="M59" i="13"/>
  <c r="L59" i="13"/>
  <c r="N59" i="13" s="1"/>
  <c r="I59" i="13"/>
  <c r="J59" i="13" s="1"/>
  <c r="K59" i="13" s="1"/>
  <c r="H59" i="13"/>
  <c r="U58" i="13"/>
  <c r="T58" i="13"/>
  <c r="M58" i="13"/>
  <c r="I58" i="13"/>
  <c r="J58" i="13" s="1"/>
  <c r="H58" i="13"/>
  <c r="T57" i="13"/>
  <c r="U57" i="13" s="1"/>
  <c r="M57" i="13"/>
  <c r="I57" i="13"/>
  <c r="J57" i="13" s="1"/>
  <c r="H57" i="13"/>
  <c r="W56" i="13"/>
  <c r="Y56" i="13" s="1"/>
  <c r="Z56" i="13" s="1"/>
  <c r="U56" i="13"/>
  <c r="V56" i="13" s="1"/>
  <c r="T56" i="13"/>
  <c r="M56" i="13"/>
  <c r="J56" i="13"/>
  <c r="I56" i="13"/>
  <c r="H56" i="13"/>
  <c r="U55" i="13"/>
  <c r="T55" i="13"/>
  <c r="J55" i="13"/>
  <c r="K55" i="13" s="1"/>
  <c r="I55" i="13"/>
  <c r="H55" i="13"/>
  <c r="M55" i="13" s="1"/>
  <c r="T54" i="13"/>
  <c r="U54" i="13" s="1"/>
  <c r="H54" i="13"/>
  <c r="Y53" i="13"/>
  <c r="Z53" i="13" s="1"/>
  <c r="W53" i="13"/>
  <c r="V53" i="13"/>
  <c r="U53" i="13"/>
  <c r="T53" i="13"/>
  <c r="H53" i="13"/>
  <c r="T52" i="13"/>
  <c r="U52" i="13" s="1"/>
  <c r="W52" i="13" s="1"/>
  <c r="Y52" i="13" s="1"/>
  <c r="Z52" i="13" s="1"/>
  <c r="H52" i="13"/>
  <c r="T51" i="13"/>
  <c r="U51" i="13" s="1"/>
  <c r="I51" i="13"/>
  <c r="J51" i="13" s="1"/>
  <c r="H51" i="13"/>
  <c r="M51" i="13" s="1"/>
  <c r="T50" i="13"/>
  <c r="U50" i="13" s="1"/>
  <c r="H50" i="13"/>
  <c r="T49" i="13"/>
  <c r="U49" i="13" s="1"/>
  <c r="M49" i="13"/>
  <c r="I49" i="13"/>
  <c r="J49" i="13" s="1"/>
  <c r="H49" i="13"/>
  <c r="T48" i="13"/>
  <c r="U48" i="13" s="1"/>
  <c r="W48" i="13" s="1"/>
  <c r="Y48" i="13" s="1"/>
  <c r="Z48" i="13" s="1"/>
  <c r="H48" i="13"/>
  <c r="T47" i="13"/>
  <c r="U47" i="13" s="1"/>
  <c r="M47" i="13"/>
  <c r="L47" i="13"/>
  <c r="N47" i="13" s="1"/>
  <c r="H47" i="13"/>
  <c r="I47" i="13" s="1"/>
  <c r="J47" i="13" s="1"/>
  <c r="K47" i="13" s="1"/>
  <c r="T46" i="13"/>
  <c r="U46" i="13" s="1"/>
  <c r="N46" i="13"/>
  <c r="M46" i="13"/>
  <c r="L46" i="13"/>
  <c r="I46" i="13"/>
  <c r="J46" i="13" s="1"/>
  <c r="K46" i="13" s="1"/>
  <c r="H46" i="13"/>
  <c r="Y45" i="13"/>
  <c r="Z45" i="13" s="1"/>
  <c r="V45" i="13"/>
  <c r="U45" i="13"/>
  <c r="W45" i="13" s="1"/>
  <c r="T45" i="13"/>
  <c r="N45" i="13"/>
  <c r="M45" i="13"/>
  <c r="K45" i="13"/>
  <c r="J45" i="13"/>
  <c r="L45" i="13" s="1"/>
  <c r="H45" i="13"/>
  <c r="I45" i="13" s="1"/>
  <c r="Z44" i="13"/>
  <c r="T44" i="13"/>
  <c r="U44" i="13" s="1"/>
  <c r="W44" i="13" s="1"/>
  <c r="Y44" i="13" s="1"/>
  <c r="H44" i="13"/>
  <c r="V43" i="13"/>
  <c r="U43" i="13"/>
  <c r="W43" i="13" s="1"/>
  <c r="Y43" i="13" s="1"/>
  <c r="Z43" i="13" s="1"/>
  <c r="T43" i="13"/>
  <c r="H43" i="13"/>
  <c r="X42" i="13"/>
  <c r="T42" i="13"/>
  <c r="U42" i="13" s="1"/>
  <c r="L42" i="13"/>
  <c r="N42" i="13" s="1"/>
  <c r="O42" i="13" s="1"/>
  <c r="K42" i="13"/>
  <c r="J42" i="13"/>
  <c r="I42" i="13"/>
  <c r="H42" i="13"/>
  <c r="M42" i="13" s="1"/>
  <c r="V41" i="13"/>
  <c r="U41" i="13"/>
  <c r="W41" i="13" s="1"/>
  <c r="Y41" i="13" s="1"/>
  <c r="Z41" i="13" s="1"/>
  <c r="T41" i="13"/>
  <c r="M41" i="13"/>
  <c r="L41" i="13"/>
  <c r="N41" i="13" s="1"/>
  <c r="K41" i="13"/>
  <c r="J41" i="13"/>
  <c r="I41" i="13"/>
  <c r="H41" i="13"/>
  <c r="U40" i="13"/>
  <c r="T40" i="13"/>
  <c r="M40" i="13"/>
  <c r="L40" i="13"/>
  <c r="N40" i="13" s="1"/>
  <c r="J40" i="13"/>
  <c r="K40" i="13" s="1"/>
  <c r="I40" i="13"/>
  <c r="H40" i="13"/>
  <c r="W39" i="13"/>
  <c r="Y39" i="13" s="1"/>
  <c r="Z39" i="13" s="1"/>
  <c r="U39" i="13"/>
  <c r="V39" i="13" s="1"/>
  <c r="T39" i="13"/>
  <c r="H39" i="13"/>
  <c r="T38" i="13"/>
  <c r="U38" i="13" s="1"/>
  <c r="I38" i="13"/>
  <c r="J38" i="13" s="1"/>
  <c r="H38" i="13"/>
  <c r="M38" i="13" s="1"/>
  <c r="W37" i="13"/>
  <c r="Y37" i="13" s="1"/>
  <c r="Z37" i="13" s="1"/>
  <c r="V37" i="13"/>
  <c r="U37" i="13"/>
  <c r="T37" i="13"/>
  <c r="I37" i="13"/>
  <c r="J37" i="13" s="1"/>
  <c r="H37" i="13"/>
  <c r="M37" i="13" s="1"/>
  <c r="V36" i="13"/>
  <c r="T36" i="13"/>
  <c r="U36" i="13" s="1"/>
  <c r="W36" i="13" s="1"/>
  <c r="Y36" i="13" s="1"/>
  <c r="Z36" i="13" s="1"/>
  <c r="M36" i="13"/>
  <c r="J36" i="13"/>
  <c r="I36" i="13"/>
  <c r="H36" i="13"/>
  <c r="U35" i="13"/>
  <c r="T35" i="13"/>
  <c r="M35" i="13"/>
  <c r="L35" i="13"/>
  <c r="N35" i="13" s="1"/>
  <c r="I35" i="13"/>
  <c r="J35" i="13" s="1"/>
  <c r="K35" i="13" s="1"/>
  <c r="H35" i="13"/>
  <c r="W34" i="13"/>
  <c r="Y34" i="13" s="1"/>
  <c r="Z34" i="13" s="1"/>
  <c r="V34" i="13"/>
  <c r="U34" i="13"/>
  <c r="T34" i="13"/>
  <c r="J34" i="13"/>
  <c r="L34" i="13" s="1"/>
  <c r="N34" i="13" s="1"/>
  <c r="I34" i="13"/>
  <c r="H34" i="13"/>
  <c r="M34" i="13" s="1"/>
  <c r="Y33" i="13"/>
  <c r="Z33" i="13" s="1"/>
  <c r="V33" i="13"/>
  <c r="U33" i="13"/>
  <c r="W33" i="13" s="1"/>
  <c r="T33" i="13"/>
  <c r="M33" i="13"/>
  <c r="J33" i="13"/>
  <c r="L33" i="13" s="1"/>
  <c r="N33" i="13" s="1"/>
  <c r="H33" i="13"/>
  <c r="I33" i="13" s="1"/>
  <c r="U32" i="13"/>
  <c r="V32" i="13" s="1"/>
  <c r="T32" i="13"/>
  <c r="K32" i="13"/>
  <c r="J32" i="13"/>
  <c r="L32" i="13" s="1"/>
  <c r="N32" i="13" s="1"/>
  <c r="H32" i="13"/>
  <c r="I32" i="13" s="1"/>
  <c r="Z31" i="13"/>
  <c r="Y31" i="13"/>
  <c r="U31" i="13"/>
  <c r="W31" i="13" s="1"/>
  <c r="T31" i="13"/>
  <c r="J31" i="13"/>
  <c r="I31" i="13"/>
  <c r="H31" i="13"/>
  <c r="M31" i="13" s="1"/>
  <c r="Y30" i="13"/>
  <c r="Z30" i="13" s="1"/>
  <c r="W30" i="13"/>
  <c r="V30" i="13"/>
  <c r="T30" i="13"/>
  <c r="U30" i="13" s="1"/>
  <c r="N30" i="13"/>
  <c r="O30" i="13" s="1"/>
  <c r="M30" i="13"/>
  <c r="K30" i="13"/>
  <c r="J30" i="13"/>
  <c r="L30" i="13" s="1"/>
  <c r="I30" i="13"/>
  <c r="H30" i="13"/>
  <c r="Z29" i="13"/>
  <c r="W29" i="13"/>
  <c r="Y29" i="13" s="1"/>
  <c r="V29" i="13"/>
  <c r="U29" i="13"/>
  <c r="T29" i="13"/>
  <c r="H29" i="13"/>
  <c r="V28" i="13"/>
  <c r="U28" i="13"/>
  <c r="W28" i="13" s="1"/>
  <c r="Y28" i="13" s="1"/>
  <c r="Z28" i="13" s="1"/>
  <c r="T28" i="13"/>
  <c r="I28" i="13"/>
  <c r="J28" i="13" s="1"/>
  <c r="H28" i="13"/>
  <c r="M28" i="13" s="1"/>
  <c r="T27" i="13"/>
  <c r="U27" i="13" s="1"/>
  <c r="V27" i="13" s="1"/>
  <c r="O27" i="13"/>
  <c r="M27" i="13"/>
  <c r="J27" i="13"/>
  <c r="L27" i="13" s="1"/>
  <c r="N27" i="13" s="1"/>
  <c r="X27" i="13" s="1"/>
  <c r="I27" i="13"/>
  <c r="H27" i="13"/>
  <c r="W26" i="13"/>
  <c r="Y26" i="13" s="1"/>
  <c r="Z26" i="13" s="1"/>
  <c r="V26" i="13"/>
  <c r="U26" i="13"/>
  <c r="T26" i="13"/>
  <c r="M26" i="13"/>
  <c r="J26" i="13"/>
  <c r="L26" i="13" s="1"/>
  <c r="N26" i="13" s="1"/>
  <c r="O26" i="13" s="1"/>
  <c r="H26" i="13"/>
  <c r="I26" i="13" s="1"/>
  <c r="T25" i="13"/>
  <c r="U25" i="13" s="1"/>
  <c r="M25" i="13"/>
  <c r="L25" i="13"/>
  <c r="N25" i="13" s="1"/>
  <c r="I25" i="13"/>
  <c r="J25" i="13" s="1"/>
  <c r="K25" i="13" s="1"/>
  <c r="H25" i="13"/>
  <c r="U24" i="13"/>
  <c r="V24" i="13" s="1"/>
  <c r="T24" i="13"/>
  <c r="H24" i="13"/>
  <c r="T23" i="13"/>
  <c r="U23" i="13" s="1"/>
  <c r="O23" i="13"/>
  <c r="M23" i="13"/>
  <c r="K23" i="13"/>
  <c r="J23" i="13"/>
  <c r="L23" i="13" s="1"/>
  <c r="N23" i="13" s="1"/>
  <c r="X23" i="13" s="1"/>
  <c r="I23" i="13"/>
  <c r="H23" i="13"/>
  <c r="U22" i="13"/>
  <c r="T22" i="13"/>
  <c r="M22" i="13"/>
  <c r="I22" i="13"/>
  <c r="J22" i="13" s="1"/>
  <c r="H22" i="13"/>
  <c r="W21" i="13"/>
  <c r="Y21" i="13" s="1"/>
  <c r="Z21" i="13" s="1"/>
  <c r="U21" i="13"/>
  <c r="V21" i="13" s="1"/>
  <c r="T21" i="13"/>
  <c r="M21" i="13"/>
  <c r="J21" i="13"/>
  <c r="I21" i="13"/>
  <c r="H21" i="13"/>
  <c r="AD20" i="13"/>
  <c r="V20" i="13"/>
  <c r="T20" i="13"/>
  <c r="U20" i="13" s="1"/>
  <c r="W20" i="13" s="1"/>
  <c r="Y20" i="13" s="1"/>
  <c r="Z20" i="13" s="1"/>
  <c r="H20" i="13"/>
  <c r="Y19" i="13"/>
  <c r="Z19" i="13" s="1"/>
  <c r="V19" i="13"/>
  <c r="U19" i="13"/>
  <c r="W19" i="13" s="1"/>
  <c r="T19" i="13"/>
  <c r="M19" i="13"/>
  <c r="J19" i="13"/>
  <c r="I19" i="13"/>
  <c r="H19" i="13"/>
  <c r="Z18" i="13"/>
  <c r="Y18" i="13"/>
  <c r="W18" i="13"/>
  <c r="V18" i="13"/>
  <c r="U18" i="13"/>
  <c r="T18" i="13"/>
  <c r="M18" i="13"/>
  <c r="J18" i="13"/>
  <c r="L18" i="13" s="1"/>
  <c r="N18" i="13" s="1"/>
  <c r="I18" i="13"/>
  <c r="H18" i="13"/>
  <c r="AD17" i="13"/>
  <c r="T17" i="13"/>
  <c r="U17" i="13" s="1"/>
  <c r="M17" i="13"/>
  <c r="J17" i="13"/>
  <c r="L17" i="13" s="1"/>
  <c r="N17" i="13" s="1"/>
  <c r="I17" i="13"/>
  <c r="H17" i="13"/>
  <c r="T16" i="13"/>
  <c r="U16" i="13" s="1"/>
  <c r="I16" i="13"/>
  <c r="J16" i="13" s="1"/>
  <c r="H16" i="13"/>
  <c r="M16" i="13" s="1"/>
  <c r="X15" i="13"/>
  <c r="U15" i="13"/>
  <c r="V15" i="13" s="1"/>
  <c r="T15" i="13"/>
  <c r="O15" i="13"/>
  <c r="L15" i="13"/>
  <c r="N15" i="13" s="1"/>
  <c r="H15" i="13"/>
  <c r="I15" i="13" s="1"/>
  <c r="J15" i="13" s="1"/>
  <c r="K15" i="13" s="1"/>
  <c r="U14" i="13"/>
  <c r="T14" i="13"/>
  <c r="J14" i="13"/>
  <c r="L14" i="13" s="1"/>
  <c r="N14" i="13" s="1"/>
  <c r="X14" i="13" s="1"/>
  <c r="I14" i="13"/>
  <c r="H14" i="13"/>
  <c r="M14" i="13" s="1"/>
  <c r="AC13" i="13"/>
  <c r="U13" i="13"/>
  <c r="T13" i="13"/>
  <c r="M13" i="13"/>
  <c r="J13" i="13"/>
  <c r="I13" i="13"/>
  <c r="H13" i="13"/>
  <c r="U12" i="13"/>
  <c r="T12" i="13"/>
  <c r="J12" i="13"/>
  <c r="I12" i="13"/>
  <c r="H12" i="13"/>
  <c r="M12" i="13" s="1"/>
  <c r="U11" i="13"/>
  <c r="T11" i="13"/>
  <c r="J11" i="13"/>
  <c r="L11" i="13" s="1"/>
  <c r="I11" i="13"/>
  <c r="H11" i="13"/>
  <c r="M11" i="13" s="1"/>
  <c r="Z10" i="13"/>
  <c r="W10" i="13"/>
  <c r="Y10" i="13" s="1"/>
  <c r="U10" i="13"/>
  <c r="V10" i="13" s="1"/>
  <c r="T10" i="13"/>
  <c r="M10" i="13"/>
  <c r="J10" i="13"/>
  <c r="I10" i="13"/>
  <c r="H10" i="13"/>
  <c r="U9" i="13"/>
  <c r="T9" i="13"/>
  <c r="I9" i="13"/>
  <c r="J9" i="13" s="1"/>
  <c r="H9" i="13"/>
  <c r="M9" i="13" s="1"/>
  <c r="T8" i="13"/>
  <c r="U8" i="13" s="1"/>
  <c r="H8" i="13"/>
  <c r="T7" i="13"/>
  <c r="U7" i="13" s="1"/>
  <c r="H7" i="13"/>
  <c r="T6" i="13"/>
  <c r="U6" i="13" s="1"/>
  <c r="I6" i="13"/>
  <c r="J6" i="13" s="1"/>
  <c r="H6" i="13"/>
  <c r="M6" i="13" s="1"/>
  <c r="W5" i="13"/>
  <c r="Y5" i="13" s="1"/>
  <c r="Z5" i="13" s="1"/>
  <c r="T5" i="13"/>
  <c r="U5" i="13" s="1"/>
  <c r="V5" i="13" s="1"/>
  <c r="H5" i="13"/>
  <c r="I5" i="13" s="1"/>
  <c r="J5" i="13" s="1"/>
  <c r="V4" i="13"/>
  <c r="U4" i="13"/>
  <c r="W4" i="13" s="1"/>
  <c r="Y4" i="13" s="1"/>
  <c r="Z4" i="13" s="1"/>
  <c r="T4" i="13"/>
  <c r="K4" i="13"/>
  <c r="I4" i="13"/>
  <c r="J4" i="13" s="1"/>
  <c r="L4" i="13" s="1"/>
  <c r="H4" i="13"/>
  <c r="M4" i="13" s="1"/>
  <c r="U3" i="13"/>
  <c r="T3" i="13"/>
  <c r="J3" i="13"/>
  <c r="I3" i="13"/>
  <c r="H3" i="13"/>
  <c r="M3" i="13" s="1"/>
  <c r="T2" i="13"/>
  <c r="U2" i="13" s="1"/>
  <c r="K2" i="13"/>
  <c r="J2" i="13"/>
  <c r="L2" i="13" s="1"/>
  <c r="I2" i="13"/>
  <c r="H2" i="13"/>
  <c r="M2" i="13" s="1"/>
  <c r="U101" i="12"/>
  <c r="T101" i="12"/>
  <c r="I101" i="12"/>
  <c r="J101" i="12" s="1"/>
  <c r="H101" i="12"/>
  <c r="M101" i="12" s="1"/>
  <c r="U100" i="12"/>
  <c r="W100" i="12" s="1"/>
  <c r="Y100" i="12" s="1"/>
  <c r="Z100" i="12" s="1"/>
  <c r="T100" i="12"/>
  <c r="M100" i="12"/>
  <c r="H100" i="12"/>
  <c r="I100" i="12" s="1"/>
  <c r="J100" i="12" s="1"/>
  <c r="U99" i="12"/>
  <c r="T99" i="12"/>
  <c r="H99" i="12"/>
  <c r="T98" i="12"/>
  <c r="U98" i="12" s="1"/>
  <c r="N98" i="12"/>
  <c r="M98" i="12"/>
  <c r="I98" i="12"/>
  <c r="J98" i="12" s="1"/>
  <c r="L98" i="12" s="1"/>
  <c r="H98" i="12"/>
  <c r="T97" i="12"/>
  <c r="U97" i="12" s="1"/>
  <c r="M97" i="12"/>
  <c r="L97" i="12"/>
  <c r="N97" i="12" s="1"/>
  <c r="I97" i="12"/>
  <c r="J97" i="12" s="1"/>
  <c r="K97" i="12" s="1"/>
  <c r="H97" i="12"/>
  <c r="T96" i="12"/>
  <c r="U96" i="12" s="1"/>
  <c r="M96" i="12"/>
  <c r="I96" i="12"/>
  <c r="J96" i="12" s="1"/>
  <c r="H96" i="12"/>
  <c r="Y95" i="12"/>
  <c r="Z95" i="12" s="1"/>
  <c r="W95" i="12"/>
  <c r="T95" i="12"/>
  <c r="U95" i="12" s="1"/>
  <c r="V95" i="12" s="1"/>
  <c r="N95" i="12"/>
  <c r="X95" i="12" s="1"/>
  <c r="M95" i="12"/>
  <c r="L95" i="12"/>
  <c r="J95" i="12"/>
  <c r="K95" i="12" s="1"/>
  <c r="I95" i="12"/>
  <c r="H95" i="12"/>
  <c r="W94" i="12"/>
  <c r="Y94" i="12" s="1"/>
  <c r="Z94" i="12" s="1"/>
  <c r="V94" i="12"/>
  <c r="U94" i="12"/>
  <c r="T94" i="12"/>
  <c r="H94" i="12"/>
  <c r="U93" i="12"/>
  <c r="V93" i="12" s="1"/>
  <c r="T93" i="12"/>
  <c r="H93" i="12"/>
  <c r="T92" i="12"/>
  <c r="U92" i="12" s="1"/>
  <c r="I92" i="12"/>
  <c r="J92" i="12" s="1"/>
  <c r="H92" i="12"/>
  <c r="M92" i="12" s="1"/>
  <c r="V91" i="12"/>
  <c r="U91" i="12"/>
  <c r="W91" i="12" s="1"/>
  <c r="Y91" i="12" s="1"/>
  <c r="Z91" i="12" s="1"/>
  <c r="T91" i="12"/>
  <c r="O91" i="12"/>
  <c r="M91" i="12"/>
  <c r="L91" i="12"/>
  <c r="N91" i="12" s="1"/>
  <c r="X91" i="12" s="1"/>
  <c r="I91" i="12"/>
  <c r="J91" i="12" s="1"/>
  <c r="K91" i="12" s="1"/>
  <c r="H91" i="12"/>
  <c r="U90" i="12"/>
  <c r="T90" i="12"/>
  <c r="H90" i="12"/>
  <c r="T89" i="12"/>
  <c r="U89" i="12" s="1"/>
  <c r="J89" i="12"/>
  <c r="I89" i="12"/>
  <c r="H89" i="12"/>
  <c r="M89" i="12" s="1"/>
  <c r="T88" i="12"/>
  <c r="U88" i="12" s="1"/>
  <c r="M88" i="12"/>
  <c r="I88" i="12"/>
  <c r="J88" i="12" s="1"/>
  <c r="H88" i="12"/>
  <c r="Z87" i="12"/>
  <c r="W87" i="12"/>
  <c r="Y87" i="12" s="1"/>
  <c r="V87" i="12"/>
  <c r="U87" i="12"/>
  <c r="T87" i="12"/>
  <c r="I87" i="12"/>
  <c r="J87" i="12" s="1"/>
  <c r="H87" i="12"/>
  <c r="M87" i="12" s="1"/>
  <c r="Y86" i="12"/>
  <c r="Z86" i="12" s="1"/>
  <c r="V86" i="12"/>
  <c r="T86" i="12"/>
  <c r="U86" i="12" s="1"/>
  <c r="W86" i="12" s="1"/>
  <c r="M86" i="12"/>
  <c r="L86" i="12"/>
  <c r="N86" i="12" s="1"/>
  <c r="K86" i="12"/>
  <c r="I86" i="12"/>
  <c r="J86" i="12" s="1"/>
  <c r="H86" i="12"/>
  <c r="Y85" i="12"/>
  <c r="Z85" i="12" s="1"/>
  <c r="V85" i="12"/>
  <c r="U85" i="12"/>
  <c r="W85" i="12" s="1"/>
  <c r="T85" i="12"/>
  <c r="H85" i="12"/>
  <c r="T84" i="12"/>
  <c r="U84" i="12" s="1"/>
  <c r="H84" i="12"/>
  <c r="M84" i="12" s="1"/>
  <c r="T83" i="12"/>
  <c r="U83" i="12" s="1"/>
  <c r="H83" i="12"/>
  <c r="V82" i="12"/>
  <c r="U82" i="12"/>
  <c r="W82" i="12" s="1"/>
  <c r="Y82" i="12" s="1"/>
  <c r="Z82" i="12" s="1"/>
  <c r="T82" i="12"/>
  <c r="J82" i="12"/>
  <c r="I82" i="12"/>
  <c r="H82" i="12"/>
  <c r="M82" i="12" s="1"/>
  <c r="W81" i="12"/>
  <c r="Y81" i="12" s="1"/>
  <c r="Z81" i="12" s="1"/>
  <c r="U81" i="12"/>
  <c r="V81" i="12" s="1"/>
  <c r="T81" i="12"/>
  <c r="M81" i="12"/>
  <c r="I81" i="12"/>
  <c r="J81" i="12" s="1"/>
  <c r="H81" i="12"/>
  <c r="V80" i="12"/>
  <c r="T80" i="12"/>
  <c r="U80" i="12" s="1"/>
  <c r="W80" i="12" s="1"/>
  <c r="Y80" i="12" s="1"/>
  <c r="Z80" i="12" s="1"/>
  <c r="I80" i="12"/>
  <c r="J80" i="12" s="1"/>
  <c r="H80" i="12"/>
  <c r="M80" i="12" s="1"/>
  <c r="W79" i="12"/>
  <c r="Y79" i="12" s="1"/>
  <c r="Z79" i="12" s="1"/>
  <c r="V79" i="12"/>
  <c r="U79" i="12"/>
  <c r="T79" i="12"/>
  <c r="M79" i="12"/>
  <c r="I79" i="12"/>
  <c r="J79" i="12" s="1"/>
  <c r="H79" i="12"/>
  <c r="Y78" i="12"/>
  <c r="Z78" i="12" s="1"/>
  <c r="W78" i="12"/>
  <c r="V78" i="12"/>
  <c r="U78" i="12"/>
  <c r="T78" i="12"/>
  <c r="M78" i="12"/>
  <c r="K78" i="12"/>
  <c r="J78" i="12"/>
  <c r="L78" i="12" s="1"/>
  <c r="N78" i="12" s="1"/>
  <c r="I78" i="12"/>
  <c r="H78" i="12"/>
  <c r="T77" i="12"/>
  <c r="U77" i="12" s="1"/>
  <c r="N77" i="12"/>
  <c r="M77" i="12"/>
  <c r="L77" i="12"/>
  <c r="K77" i="12"/>
  <c r="I77" i="12"/>
  <c r="J77" i="12" s="1"/>
  <c r="H77" i="12"/>
  <c r="Y76" i="12"/>
  <c r="Z76" i="12" s="1"/>
  <c r="W76" i="12"/>
  <c r="V76" i="12"/>
  <c r="U76" i="12"/>
  <c r="T76" i="12"/>
  <c r="I76" i="12"/>
  <c r="J76" i="12" s="1"/>
  <c r="K76" i="12" s="1"/>
  <c r="H76" i="12"/>
  <c r="M76" i="12" s="1"/>
  <c r="V75" i="12"/>
  <c r="U75" i="12"/>
  <c r="W75" i="12" s="1"/>
  <c r="Y75" i="12" s="1"/>
  <c r="Z75" i="12" s="1"/>
  <c r="T75" i="12"/>
  <c r="M75" i="12"/>
  <c r="K75" i="12"/>
  <c r="J75" i="12"/>
  <c r="L75" i="12" s="1"/>
  <c r="N75" i="12" s="1"/>
  <c r="I75" i="12"/>
  <c r="H75" i="12"/>
  <c r="T74" i="12"/>
  <c r="U74" i="12" s="1"/>
  <c r="M74" i="12"/>
  <c r="H74" i="12"/>
  <c r="I74" i="12" s="1"/>
  <c r="J74" i="12" s="1"/>
  <c r="Y73" i="12"/>
  <c r="Z73" i="12" s="1"/>
  <c r="W73" i="12"/>
  <c r="V73" i="12"/>
  <c r="U73" i="12"/>
  <c r="T73" i="12"/>
  <c r="M73" i="12"/>
  <c r="J73" i="12"/>
  <c r="I73" i="12"/>
  <c r="H73" i="12"/>
  <c r="Y72" i="12"/>
  <c r="Z72" i="12" s="1"/>
  <c r="W72" i="12"/>
  <c r="U72" i="12"/>
  <c r="V72" i="12" s="1"/>
  <c r="T72" i="12"/>
  <c r="H72" i="12"/>
  <c r="T71" i="12"/>
  <c r="U71" i="12" s="1"/>
  <c r="V71" i="12" s="1"/>
  <c r="O71" i="12"/>
  <c r="M71" i="12"/>
  <c r="K71" i="12"/>
  <c r="H71" i="12"/>
  <c r="I71" i="12" s="1"/>
  <c r="J71" i="12" s="1"/>
  <c r="L71" i="12" s="1"/>
  <c r="N71" i="12" s="1"/>
  <c r="X71" i="12" s="1"/>
  <c r="Y70" i="12"/>
  <c r="Z70" i="12" s="1"/>
  <c r="W70" i="12"/>
  <c r="T70" i="12"/>
  <c r="U70" i="12" s="1"/>
  <c r="V70" i="12" s="1"/>
  <c r="M70" i="12"/>
  <c r="J70" i="12"/>
  <c r="I70" i="12"/>
  <c r="H70" i="12"/>
  <c r="W69" i="12"/>
  <c r="Y69" i="12" s="1"/>
  <c r="Z69" i="12" s="1"/>
  <c r="V69" i="12"/>
  <c r="U69" i="12"/>
  <c r="T69" i="12"/>
  <c r="L69" i="12"/>
  <c r="N69" i="12" s="1"/>
  <c r="I69" i="12"/>
  <c r="J69" i="12" s="1"/>
  <c r="K69" i="12" s="1"/>
  <c r="H69" i="12"/>
  <c r="M69" i="12" s="1"/>
  <c r="T68" i="12"/>
  <c r="U68" i="12" s="1"/>
  <c r="M68" i="12"/>
  <c r="I68" i="12"/>
  <c r="J68" i="12" s="1"/>
  <c r="H68" i="12"/>
  <c r="X67" i="12"/>
  <c r="T67" i="12"/>
  <c r="U67" i="12" s="1"/>
  <c r="M67" i="12"/>
  <c r="J67" i="12"/>
  <c r="L67" i="12" s="1"/>
  <c r="N67" i="12" s="1"/>
  <c r="O67" i="12" s="1"/>
  <c r="I67" i="12"/>
  <c r="H67" i="12"/>
  <c r="T66" i="12"/>
  <c r="U66" i="12" s="1"/>
  <c r="W66" i="12" s="1"/>
  <c r="Y66" i="12" s="1"/>
  <c r="Z66" i="12" s="1"/>
  <c r="H66" i="12"/>
  <c r="W65" i="12"/>
  <c r="Y65" i="12" s="1"/>
  <c r="Z65" i="12" s="1"/>
  <c r="V65" i="12"/>
  <c r="T65" i="12"/>
  <c r="U65" i="12" s="1"/>
  <c r="M65" i="12"/>
  <c r="I65" i="12"/>
  <c r="J65" i="12" s="1"/>
  <c r="H65" i="12"/>
  <c r="V64" i="12"/>
  <c r="T64" i="12"/>
  <c r="U64" i="12" s="1"/>
  <c r="W64" i="12" s="1"/>
  <c r="Y64" i="12" s="1"/>
  <c r="Z64" i="12" s="1"/>
  <c r="H64" i="12"/>
  <c r="T63" i="12"/>
  <c r="U63" i="12" s="1"/>
  <c r="I63" i="12"/>
  <c r="J63" i="12" s="1"/>
  <c r="H63" i="12"/>
  <c r="M63" i="12" s="1"/>
  <c r="U62" i="12"/>
  <c r="V62" i="12" s="1"/>
  <c r="T62" i="12"/>
  <c r="M62" i="12"/>
  <c r="J62" i="12"/>
  <c r="I62" i="12"/>
  <c r="H62" i="12"/>
  <c r="Z61" i="12"/>
  <c r="W61" i="12"/>
  <c r="Y61" i="12" s="1"/>
  <c r="T61" i="12"/>
  <c r="U61" i="12" s="1"/>
  <c r="V61" i="12" s="1"/>
  <c r="H61" i="12"/>
  <c r="T60" i="12"/>
  <c r="U60" i="12" s="1"/>
  <c r="V60" i="12" s="1"/>
  <c r="H60" i="12"/>
  <c r="Y59" i="12"/>
  <c r="Z59" i="12" s="1"/>
  <c r="V59" i="12"/>
  <c r="U59" i="12"/>
  <c r="W59" i="12" s="1"/>
  <c r="T59" i="12"/>
  <c r="M59" i="12"/>
  <c r="L59" i="12"/>
  <c r="N59" i="12" s="1"/>
  <c r="O59" i="12" s="1"/>
  <c r="J59" i="12"/>
  <c r="K59" i="12" s="1"/>
  <c r="I59" i="12"/>
  <c r="H59" i="12"/>
  <c r="U58" i="12"/>
  <c r="T58" i="12"/>
  <c r="H58" i="12"/>
  <c r="T57" i="12"/>
  <c r="U57" i="12" s="1"/>
  <c r="H57" i="12"/>
  <c r="X56" i="12"/>
  <c r="W56" i="12"/>
  <c r="Y56" i="12" s="1"/>
  <c r="Z56" i="12" s="1"/>
  <c r="U56" i="12"/>
  <c r="V56" i="12" s="1"/>
  <c r="T56" i="12"/>
  <c r="O56" i="12"/>
  <c r="M56" i="12"/>
  <c r="K56" i="12"/>
  <c r="I56" i="12"/>
  <c r="J56" i="12" s="1"/>
  <c r="L56" i="12" s="1"/>
  <c r="N56" i="12" s="1"/>
  <c r="H56" i="12"/>
  <c r="Y55" i="12"/>
  <c r="Z55" i="12" s="1"/>
  <c r="V55" i="12"/>
  <c r="U55" i="12"/>
  <c r="W55" i="12" s="1"/>
  <c r="T55" i="12"/>
  <c r="H55" i="12"/>
  <c r="M55" i="12" s="1"/>
  <c r="U54" i="12"/>
  <c r="T54" i="12"/>
  <c r="M54" i="12"/>
  <c r="J54" i="12"/>
  <c r="I54" i="12"/>
  <c r="H54" i="12"/>
  <c r="T53" i="12"/>
  <c r="U53" i="12" s="1"/>
  <c r="M53" i="12"/>
  <c r="J53" i="12"/>
  <c r="L53" i="12" s="1"/>
  <c r="N53" i="12" s="1"/>
  <c r="I53" i="12"/>
  <c r="H53" i="12"/>
  <c r="Y52" i="12"/>
  <c r="Z52" i="12" s="1"/>
  <c r="V52" i="12"/>
  <c r="U52" i="12"/>
  <c r="W52" i="12" s="1"/>
  <c r="T52" i="12"/>
  <c r="N52" i="12"/>
  <c r="L52" i="12"/>
  <c r="K52" i="12"/>
  <c r="I52" i="12"/>
  <c r="J52" i="12" s="1"/>
  <c r="H52" i="12"/>
  <c r="M52" i="12" s="1"/>
  <c r="W51" i="12"/>
  <c r="Y51" i="12" s="1"/>
  <c r="Z51" i="12" s="1"/>
  <c r="V51" i="12"/>
  <c r="U51" i="12"/>
  <c r="T51" i="12"/>
  <c r="H51" i="12"/>
  <c r="W50" i="12"/>
  <c r="Y50" i="12" s="1"/>
  <c r="Z50" i="12" s="1"/>
  <c r="T50" i="12"/>
  <c r="U50" i="12" s="1"/>
  <c r="V50" i="12" s="1"/>
  <c r="H50" i="12"/>
  <c r="X49" i="12"/>
  <c r="U49" i="12"/>
  <c r="T49" i="12"/>
  <c r="N49" i="12"/>
  <c r="O49" i="12" s="1"/>
  <c r="M49" i="12"/>
  <c r="K49" i="12"/>
  <c r="J49" i="12"/>
  <c r="L49" i="12" s="1"/>
  <c r="H49" i="12"/>
  <c r="I49" i="12" s="1"/>
  <c r="Y48" i="12"/>
  <c r="Z48" i="12" s="1"/>
  <c r="W48" i="12"/>
  <c r="T48" i="12"/>
  <c r="U48" i="12" s="1"/>
  <c r="V48" i="12" s="1"/>
  <c r="H48" i="12"/>
  <c r="W47" i="12"/>
  <c r="Y47" i="12" s="1"/>
  <c r="Z47" i="12" s="1"/>
  <c r="U47" i="12"/>
  <c r="V47" i="12" s="1"/>
  <c r="T47" i="12"/>
  <c r="M47" i="12"/>
  <c r="I47" i="12"/>
  <c r="J47" i="12" s="1"/>
  <c r="H47" i="12"/>
  <c r="Z46" i="12"/>
  <c r="V46" i="12"/>
  <c r="U46" i="12"/>
  <c r="W46" i="12" s="1"/>
  <c r="Y46" i="12" s="1"/>
  <c r="T46" i="12"/>
  <c r="H46" i="12"/>
  <c r="U45" i="12"/>
  <c r="T45" i="12"/>
  <c r="M45" i="12"/>
  <c r="I45" i="12"/>
  <c r="J45" i="12" s="1"/>
  <c r="L45" i="12" s="1"/>
  <c r="N45" i="12" s="1"/>
  <c r="H45" i="12"/>
  <c r="T44" i="12"/>
  <c r="U44" i="12" s="1"/>
  <c r="H44" i="12"/>
  <c r="I44" i="12" s="1"/>
  <c r="J44" i="12" s="1"/>
  <c r="Y43" i="12"/>
  <c r="Z43" i="12" s="1"/>
  <c r="V43" i="12"/>
  <c r="T43" i="12"/>
  <c r="U43" i="12" s="1"/>
  <c r="W43" i="12" s="1"/>
  <c r="H43" i="12"/>
  <c r="T42" i="12"/>
  <c r="U42" i="12" s="1"/>
  <c r="H42" i="12"/>
  <c r="U41" i="12"/>
  <c r="T41" i="12"/>
  <c r="H41" i="12"/>
  <c r="T40" i="12"/>
  <c r="U40" i="12" s="1"/>
  <c r="K40" i="12"/>
  <c r="H40" i="12"/>
  <c r="I40" i="12" s="1"/>
  <c r="J40" i="12" s="1"/>
  <c r="L40" i="12" s="1"/>
  <c r="N40" i="12" s="1"/>
  <c r="V39" i="12"/>
  <c r="U39" i="12"/>
  <c r="W39" i="12" s="1"/>
  <c r="Y39" i="12" s="1"/>
  <c r="Z39" i="12" s="1"/>
  <c r="T39" i="12"/>
  <c r="M39" i="12"/>
  <c r="K39" i="12"/>
  <c r="I39" i="12"/>
  <c r="J39" i="12" s="1"/>
  <c r="L39" i="12" s="1"/>
  <c r="N39" i="12" s="1"/>
  <c r="H39" i="12"/>
  <c r="W38" i="12"/>
  <c r="Y38" i="12" s="1"/>
  <c r="Z38" i="12" s="1"/>
  <c r="U38" i="12"/>
  <c r="V38" i="12" s="1"/>
  <c r="T38" i="12"/>
  <c r="H38" i="12"/>
  <c r="V37" i="12"/>
  <c r="T37" i="12"/>
  <c r="U37" i="12" s="1"/>
  <c r="W37" i="12" s="1"/>
  <c r="Y37" i="12" s="1"/>
  <c r="Z37" i="12" s="1"/>
  <c r="M37" i="12"/>
  <c r="L37" i="12"/>
  <c r="N37" i="12" s="1"/>
  <c r="K37" i="12"/>
  <c r="I37" i="12"/>
  <c r="J37" i="12" s="1"/>
  <c r="H37" i="12"/>
  <c r="V36" i="12"/>
  <c r="U36" i="12"/>
  <c r="W36" i="12" s="1"/>
  <c r="Y36" i="12" s="1"/>
  <c r="Z36" i="12" s="1"/>
  <c r="T36" i="12"/>
  <c r="H36" i="12"/>
  <c r="X35" i="12"/>
  <c r="T35" i="12"/>
  <c r="U35" i="12" s="1"/>
  <c r="M35" i="12"/>
  <c r="L35" i="12"/>
  <c r="N35" i="12" s="1"/>
  <c r="O35" i="12" s="1"/>
  <c r="I35" i="12"/>
  <c r="J35" i="12" s="1"/>
  <c r="K35" i="12" s="1"/>
  <c r="H35" i="12"/>
  <c r="V34" i="12"/>
  <c r="T34" i="12"/>
  <c r="U34" i="12" s="1"/>
  <c r="W34" i="12" s="1"/>
  <c r="Y34" i="12" s="1"/>
  <c r="Z34" i="12" s="1"/>
  <c r="N34" i="12"/>
  <c r="X34" i="12" s="1"/>
  <c r="M34" i="12"/>
  <c r="K34" i="12"/>
  <c r="J34" i="12"/>
  <c r="L34" i="12" s="1"/>
  <c r="I34" i="12"/>
  <c r="H34" i="12"/>
  <c r="Y33" i="12"/>
  <c r="Z33" i="12" s="1"/>
  <c r="W33" i="12"/>
  <c r="T33" i="12"/>
  <c r="U33" i="12" s="1"/>
  <c r="V33" i="12" s="1"/>
  <c r="M33" i="12"/>
  <c r="L33" i="12"/>
  <c r="N33" i="12" s="1"/>
  <c r="J33" i="12"/>
  <c r="K33" i="12" s="1"/>
  <c r="H33" i="12"/>
  <c r="I33" i="12" s="1"/>
  <c r="Y32" i="12"/>
  <c r="Z32" i="12" s="1"/>
  <c r="W32" i="12"/>
  <c r="V32" i="12"/>
  <c r="U32" i="12"/>
  <c r="T32" i="12"/>
  <c r="M32" i="12"/>
  <c r="L32" i="12"/>
  <c r="N32" i="12" s="1"/>
  <c r="H32" i="12"/>
  <c r="I32" i="12" s="1"/>
  <c r="J32" i="12" s="1"/>
  <c r="K32" i="12" s="1"/>
  <c r="U31" i="12"/>
  <c r="T31" i="12"/>
  <c r="M31" i="12"/>
  <c r="J31" i="12"/>
  <c r="I31" i="12"/>
  <c r="H31" i="12"/>
  <c r="T30" i="12"/>
  <c r="U30" i="12" s="1"/>
  <c r="I30" i="12"/>
  <c r="J30" i="12" s="1"/>
  <c r="H30" i="12"/>
  <c r="M30" i="12" s="1"/>
  <c r="W29" i="12"/>
  <c r="Y29" i="12" s="1"/>
  <c r="Z29" i="12" s="1"/>
  <c r="V29" i="12"/>
  <c r="U29" i="12"/>
  <c r="T29" i="12"/>
  <c r="M29" i="12"/>
  <c r="I29" i="12"/>
  <c r="J29" i="12" s="1"/>
  <c r="H29" i="12"/>
  <c r="U28" i="12"/>
  <c r="T28" i="12"/>
  <c r="H28" i="12"/>
  <c r="W27" i="12"/>
  <c r="Y27" i="12" s="1"/>
  <c r="Z27" i="12" s="1"/>
  <c r="V27" i="12"/>
  <c r="U27" i="12"/>
  <c r="T27" i="12"/>
  <c r="H27" i="12"/>
  <c r="W26" i="12"/>
  <c r="Y26" i="12" s="1"/>
  <c r="Z26" i="12" s="1"/>
  <c r="T26" i="12"/>
  <c r="U26" i="12" s="1"/>
  <c r="V26" i="12" s="1"/>
  <c r="N26" i="12"/>
  <c r="M26" i="12"/>
  <c r="L26" i="12"/>
  <c r="I26" i="12"/>
  <c r="J26" i="12" s="1"/>
  <c r="K26" i="12" s="1"/>
  <c r="H26" i="12"/>
  <c r="V25" i="12"/>
  <c r="T25" i="12"/>
  <c r="U25" i="12" s="1"/>
  <c r="W25" i="12" s="1"/>
  <c r="Y25" i="12" s="1"/>
  <c r="Z25" i="12" s="1"/>
  <c r="L25" i="12"/>
  <c r="N25" i="12" s="1"/>
  <c r="J25" i="12"/>
  <c r="K25" i="12" s="1"/>
  <c r="I25" i="12"/>
  <c r="H25" i="12"/>
  <c r="M25" i="12" s="1"/>
  <c r="Z24" i="12"/>
  <c r="W24" i="12"/>
  <c r="Y24" i="12" s="1"/>
  <c r="V24" i="12"/>
  <c r="T24" i="12"/>
  <c r="U24" i="12" s="1"/>
  <c r="H24" i="12"/>
  <c r="Y23" i="12"/>
  <c r="Z23" i="12" s="1"/>
  <c r="W23" i="12"/>
  <c r="T23" i="12"/>
  <c r="U23" i="12" s="1"/>
  <c r="V23" i="12" s="1"/>
  <c r="M23" i="12"/>
  <c r="J23" i="12"/>
  <c r="K23" i="12" s="1"/>
  <c r="H23" i="12"/>
  <c r="I23" i="12" s="1"/>
  <c r="T22" i="12"/>
  <c r="U22" i="12" s="1"/>
  <c r="H22" i="12"/>
  <c r="U21" i="12"/>
  <c r="T21" i="12"/>
  <c r="M21" i="12"/>
  <c r="J21" i="12"/>
  <c r="I21" i="12"/>
  <c r="H21" i="12"/>
  <c r="AD20" i="12"/>
  <c r="U20" i="12"/>
  <c r="T20" i="12"/>
  <c r="H20" i="12"/>
  <c r="M20" i="12" s="1"/>
  <c r="U19" i="12"/>
  <c r="T19" i="12"/>
  <c r="H19" i="12"/>
  <c r="T18" i="12"/>
  <c r="U18" i="12" s="1"/>
  <c r="I18" i="12"/>
  <c r="J18" i="12" s="1"/>
  <c r="H18" i="12"/>
  <c r="M18" i="12" s="1"/>
  <c r="AD17" i="12"/>
  <c r="W17" i="12"/>
  <c r="Y17" i="12" s="1"/>
  <c r="Z17" i="12" s="1"/>
  <c r="V17" i="12"/>
  <c r="T17" i="12"/>
  <c r="U17" i="12" s="1"/>
  <c r="M17" i="12"/>
  <c r="I17" i="12"/>
  <c r="J17" i="12" s="1"/>
  <c r="H17" i="12"/>
  <c r="V16" i="12"/>
  <c r="U16" i="12"/>
  <c r="W16" i="12" s="1"/>
  <c r="Y16" i="12" s="1"/>
  <c r="Z16" i="12" s="1"/>
  <c r="T16" i="12"/>
  <c r="O16" i="12"/>
  <c r="J16" i="12"/>
  <c r="L16" i="12" s="1"/>
  <c r="N16" i="12" s="1"/>
  <c r="X16" i="12" s="1"/>
  <c r="I16" i="12"/>
  <c r="H16" i="12"/>
  <c r="M16" i="12" s="1"/>
  <c r="Z15" i="12"/>
  <c r="V15" i="12"/>
  <c r="U15" i="12"/>
  <c r="W15" i="12" s="1"/>
  <c r="Y15" i="12" s="1"/>
  <c r="T15" i="12"/>
  <c r="H15" i="12"/>
  <c r="T14" i="12"/>
  <c r="U14" i="12" s="1"/>
  <c r="M14" i="12"/>
  <c r="K14" i="12"/>
  <c r="H14" i="12"/>
  <c r="I14" i="12" s="1"/>
  <c r="J14" i="12" s="1"/>
  <c r="L14" i="12" s="1"/>
  <c r="N14" i="12" s="1"/>
  <c r="X14" i="12" s="1"/>
  <c r="AC13" i="12"/>
  <c r="T13" i="12"/>
  <c r="U13" i="12" s="1"/>
  <c r="M13" i="12"/>
  <c r="J13" i="12"/>
  <c r="H13" i="12"/>
  <c r="I13" i="12" s="1"/>
  <c r="V12" i="12"/>
  <c r="U12" i="12"/>
  <c r="W12" i="12" s="1"/>
  <c r="Y12" i="12" s="1"/>
  <c r="Z12" i="12" s="1"/>
  <c r="T12" i="12"/>
  <c r="H12" i="12"/>
  <c r="V11" i="12"/>
  <c r="U11" i="12"/>
  <c r="W11" i="12" s="1"/>
  <c r="Y11" i="12" s="1"/>
  <c r="Z11" i="12" s="1"/>
  <c r="T11" i="12"/>
  <c r="H11" i="12"/>
  <c r="W10" i="12"/>
  <c r="Y10" i="12" s="1"/>
  <c r="Z10" i="12" s="1"/>
  <c r="T10" i="12"/>
  <c r="U10" i="12" s="1"/>
  <c r="V10" i="12" s="1"/>
  <c r="M10" i="12"/>
  <c r="L10" i="12"/>
  <c r="N10" i="12" s="1"/>
  <c r="I10" i="12"/>
  <c r="J10" i="12" s="1"/>
  <c r="K10" i="12" s="1"/>
  <c r="H10" i="12"/>
  <c r="Y9" i="12"/>
  <c r="Z9" i="12" s="1"/>
  <c r="W9" i="12"/>
  <c r="T9" i="12"/>
  <c r="U9" i="12" s="1"/>
  <c r="V9" i="12" s="1"/>
  <c r="H9" i="12"/>
  <c r="X8" i="12"/>
  <c r="T8" i="12"/>
  <c r="U8" i="12" s="1"/>
  <c r="N8" i="12"/>
  <c r="O8" i="12" s="1"/>
  <c r="M8" i="12"/>
  <c r="L8" i="12"/>
  <c r="I8" i="12"/>
  <c r="J8" i="12" s="1"/>
  <c r="K8" i="12" s="1"/>
  <c r="H8" i="12"/>
  <c r="W7" i="12"/>
  <c r="Y7" i="12" s="1"/>
  <c r="Z7" i="12" s="1"/>
  <c r="T7" i="12"/>
  <c r="U7" i="12" s="1"/>
  <c r="V7" i="12" s="1"/>
  <c r="M7" i="12"/>
  <c r="L7" i="12"/>
  <c r="N7" i="12" s="1"/>
  <c r="H7" i="12"/>
  <c r="I7" i="12" s="1"/>
  <c r="J7" i="12" s="1"/>
  <c r="K7" i="12" s="1"/>
  <c r="V6" i="12"/>
  <c r="U6" i="12"/>
  <c r="W6" i="12" s="1"/>
  <c r="Y6" i="12" s="1"/>
  <c r="Z6" i="12" s="1"/>
  <c r="T6" i="12"/>
  <c r="M6" i="12"/>
  <c r="J6" i="12"/>
  <c r="I6" i="12"/>
  <c r="H6" i="12"/>
  <c r="T5" i="12"/>
  <c r="U5" i="12" s="1"/>
  <c r="V5" i="12" s="1"/>
  <c r="L5" i="12"/>
  <c r="N5" i="12" s="1"/>
  <c r="K5" i="12"/>
  <c r="I5" i="12"/>
  <c r="J5" i="12" s="1"/>
  <c r="H5" i="12"/>
  <c r="M5" i="12" s="1"/>
  <c r="Z4" i="12"/>
  <c r="W4" i="12"/>
  <c r="Y4" i="12" s="1"/>
  <c r="T4" i="12"/>
  <c r="U4" i="12" s="1"/>
  <c r="V4" i="12" s="1"/>
  <c r="H4" i="12"/>
  <c r="Y3" i="12"/>
  <c r="Z3" i="12" s="1"/>
  <c r="W3" i="12"/>
  <c r="T3" i="12"/>
  <c r="U3" i="12" s="1"/>
  <c r="V3" i="12" s="1"/>
  <c r="M3" i="12"/>
  <c r="L3" i="12"/>
  <c r="J3" i="12"/>
  <c r="K3" i="12" s="1"/>
  <c r="H3" i="12"/>
  <c r="I3" i="12" s="1"/>
  <c r="T2" i="12"/>
  <c r="U2" i="12" s="1"/>
  <c r="M2" i="12"/>
  <c r="J2" i="12"/>
  <c r="K2" i="12" s="1"/>
  <c r="H2" i="12"/>
  <c r="I2" i="12" s="1"/>
  <c r="W101" i="11"/>
  <c r="Y101" i="11" s="1"/>
  <c r="Z101" i="11" s="1"/>
  <c r="T101" i="11"/>
  <c r="U101" i="11" s="1"/>
  <c r="V101" i="11" s="1"/>
  <c r="M101" i="11"/>
  <c r="H101" i="11"/>
  <c r="I101" i="11" s="1"/>
  <c r="J101" i="11" s="1"/>
  <c r="T100" i="11"/>
  <c r="U100" i="11" s="1"/>
  <c r="M100" i="11"/>
  <c r="L100" i="11"/>
  <c r="N100" i="11" s="1"/>
  <c r="O100" i="11" s="1"/>
  <c r="K100" i="11"/>
  <c r="I100" i="11"/>
  <c r="J100" i="11" s="1"/>
  <c r="H100" i="11"/>
  <c r="U99" i="11"/>
  <c r="T99" i="11"/>
  <c r="H99" i="11"/>
  <c r="M99" i="11" s="1"/>
  <c r="T98" i="11"/>
  <c r="U98" i="11" s="1"/>
  <c r="H98" i="11"/>
  <c r="U97" i="11"/>
  <c r="T97" i="11"/>
  <c r="H97" i="11"/>
  <c r="U96" i="11"/>
  <c r="T96" i="11"/>
  <c r="H96" i="11"/>
  <c r="U95" i="11"/>
  <c r="T95" i="11"/>
  <c r="H95" i="11"/>
  <c r="U94" i="11"/>
  <c r="T94" i="11"/>
  <c r="M94" i="11"/>
  <c r="I94" i="11"/>
  <c r="J94" i="11" s="1"/>
  <c r="H94" i="11"/>
  <c r="V93" i="11"/>
  <c r="U93" i="11"/>
  <c r="W93" i="11" s="1"/>
  <c r="Y93" i="11" s="1"/>
  <c r="Z93" i="11" s="1"/>
  <c r="T93" i="11"/>
  <c r="H93" i="11"/>
  <c r="Z92" i="11"/>
  <c r="T92" i="11"/>
  <c r="U92" i="11" s="1"/>
  <c r="W92" i="11" s="1"/>
  <c r="Y92" i="11" s="1"/>
  <c r="M92" i="11"/>
  <c r="J92" i="11"/>
  <c r="L92" i="11" s="1"/>
  <c r="N92" i="11" s="1"/>
  <c r="H92" i="11"/>
  <c r="I92" i="11" s="1"/>
  <c r="U91" i="11"/>
  <c r="T91" i="11"/>
  <c r="M91" i="11"/>
  <c r="J91" i="11"/>
  <c r="I91" i="11"/>
  <c r="H91" i="11"/>
  <c r="T90" i="11"/>
  <c r="U90" i="11" s="1"/>
  <c r="M90" i="11"/>
  <c r="I90" i="11"/>
  <c r="J90" i="11" s="1"/>
  <c r="H90" i="11"/>
  <c r="U89" i="11"/>
  <c r="W89" i="11" s="1"/>
  <c r="Y89" i="11" s="1"/>
  <c r="Z89" i="11" s="1"/>
  <c r="T89" i="11"/>
  <c r="H89" i="11"/>
  <c r="M89" i="11" s="1"/>
  <c r="T88" i="11"/>
  <c r="U88" i="11" s="1"/>
  <c r="V88" i="11" s="1"/>
  <c r="M88" i="11"/>
  <c r="J88" i="11"/>
  <c r="H88" i="11"/>
  <c r="I88" i="11" s="1"/>
  <c r="Y87" i="11"/>
  <c r="Z87" i="11" s="1"/>
  <c r="U87" i="11"/>
  <c r="W87" i="11" s="1"/>
  <c r="T87" i="11"/>
  <c r="N87" i="11"/>
  <c r="M87" i="11"/>
  <c r="K87" i="11"/>
  <c r="H87" i="11"/>
  <c r="I87" i="11" s="1"/>
  <c r="J87" i="11" s="1"/>
  <c r="L87" i="11" s="1"/>
  <c r="W86" i="11"/>
  <c r="Y86" i="11" s="1"/>
  <c r="Z86" i="11" s="1"/>
  <c r="T86" i="11"/>
  <c r="U86" i="11" s="1"/>
  <c r="V86" i="11" s="1"/>
  <c r="H86" i="11"/>
  <c r="Y85" i="11"/>
  <c r="Z85" i="11" s="1"/>
  <c r="X85" i="11"/>
  <c r="V85" i="11"/>
  <c r="T85" i="11"/>
  <c r="U85" i="11" s="1"/>
  <c r="W85" i="11" s="1"/>
  <c r="O85" i="11"/>
  <c r="L85" i="11"/>
  <c r="N85" i="11" s="1"/>
  <c r="K85" i="11"/>
  <c r="H85" i="11"/>
  <c r="I85" i="11" s="1"/>
  <c r="J85" i="11" s="1"/>
  <c r="V84" i="11"/>
  <c r="U84" i="11"/>
  <c r="W84" i="11" s="1"/>
  <c r="Y84" i="11" s="1"/>
  <c r="Z84" i="11" s="1"/>
  <c r="T84" i="11"/>
  <c r="N84" i="11"/>
  <c r="M84" i="11"/>
  <c r="K84" i="11"/>
  <c r="I84" i="11"/>
  <c r="J84" i="11" s="1"/>
  <c r="L84" i="11" s="1"/>
  <c r="H84" i="11"/>
  <c r="T83" i="11"/>
  <c r="U83" i="11" s="1"/>
  <c r="H83" i="11"/>
  <c r="M83" i="11" s="1"/>
  <c r="X82" i="11"/>
  <c r="W82" i="11"/>
  <c r="Y82" i="11" s="1"/>
  <c r="Z82" i="11" s="1"/>
  <c r="V82" i="11"/>
  <c r="U82" i="11"/>
  <c r="T82" i="11"/>
  <c r="O82" i="11"/>
  <c r="L82" i="11"/>
  <c r="N82" i="11" s="1"/>
  <c r="I82" i="11"/>
  <c r="J82" i="11" s="1"/>
  <c r="K82" i="11" s="1"/>
  <c r="H82" i="11"/>
  <c r="M82" i="11" s="1"/>
  <c r="T81" i="11"/>
  <c r="U81" i="11" s="1"/>
  <c r="O81" i="11"/>
  <c r="M81" i="11"/>
  <c r="L81" i="11"/>
  <c r="N81" i="11" s="1"/>
  <c r="X81" i="11" s="1"/>
  <c r="K81" i="11"/>
  <c r="I81" i="11"/>
  <c r="J81" i="11" s="1"/>
  <c r="H81" i="11"/>
  <c r="T80" i="11"/>
  <c r="U80" i="11" s="1"/>
  <c r="M80" i="11"/>
  <c r="I80" i="11"/>
  <c r="J80" i="11" s="1"/>
  <c r="H80" i="11"/>
  <c r="T79" i="11"/>
  <c r="U79" i="11" s="1"/>
  <c r="W79" i="11" s="1"/>
  <c r="Y79" i="11" s="1"/>
  <c r="Z79" i="11" s="1"/>
  <c r="M79" i="11"/>
  <c r="J79" i="11"/>
  <c r="H79" i="11"/>
  <c r="I79" i="11" s="1"/>
  <c r="W78" i="11"/>
  <c r="Y78" i="11" s="1"/>
  <c r="Z78" i="11" s="1"/>
  <c r="T78" i="11"/>
  <c r="U78" i="11" s="1"/>
  <c r="V78" i="11" s="1"/>
  <c r="I78" i="11"/>
  <c r="J78" i="11" s="1"/>
  <c r="H78" i="11"/>
  <c r="M78" i="11" s="1"/>
  <c r="U77" i="11"/>
  <c r="W77" i="11" s="1"/>
  <c r="Y77" i="11" s="1"/>
  <c r="Z77" i="11" s="1"/>
  <c r="T77" i="11"/>
  <c r="M77" i="11"/>
  <c r="J77" i="11"/>
  <c r="I77" i="11"/>
  <c r="H77" i="11"/>
  <c r="Y76" i="11"/>
  <c r="Z76" i="11" s="1"/>
  <c r="X76" i="11"/>
  <c r="V76" i="11"/>
  <c r="T76" i="11"/>
  <c r="U76" i="11" s="1"/>
  <c r="W76" i="11" s="1"/>
  <c r="O76" i="11"/>
  <c r="K76" i="11"/>
  <c r="I76" i="11"/>
  <c r="J76" i="11" s="1"/>
  <c r="L76" i="11" s="1"/>
  <c r="N76" i="11" s="1"/>
  <c r="H76" i="11"/>
  <c r="M76" i="11" s="1"/>
  <c r="T75" i="11"/>
  <c r="U75" i="11" s="1"/>
  <c r="V75" i="11" s="1"/>
  <c r="H75" i="11"/>
  <c r="U74" i="11"/>
  <c r="T74" i="11"/>
  <c r="M74" i="11"/>
  <c r="J74" i="11"/>
  <c r="I74" i="11"/>
  <c r="H74" i="11"/>
  <c r="T73" i="11"/>
  <c r="U73" i="11" s="1"/>
  <c r="H73" i="11"/>
  <c r="T72" i="11"/>
  <c r="U72" i="11" s="1"/>
  <c r="H72" i="11"/>
  <c r="T71" i="11"/>
  <c r="U71" i="11" s="1"/>
  <c r="M71" i="11"/>
  <c r="J71" i="11"/>
  <c r="K71" i="11" s="1"/>
  <c r="H71" i="11"/>
  <c r="I71" i="11" s="1"/>
  <c r="U70" i="11"/>
  <c r="W70" i="11" s="1"/>
  <c r="Y70" i="11" s="1"/>
  <c r="Z70" i="11" s="1"/>
  <c r="T70" i="11"/>
  <c r="H70" i="11"/>
  <c r="Z69" i="11"/>
  <c r="W69" i="11"/>
  <c r="Y69" i="11" s="1"/>
  <c r="V69" i="11"/>
  <c r="U69" i="11"/>
  <c r="T69" i="11"/>
  <c r="M69" i="11"/>
  <c r="J69" i="11"/>
  <c r="I69" i="11"/>
  <c r="H69" i="11"/>
  <c r="U68" i="11"/>
  <c r="T68" i="11"/>
  <c r="M68" i="11"/>
  <c r="I68" i="11"/>
  <c r="J68" i="11" s="1"/>
  <c r="L68" i="11" s="1"/>
  <c r="N68" i="11" s="1"/>
  <c r="H68" i="11"/>
  <c r="U67" i="11"/>
  <c r="T67" i="11"/>
  <c r="M67" i="11"/>
  <c r="K67" i="11"/>
  <c r="J67" i="11"/>
  <c r="L67" i="11" s="1"/>
  <c r="N67" i="11" s="1"/>
  <c r="H67" i="11"/>
  <c r="I67" i="11" s="1"/>
  <c r="Z66" i="11"/>
  <c r="X66" i="11"/>
  <c r="T66" i="11"/>
  <c r="U66" i="11" s="1"/>
  <c r="W66" i="11" s="1"/>
  <c r="Y66" i="11" s="1"/>
  <c r="M66" i="11"/>
  <c r="L66" i="11"/>
  <c r="N66" i="11" s="1"/>
  <c r="O66" i="11" s="1"/>
  <c r="K66" i="11"/>
  <c r="J66" i="11"/>
  <c r="I66" i="11"/>
  <c r="H66" i="11"/>
  <c r="V65" i="11"/>
  <c r="T65" i="11"/>
  <c r="U65" i="11" s="1"/>
  <c r="W65" i="11" s="1"/>
  <c r="Y65" i="11" s="1"/>
  <c r="Z65" i="11" s="1"/>
  <c r="M65" i="11"/>
  <c r="L65" i="11"/>
  <c r="N65" i="11" s="1"/>
  <c r="O65" i="11" s="1"/>
  <c r="J65" i="11"/>
  <c r="K65" i="11" s="1"/>
  <c r="H65" i="11"/>
  <c r="I65" i="11" s="1"/>
  <c r="T64" i="11"/>
  <c r="U64" i="11" s="1"/>
  <c r="K64" i="11"/>
  <c r="J64" i="11"/>
  <c r="L64" i="11" s="1"/>
  <c r="N64" i="11" s="1"/>
  <c r="I64" i="11"/>
  <c r="H64" i="11"/>
  <c r="M64" i="11" s="1"/>
  <c r="X63" i="11"/>
  <c r="W63" i="11"/>
  <c r="Y63" i="11" s="1"/>
  <c r="Z63" i="11" s="1"/>
  <c r="T63" i="11"/>
  <c r="U63" i="11" s="1"/>
  <c r="V63" i="11" s="1"/>
  <c r="O63" i="11"/>
  <c r="L63" i="11"/>
  <c r="N63" i="11" s="1"/>
  <c r="K63" i="11"/>
  <c r="H63" i="11"/>
  <c r="I63" i="11" s="1"/>
  <c r="J63" i="11" s="1"/>
  <c r="X62" i="11"/>
  <c r="T62" i="11"/>
  <c r="U62" i="11" s="1"/>
  <c r="J62" i="11"/>
  <c r="L62" i="11" s="1"/>
  <c r="N62" i="11" s="1"/>
  <c r="O62" i="11" s="1"/>
  <c r="I62" i="11"/>
  <c r="H62" i="11"/>
  <c r="M62" i="11" s="1"/>
  <c r="T61" i="11"/>
  <c r="U61" i="11" s="1"/>
  <c r="H61" i="11"/>
  <c r="M61" i="11" s="1"/>
  <c r="T60" i="11"/>
  <c r="U60" i="11" s="1"/>
  <c r="M60" i="11"/>
  <c r="H60" i="11"/>
  <c r="I60" i="11" s="1"/>
  <c r="J60" i="11" s="1"/>
  <c r="T59" i="11"/>
  <c r="U59" i="11" s="1"/>
  <c r="V59" i="11" s="1"/>
  <c r="I59" i="11"/>
  <c r="J59" i="11" s="1"/>
  <c r="H59" i="11"/>
  <c r="M59" i="11" s="1"/>
  <c r="U58" i="11"/>
  <c r="T58" i="11"/>
  <c r="M58" i="11"/>
  <c r="J58" i="11"/>
  <c r="I58" i="11"/>
  <c r="H58" i="11"/>
  <c r="Y57" i="11"/>
  <c r="Z57" i="11" s="1"/>
  <c r="W57" i="11"/>
  <c r="V57" i="11"/>
  <c r="T57" i="11"/>
  <c r="U57" i="11" s="1"/>
  <c r="H57" i="11"/>
  <c r="M57" i="11" s="1"/>
  <c r="W56" i="11"/>
  <c r="Y56" i="11" s="1"/>
  <c r="Z56" i="11" s="1"/>
  <c r="T56" i="11"/>
  <c r="U56" i="11" s="1"/>
  <c r="V56" i="11" s="1"/>
  <c r="K56" i="11"/>
  <c r="J56" i="11"/>
  <c r="L56" i="11" s="1"/>
  <c r="N56" i="11" s="1"/>
  <c r="I56" i="11"/>
  <c r="H56" i="11"/>
  <c r="M56" i="11" s="1"/>
  <c r="T55" i="11"/>
  <c r="U55" i="11" s="1"/>
  <c r="M55" i="11"/>
  <c r="J55" i="11"/>
  <c r="I55" i="11"/>
  <c r="H55" i="11"/>
  <c r="U54" i="11"/>
  <c r="V54" i="11" s="1"/>
  <c r="T54" i="11"/>
  <c r="H54" i="11"/>
  <c r="W53" i="11"/>
  <c r="Y53" i="11" s="1"/>
  <c r="Z53" i="11" s="1"/>
  <c r="T53" i="11"/>
  <c r="U53" i="11" s="1"/>
  <c r="V53" i="11" s="1"/>
  <c r="M53" i="11"/>
  <c r="I53" i="11"/>
  <c r="J53" i="11" s="1"/>
  <c r="H53" i="11"/>
  <c r="U52" i="11"/>
  <c r="T52" i="11"/>
  <c r="M52" i="11"/>
  <c r="J52" i="11"/>
  <c r="H52" i="11"/>
  <c r="I52" i="11" s="1"/>
  <c r="V51" i="11"/>
  <c r="U51" i="11"/>
  <c r="W51" i="11" s="1"/>
  <c r="Y51" i="11" s="1"/>
  <c r="Z51" i="11" s="1"/>
  <c r="T51" i="11"/>
  <c r="H51" i="11"/>
  <c r="Y50" i="11"/>
  <c r="Z50" i="11" s="1"/>
  <c r="W50" i="11"/>
  <c r="V50" i="11"/>
  <c r="T50" i="11"/>
  <c r="U50" i="11" s="1"/>
  <c r="H50" i="11"/>
  <c r="W49" i="11"/>
  <c r="Y49" i="11" s="1"/>
  <c r="Z49" i="11" s="1"/>
  <c r="V49" i="11"/>
  <c r="T49" i="11"/>
  <c r="U49" i="11" s="1"/>
  <c r="H49" i="11"/>
  <c r="I49" i="11" s="1"/>
  <c r="J49" i="11" s="1"/>
  <c r="U48" i="11"/>
  <c r="T48" i="11"/>
  <c r="M48" i="11"/>
  <c r="H48" i="11"/>
  <c r="I48" i="11" s="1"/>
  <c r="J48" i="11" s="1"/>
  <c r="W47" i="11"/>
  <c r="Y47" i="11" s="1"/>
  <c r="Z47" i="11" s="1"/>
  <c r="T47" i="11"/>
  <c r="U47" i="11" s="1"/>
  <c r="V47" i="11" s="1"/>
  <c r="M47" i="11"/>
  <c r="L47" i="11"/>
  <c r="N47" i="11" s="1"/>
  <c r="K47" i="11"/>
  <c r="J47" i="11"/>
  <c r="I47" i="11"/>
  <c r="H47" i="11"/>
  <c r="Z46" i="11"/>
  <c r="Y46" i="11"/>
  <c r="W46" i="11"/>
  <c r="T46" i="11"/>
  <c r="U46" i="11" s="1"/>
  <c r="V46" i="11" s="1"/>
  <c r="H46" i="11"/>
  <c r="I46" i="11" s="1"/>
  <c r="J46" i="11" s="1"/>
  <c r="K46" i="11" s="1"/>
  <c r="U45" i="11"/>
  <c r="T45" i="11"/>
  <c r="J45" i="11"/>
  <c r="I45" i="11"/>
  <c r="H45" i="11"/>
  <c r="M45" i="11" s="1"/>
  <c r="T44" i="11"/>
  <c r="U44" i="11" s="1"/>
  <c r="K44" i="11"/>
  <c r="H44" i="11"/>
  <c r="I44" i="11" s="1"/>
  <c r="J44" i="11" s="1"/>
  <c r="L44" i="11" s="1"/>
  <c r="N44" i="11" s="1"/>
  <c r="Y43" i="11"/>
  <c r="Z43" i="11" s="1"/>
  <c r="W43" i="11"/>
  <c r="U43" i="11"/>
  <c r="V43" i="11" s="1"/>
  <c r="T43" i="11"/>
  <c r="M43" i="11"/>
  <c r="I43" i="11"/>
  <c r="J43" i="11" s="1"/>
  <c r="H43" i="11"/>
  <c r="X42" i="11"/>
  <c r="T42" i="11"/>
  <c r="U42" i="11" s="1"/>
  <c r="O42" i="11"/>
  <c r="M42" i="11"/>
  <c r="K42" i="11"/>
  <c r="J42" i="11"/>
  <c r="L42" i="11" s="1"/>
  <c r="N42" i="11" s="1"/>
  <c r="H42" i="11"/>
  <c r="I42" i="11" s="1"/>
  <c r="V41" i="11"/>
  <c r="U41" i="11"/>
  <c r="W41" i="11" s="1"/>
  <c r="Y41" i="11" s="1"/>
  <c r="Z41" i="11" s="1"/>
  <c r="T41" i="11"/>
  <c r="H41" i="11"/>
  <c r="Y40" i="11"/>
  <c r="Z40" i="11" s="1"/>
  <c r="V40" i="11"/>
  <c r="T40" i="11"/>
  <c r="U40" i="11" s="1"/>
  <c r="W40" i="11" s="1"/>
  <c r="H40" i="11"/>
  <c r="X39" i="11"/>
  <c r="U39" i="11"/>
  <c r="T39" i="11"/>
  <c r="M39" i="11"/>
  <c r="L39" i="11"/>
  <c r="N39" i="11" s="1"/>
  <c r="O39" i="11" s="1"/>
  <c r="J39" i="11"/>
  <c r="K39" i="11" s="1"/>
  <c r="I39" i="11"/>
  <c r="H39" i="11"/>
  <c r="T38" i="11"/>
  <c r="U38" i="11" s="1"/>
  <c r="I38" i="11"/>
  <c r="J38" i="11" s="1"/>
  <c r="H38" i="11"/>
  <c r="M38" i="11" s="1"/>
  <c r="V37" i="11"/>
  <c r="U37" i="11"/>
  <c r="W37" i="11" s="1"/>
  <c r="Y37" i="11" s="1"/>
  <c r="Z37" i="11" s="1"/>
  <c r="T37" i="11"/>
  <c r="H37" i="11"/>
  <c r="W36" i="11"/>
  <c r="Y36" i="11" s="1"/>
  <c r="Z36" i="11" s="1"/>
  <c r="V36" i="11"/>
  <c r="T36" i="11"/>
  <c r="U36" i="11" s="1"/>
  <c r="M36" i="11"/>
  <c r="J36" i="11"/>
  <c r="I36" i="11"/>
  <c r="H36" i="11"/>
  <c r="W35" i="11"/>
  <c r="Y35" i="11" s="1"/>
  <c r="Z35" i="11" s="1"/>
  <c r="U35" i="11"/>
  <c r="V35" i="11" s="1"/>
  <c r="T35" i="11"/>
  <c r="I35" i="11"/>
  <c r="J35" i="11" s="1"/>
  <c r="H35" i="11"/>
  <c r="M35" i="11" s="1"/>
  <c r="V34" i="11"/>
  <c r="U34" i="11"/>
  <c r="W34" i="11" s="1"/>
  <c r="Y34" i="11" s="1"/>
  <c r="Z34" i="11" s="1"/>
  <c r="T34" i="11"/>
  <c r="M34" i="11"/>
  <c r="L34" i="11"/>
  <c r="N34" i="11" s="1"/>
  <c r="H34" i="11"/>
  <c r="I34" i="11" s="1"/>
  <c r="J34" i="11" s="1"/>
  <c r="K34" i="11" s="1"/>
  <c r="X33" i="11"/>
  <c r="W33" i="11"/>
  <c r="Y33" i="11" s="1"/>
  <c r="Z33" i="11" s="1"/>
  <c r="V33" i="11"/>
  <c r="T33" i="11"/>
  <c r="U33" i="11" s="1"/>
  <c r="O33" i="11"/>
  <c r="M33" i="11"/>
  <c r="L33" i="11"/>
  <c r="N33" i="11" s="1"/>
  <c r="K33" i="11"/>
  <c r="I33" i="11"/>
  <c r="J33" i="11" s="1"/>
  <c r="H33" i="11"/>
  <c r="V32" i="11"/>
  <c r="U32" i="11"/>
  <c r="W32" i="11" s="1"/>
  <c r="Y32" i="11" s="1"/>
  <c r="Z32" i="11" s="1"/>
  <c r="T32" i="11"/>
  <c r="N32" i="11"/>
  <c r="M32" i="11"/>
  <c r="K32" i="11"/>
  <c r="J32" i="11"/>
  <c r="L32" i="11" s="1"/>
  <c r="H32" i="11"/>
  <c r="I32" i="11" s="1"/>
  <c r="Y31" i="11"/>
  <c r="Z31" i="11" s="1"/>
  <c r="W31" i="11"/>
  <c r="U31" i="11"/>
  <c r="V31" i="11" s="1"/>
  <c r="T31" i="11"/>
  <c r="M31" i="11"/>
  <c r="L31" i="11"/>
  <c r="N31" i="11" s="1"/>
  <c r="J31" i="11"/>
  <c r="K31" i="11" s="1"/>
  <c r="I31" i="11"/>
  <c r="H31" i="11"/>
  <c r="U30" i="11"/>
  <c r="T30" i="11"/>
  <c r="M30" i="11"/>
  <c r="J30" i="11"/>
  <c r="H30" i="11"/>
  <c r="I30" i="11" s="1"/>
  <c r="U29" i="11"/>
  <c r="W29" i="11" s="1"/>
  <c r="Y29" i="11" s="1"/>
  <c r="Z29" i="11" s="1"/>
  <c r="T29" i="11"/>
  <c r="M29" i="11"/>
  <c r="I29" i="11"/>
  <c r="J29" i="11" s="1"/>
  <c r="H29" i="11"/>
  <c r="V28" i="11"/>
  <c r="T28" i="11"/>
  <c r="U28" i="11" s="1"/>
  <c r="W28" i="11" s="1"/>
  <c r="Y28" i="11" s="1"/>
  <c r="Z28" i="11" s="1"/>
  <c r="O28" i="11"/>
  <c r="M28" i="11"/>
  <c r="L28" i="11"/>
  <c r="N28" i="11" s="1"/>
  <c r="X28" i="11" s="1"/>
  <c r="K28" i="11"/>
  <c r="J28" i="11"/>
  <c r="H28" i="11"/>
  <c r="I28" i="11" s="1"/>
  <c r="W27" i="11"/>
  <c r="Y27" i="11" s="1"/>
  <c r="Z27" i="11" s="1"/>
  <c r="V27" i="11"/>
  <c r="T27" i="11"/>
  <c r="U27" i="11" s="1"/>
  <c r="H27" i="11"/>
  <c r="T26" i="11"/>
  <c r="U26" i="11" s="1"/>
  <c r="L26" i="11"/>
  <c r="N26" i="11" s="1"/>
  <c r="K26" i="11"/>
  <c r="J26" i="11"/>
  <c r="I26" i="11"/>
  <c r="H26" i="11"/>
  <c r="M26" i="11" s="1"/>
  <c r="W25" i="11"/>
  <c r="Y25" i="11" s="1"/>
  <c r="Z25" i="11" s="1"/>
  <c r="T25" i="11"/>
  <c r="U25" i="11" s="1"/>
  <c r="V25" i="11" s="1"/>
  <c r="M25" i="11"/>
  <c r="J25" i="11"/>
  <c r="L25" i="11" s="1"/>
  <c r="N25" i="11" s="1"/>
  <c r="O25" i="11" s="1"/>
  <c r="I25" i="11"/>
  <c r="H25" i="11"/>
  <c r="Y24" i="11"/>
  <c r="Z24" i="11" s="1"/>
  <c r="T24" i="11"/>
  <c r="U24" i="11" s="1"/>
  <c r="W24" i="11" s="1"/>
  <c r="M24" i="11"/>
  <c r="J24" i="11"/>
  <c r="I24" i="11"/>
  <c r="H24" i="11"/>
  <c r="W23" i="11"/>
  <c r="Y23" i="11" s="1"/>
  <c r="Z23" i="11" s="1"/>
  <c r="V23" i="11"/>
  <c r="U23" i="11"/>
  <c r="T23" i="11"/>
  <c r="H23" i="11"/>
  <c r="T22" i="11"/>
  <c r="U22" i="11" s="1"/>
  <c r="V22" i="11" s="1"/>
  <c r="H22" i="11"/>
  <c r="M22" i="11" s="1"/>
  <c r="X21" i="11"/>
  <c r="W21" i="11"/>
  <c r="Y21" i="11" s="1"/>
  <c r="Z21" i="11" s="1"/>
  <c r="U21" i="11"/>
  <c r="V21" i="11" s="1"/>
  <c r="T21" i="11"/>
  <c r="O21" i="11"/>
  <c r="N21" i="11"/>
  <c r="M21" i="11"/>
  <c r="L21" i="11"/>
  <c r="K21" i="11"/>
  <c r="J21" i="11"/>
  <c r="I21" i="11"/>
  <c r="H21" i="11"/>
  <c r="AD20" i="11"/>
  <c r="T20" i="11"/>
  <c r="U20" i="11" s="1"/>
  <c r="J20" i="11"/>
  <c r="I20" i="11"/>
  <c r="H20" i="11"/>
  <c r="M20" i="11" s="1"/>
  <c r="AC19" i="11"/>
  <c r="W19" i="11"/>
  <c r="Y19" i="11" s="1"/>
  <c r="Z19" i="11" s="1"/>
  <c r="V19" i="11"/>
  <c r="T19" i="11"/>
  <c r="U19" i="11" s="1"/>
  <c r="J19" i="11"/>
  <c r="K19" i="11" s="1"/>
  <c r="I19" i="11"/>
  <c r="H19" i="11"/>
  <c r="M19" i="11" s="1"/>
  <c r="W18" i="11"/>
  <c r="Y18" i="11" s="1"/>
  <c r="Z18" i="11" s="1"/>
  <c r="T18" i="11"/>
  <c r="U18" i="11" s="1"/>
  <c r="V18" i="11" s="1"/>
  <c r="J18" i="11"/>
  <c r="I18" i="11"/>
  <c r="H18" i="11"/>
  <c r="M18" i="11" s="1"/>
  <c r="AD17" i="11"/>
  <c r="Z17" i="11"/>
  <c r="U17" i="11"/>
  <c r="W17" i="11" s="1"/>
  <c r="Y17" i="11" s="1"/>
  <c r="T17" i="11"/>
  <c r="I17" i="11"/>
  <c r="J17" i="11" s="1"/>
  <c r="K17" i="11" s="1"/>
  <c r="H17" i="11"/>
  <c r="M17" i="11" s="1"/>
  <c r="X16" i="11"/>
  <c r="U16" i="11"/>
  <c r="T16" i="11"/>
  <c r="M16" i="11"/>
  <c r="K16" i="11"/>
  <c r="I16" i="11"/>
  <c r="J16" i="11" s="1"/>
  <c r="L16" i="11" s="1"/>
  <c r="N16" i="11" s="1"/>
  <c r="O16" i="11" s="1"/>
  <c r="H16" i="11"/>
  <c r="U15" i="11"/>
  <c r="T15" i="11"/>
  <c r="M15" i="11"/>
  <c r="J15" i="11"/>
  <c r="L15" i="11" s="1"/>
  <c r="N15" i="11" s="1"/>
  <c r="I15" i="11"/>
  <c r="H15" i="11"/>
  <c r="AC14" i="11"/>
  <c r="X14" i="11"/>
  <c r="W14" i="11"/>
  <c r="Y14" i="11" s="1"/>
  <c r="Z14" i="11" s="1"/>
  <c r="T14" i="11"/>
  <c r="U14" i="11" s="1"/>
  <c r="V14" i="11" s="1"/>
  <c r="M14" i="11"/>
  <c r="J14" i="11"/>
  <c r="L14" i="11" s="1"/>
  <c r="N14" i="11" s="1"/>
  <c r="O14" i="11" s="1"/>
  <c r="I14" i="11"/>
  <c r="H14" i="11"/>
  <c r="AC13" i="11"/>
  <c r="V13" i="11"/>
  <c r="T13" i="11"/>
  <c r="U13" i="11" s="1"/>
  <c r="W13" i="11" s="1"/>
  <c r="Y13" i="11" s="1"/>
  <c r="Z13" i="11" s="1"/>
  <c r="H13" i="11"/>
  <c r="W12" i="11"/>
  <c r="Y12" i="11" s="1"/>
  <c r="Z12" i="11" s="1"/>
  <c r="V12" i="11"/>
  <c r="U12" i="11"/>
  <c r="T12" i="11"/>
  <c r="H12" i="11"/>
  <c r="T11" i="11"/>
  <c r="U11" i="11" s="1"/>
  <c r="M11" i="11"/>
  <c r="K11" i="11"/>
  <c r="J11" i="11"/>
  <c r="L11" i="11" s="1"/>
  <c r="N11" i="11" s="1"/>
  <c r="I11" i="11"/>
  <c r="H11" i="11"/>
  <c r="T10" i="11"/>
  <c r="U10" i="11" s="1"/>
  <c r="H10" i="11"/>
  <c r="Z9" i="11"/>
  <c r="U9" i="11"/>
  <c r="W9" i="11" s="1"/>
  <c r="Y9" i="11" s="1"/>
  <c r="T9" i="11"/>
  <c r="M9" i="11"/>
  <c r="K9" i="11"/>
  <c r="J9" i="11"/>
  <c r="L9" i="11" s="1"/>
  <c r="N9" i="11" s="1"/>
  <c r="I9" i="11"/>
  <c r="H9" i="11"/>
  <c r="V8" i="11"/>
  <c r="T8" i="11"/>
  <c r="U8" i="11" s="1"/>
  <c r="W8" i="11" s="1"/>
  <c r="Y8" i="11" s="1"/>
  <c r="Z8" i="11" s="1"/>
  <c r="N8" i="11"/>
  <c r="X8" i="11" s="1"/>
  <c r="M8" i="11"/>
  <c r="L8" i="11"/>
  <c r="J8" i="11"/>
  <c r="K8" i="11" s="1"/>
  <c r="I8" i="11"/>
  <c r="H8" i="11"/>
  <c r="T7" i="11"/>
  <c r="U7" i="11" s="1"/>
  <c r="H7" i="11"/>
  <c r="T6" i="11"/>
  <c r="U6" i="11" s="1"/>
  <c r="N6" i="11"/>
  <c r="M6" i="11"/>
  <c r="K6" i="11"/>
  <c r="H6" i="11"/>
  <c r="I6" i="11" s="1"/>
  <c r="J6" i="11" s="1"/>
  <c r="L6" i="11" s="1"/>
  <c r="Z5" i="11"/>
  <c r="T5" i="11"/>
  <c r="U5" i="11" s="1"/>
  <c r="W5" i="11" s="1"/>
  <c r="Y5" i="11" s="1"/>
  <c r="H5" i="11"/>
  <c r="Z4" i="11"/>
  <c r="W4" i="11"/>
  <c r="Y4" i="11" s="1"/>
  <c r="T4" i="11"/>
  <c r="U4" i="11" s="1"/>
  <c r="V4" i="11" s="1"/>
  <c r="I4" i="11"/>
  <c r="J4" i="11" s="1"/>
  <c r="H4" i="11"/>
  <c r="M4" i="11" s="1"/>
  <c r="U3" i="11"/>
  <c r="T3" i="11"/>
  <c r="M3" i="11"/>
  <c r="I3" i="11"/>
  <c r="J3" i="11" s="1"/>
  <c r="H3" i="11"/>
  <c r="U2" i="11"/>
  <c r="V2" i="11" s="1"/>
  <c r="T2" i="11"/>
  <c r="I2" i="11"/>
  <c r="J2" i="11" s="1"/>
  <c r="H2" i="11"/>
  <c r="M2" i="11" s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S13" i="1"/>
  <c r="H13" i="1"/>
  <c r="H12" i="1"/>
  <c r="H11" i="1"/>
  <c r="H10" i="1"/>
  <c r="H9" i="1"/>
  <c r="H8" i="1"/>
  <c r="H7" i="1"/>
  <c r="H6" i="1"/>
  <c r="H5" i="1"/>
  <c r="M5" i="1" s="1"/>
  <c r="H4" i="1"/>
  <c r="I4" i="1" s="1"/>
  <c r="J4" i="1" s="1"/>
  <c r="H3" i="1"/>
  <c r="I3" i="1" s="1"/>
  <c r="J3" i="1" s="1"/>
  <c r="L3" i="1" s="1"/>
  <c r="H2" i="1"/>
  <c r="M2" i="1" s="1"/>
  <c r="M3" i="1" l="1"/>
  <c r="I2" i="1"/>
  <c r="J2" i="1" s="1"/>
  <c r="L4" i="1"/>
  <c r="K4" i="1"/>
  <c r="L2" i="1"/>
  <c r="K2" i="1"/>
  <c r="X11" i="11"/>
  <c r="X37" i="12"/>
  <c r="O37" i="12"/>
  <c r="I42" i="12"/>
  <c r="J42" i="12" s="1"/>
  <c r="M42" i="12"/>
  <c r="K82" i="12"/>
  <c r="L82" i="12"/>
  <c r="N82" i="12" s="1"/>
  <c r="M4" i="1"/>
  <c r="I5" i="1"/>
  <c r="J5" i="1" s="1"/>
  <c r="K3" i="1"/>
  <c r="N3" i="1" s="1"/>
  <c r="O41" i="13"/>
  <c r="X41" i="13"/>
  <c r="W81" i="11"/>
  <c r="Y81" i="11" s="1"/>
  <c r="Z81" i="11" s="1"/>
  <c r="V81" i="11"/>
  <c r="X5" i="12"/>
  <c r="L38" i="11"/>
  <c r="N38" i="11" s="1"/>
  <c r="K38" i="11"/>
  <c r="V38" i="11"/>
  <c r="W38" i="11"/>
  <c r="Y38" i="11" s="1"/>
  <c r="Z38" i="11" s="1"/>
  <c r="W60" i="11"/>
  <c r="Y60" i="11" s="1"/>
  <c r="Z60" i="11" s="1"/>
  <c r="V60" i="11"/>
  <c r="V95" i="11"/>
  <c r="W95" i="11"/>
  <c r="Y95" i="11" s="1"/>
  <c r="Z95" i="11" s="1"/>
  <c r="X56" i="11"/>
  <c r="O56" i="11"/>
  <c r="X6" i="11"/>
  <c r="L18" i="11"/>
  <c r="N18" i="11" s="1"/>
  <c r="K18" i="11"/>
  <c r="W6" i="11"/>
  <c r="Y6" i="11" s="1"/>
  <c r="Z6" i="11" s="1"/>
  <c r="V6" i="11"/>
  <c r="V7" i="11"/>
  <c r="W7" i="11"/>
  <c r="Y7" i="11" s="1"/>
  <c r="Z7" i="11" s="1"/>
  <c r="O15" i="11"/>
  <c r="X15" i="11"/>
  <c r="L38" i="13"/>
  <c r="N38" i="13" s="1"/>
  <c r="K38" i="13"/>
  <c r="L31" i="13"/>
  <c r="N31" i="13" s="1"/>
  <c r="K31" i="13"/>
  <c r="V29" i="11"/>
  <c r="W96" i="11"/>
  <c r="Y96" i="11" s="1"/>
  <c r="Z96" i="11" s="1"/>
  <c r="V96" i="11"/>
  <c r="M61" i="12"/>
  <c r="I61" i="12"/>
  <c r="J61" i="12" s="1"/>
  <c r="W9" i="13"/>
  <c r="Y9" i="13" s="1"/>
  <c r="Z9" i="13" s="1"/>
  <c r="V9" i="13"/>
  <c r="X26" i="11"/>
  <c r="O26" i="11"/>
  <c r="M97" i="11"/>
  <c r="I97" i="11"/>
  <c r="J97" i="11" s="1"/>
  <c r="L12" i="14"/>
  <c r="N12" i="14" s="1"/>
  <c r="K12" i="14"/>
  <c r="I23" i="11"/>
  <c r="J23" i="11" s="1"/>
  <c r="M23" i="11"/>
  <c r="L53" i="11"/>
  <c r="N53" i="11" s="1"/>
  <c r="K53" i="11"/>
  <c r="X45" i="12"/>
  <c r="O45" i="12"/>
  <c r="V48" i="11"/>
  <c r="W48" i="11"/>
  <c r="Y48" i="11" s="1"/>
  <c r="Z48" i="11" s="1"/>
  <c r="M70" i="11"/>
  <c r="I70" i="11"/>
  <c r="J70" i="11" s="1"/>
  <c r="V3" i="11"/>
  <c r="W3" i="11"/>
  <c r="Y3" i="11" s="1"/>
  <c r="Z3" i="11" s="1"/>
  <c r="W99" i="12"/>
  <c r="Y99" i="12" s="1"/>
  <c r="Z99" i="12" s="1"/>
  <c r="V99" i="12"/>
  <c r="O67" i="11"/>
  <c r="X67" i="11"/>
  <c r="L100" i="12"/>
  <c r="N100" i="12" s="1"/>
  <c r="K100" i="12"/>
  <c r="K32" i="15"/>
  <c r="L32" i="15"/>
  <c r="N32" i="15" s="1"/>
  <c r="O31" i="11"/>
  <c r="X31" i="11"/>
  <c r="V45" i="11"/>
  <c r="W45" i="11"/>
  <c r="Y45" i="11" s="1"/>
  <c r="Z45" i="11" s="1"/>
  <c r="K24" i="11"/>
  <c r="L24" i="11"/>
  <c r="N24" i="11" s="1"/>
  <c r="N4" i="13"/>
  <c r="X85" i="19"/>
  <c r="O85" i="19"/>
  <c r="L63" i="13"/>
  <c r="N63" i="13" s="1"/>
  <c r="K63" i="13"/>
  <c r="L54" i="19"/>
  <c r="N54" i="19" s="1"/>
  <c r="K54" i="19"/>
  <c r="O64" i="11"/>
  <c r="X64" i="11"/>
  <c r="V31" i="12"/>
  <c r="W31" i="12"/>
  <c r="Y31" i="12" s="1"/>
  <c r="Z31" i="12" s="1"/>
  <c r="L73" i="12"/>
  <c r="N73" i="12" s="1"/>
  <c r="K73" i="12"/>
  <c r="K96" i="12"/>
  <c r="L96" i="12"/>
  <c r="N96" i="12" s="1"/>
  <c r="L31" i="14"/>
  <c r="K31" i="14"/>
  <c r="K76" i="16"/>
  <c r="L76" i="16"/>
  <c r="N76" i="16" s="1"/>
  <c r="I13" i="11"/>
  <c r="J13" i="11" s="1"/>
  <c r="M13" i="11"/>
  <c r="W15" i="11"/>
  <c r="Y15" i="11" s="1"/>
  <c r="Z15" i="11" s="1"/>
  <c r="V15" i="11"/>
  <c r="K49" i="13"/>
  <c r="L49" i="13"/>
  <c r="N49" i="13" s="1"/>
  <c r="X59" i="13"/>
  <c r="O59" i="13"/>
  <c r="O32" i="11"/>
  <c r="X32" i="11"/>
  <c r="X39" i="12"/>
  <c r="O39" i="12"/>
  <c r="I44" i="15"/>
  <c r="J44" i="15" s="1"/>
  <c r="M44" i="15"/>
  <c r="K60" i="11"/>
  <c r="L60" i="11"/>
  <c r="N60" i="11" s="1"/>
  <c r="W88" i="11"/>
  <c r="Y88" i="11" s="1"/>
  <c r="Z88" i="11" s="1"/>
  <c r="V98" i="11"/>
  <c r="W98" i="11"/>
  <c r="Y98" i="11" s="1"/>
  <c r="Z98" i="11" s="1"/>
  <c r="V84" i="12"/>
  <c r="W84" i="12"/>
  <c r="Y84" i="12" s="1"/>
  <c r="Z84" i="12" s="1"/>
  <c r="L88" i="12"/>
  <c r="N88" i="12" s="1"/>
  <c r="K88" i="12"/>
  <c r="W55" i="13"/>
  <c r="Y55" i="13" s="1"/>
  <c r="Z55" i="13" s="1"/>
  <c r="V55" i="13"/>
  <c r="W44" i="15"/>
  <c r="Y44" i="15" s="1"/>
  <c r="Z44" i="15" s="1"/>
  <c r="V44" i="15"/>
  <c r="O27" i="16"/>
  <c r="X27" i="16"/>
  <c r="M66" i="12"/>
  <c r="I66" i="12"/>
  <c r="J66" i="12" s="1"/>
  <c r="M50" i="13"/>
  <c r="I50" i="13"/>
  <c r="J50" i="13" s="1"/>
  <c r="V8" i="15"/>
  <c r="W8" i="15"/>
  <c r="Y8" i="15" s="1"/>
  <c r="Z8" i="15" s="1"/>
  <c r="V39" i="15"/>
  <c r="W39" i="15"/>
  <c r="Y39" i="15" s="1"/>
  <c r="Z39" i="15" s="1"/>
  <c r="W73" i="11"/>
  <c r="Y73" i="11" s="1"/>
  <c r="Z73" i="11" s="1"/>
  <c r="V73" i="11"/>
  <c r="I89" i="11"/>
  <c r="J89" i="11" s="1"/>
  <c r="L80" i="12"/>
  <c r="N80" i="12" s="1"/>
  <c r="K80" i="12"/>
  <c r="X23" i="14"/>
  <c r="W26" i="11"/>
  <c r="Y26" i="11" s="1"/>
  <c r="Z26" i="11" s="1"/>
  <c r="V26" i="11"/>
  <c r="L30" i="11"/>
  <c r="N30" i="11" s="1"/>
  <c r="K30" i="11"/>
  <c r="L36" i="11"/>
  <c r="N36" i="11" s="1"/>
  <c r="K36" i="11"/>
  <c r="O44" i="11"/>
  <c r="X44" i="11"/>
  <c r="V52" i="11"/>
  <c r="W52" i="11"/>
  <c r="Y52" i="11" s="1"/>
  <c r="Z52" i="11" s="1"/>
  <c r="X53" i="12"/>
  <c r="O53" i="12"/>
  <c r="K9" i="13"/>
  <c r="L9" i="13"/>
  <c r="V9" i="11"/>
  <c r="V77" i="11"/>
  <c r="K21" i="12"/>
  <c r="L21" i="12"/>
  <c r="N21" i="12" s="1"/>
  <c r="W49" i="12"/>
  <c r="Y49" i="12" s="1"/>
  <c r="Z49" i="12" s="1"/>
  <c r="V49" i="12"/>
  <c r="K53" i="12"/>
  <c r="W84" i="14"/>
  <c r="Y84" i="14" s="1"/>
  <c r="Z84" i="14" s="1"/>
  <c r="V84" i="14"/>
  <c r="L100" i="14"/>
  <c r="N100" i="14" s="1"/>
  <c r="K100" i="14"/>
  <c r="M10" i="11"/>
  <c r="I10" i="11"/>
  <c r="J10" i="11" s="1"/>
  <c r="L78" i="11"/>
  <c r="N78" i="11" s="1"/>
  <c r="K78" i="11"/>
  <c r="I50" i="12"/>
  <c r="J50" i="12" s="1"/>
  <c r="M50" i="12"/>
  <c r="K96" i="14"/>
  <c r="L96" i="14"/>
  <c r="N96" i="14" s="1"/>
  <c r="W9" i="15"/>
  <c r="Y9" i="15" s="1"/>
  <c r="Z9" i="15" s="1"/>
  <c r="L2" i="11"/>
  <c r="N2" i="11" s="1"/>
  <c r="K2" i="11"/>
  <c r="W20" i="11"/>
  <c r="Y20" i="11" s="1"/>
  <c r="Z20" i="11" s="1"/>
  <c r="V20" i="11"/>
  <c r="M41" i="11"/>
  <c r="I41" i="11"/>
  <c r="J41" i="11" s="1"/>
  <c r="O33" i="12"/>
  <c r="X33" i="12"/>
  <c r="L45" i="11"/>
  <c r="N45" i="11" s="1"/>
  <c r="K45" i="11"/>
  <c r="V8" i="12"/>
  <c r="W8" i="12"/>
  <c r="Y8" i="12" s="1"/>
  <c r="Z8" i="12" s="1"/>
  <c r="X3" i="14"/>
  <c r="W19" i="14"/>
  <c r="Y19" i="14" s="1"/>
  <c r="Z19" i="14" s="1"/>
  <c r="V19" i="14"/>
  <c r="V42" i="11"/>
  <c r="W42" i="11"/>
  <c r="Y42" i="11" s="1"/>
  <c r="Z42" i="11" s="1"/>
  <c r="M58" i="12"/>
  <c r="I58" i="12"/>
  <c r="J58" i="12" s="1"/>
  <c r="W88" i="12"/>
  <c r="Y88" i="12" s="1"/>
  <c r="Z88" i="12" s="1"/>
  <c r="V88" i="12"/>
  <c r="X97" i="13"/>
  <c r="O97" i="13"/>
  <c r="V53" i="14"/>
  <c r="W53" i="14"/>
  <c r="Y53" i="14" s="1"/>
  <c r="Z53" i="14" s="1"/>
  <c r="W73" i="14"/>
  <c r="Y73" i="14" s="1"/>
  <c r="Z73" i="14" s="1"/>
  <c r="V73" i="14"/>
  <c r="V40" i="15"/>
  <c r="W40" i="15"/>
  <c r="Y40" i="15" s="1"/>
  <c r="Z40" i="15" s="1"/>
  <c r="W30" i="11"/>
  <c r="Y30" i="11" s="1"/>
  <c r="Z30" i="11" s="1"/>
  <c r="V30" i="11"/>
  <c r="M50" i="11"/>
  <c r="I50" i="11"/>
  <c r="J50" i="11" s="1"/>
  <c r="V70" i="11"/>
  <c r="M75" i="11"/>
  <c r="I75" i="11"/>
  <c r="J75" i="11" s="1"/>
  <c r="L2" i="12"/>
  <c r="N2" i="12" s="1"/>
  <c r="O77" i="12"/>
  <c r="X77" i="12"/>
  <c r="L101" i="12"/>
  <c r="N101" i="12" s="1"/>
  <c r="K101" i="12"/>
  <c r="L47" i="14"/>
  <c r="K47" i="14"/>
  <c r="W61" i="14"/>
  <c r="Y61" i="14" s="1"/>
  <c r="Z61" i="14" s="1"/>
  <c r="V61" i="14"/>
  <c r="K10" i="15"/>
  <c r="L10" i="15"/>
  <c r="W81" i="16"/>
  <c r="Y81" i="16" s="1"/>
  <c r="Z81" i="16" s="1"/>
  <c r="V81" i="16"/>
  <c r="W16" i="11"/>
  <c r="Y16" i="11" s="1"/>
  <c r="Z16" i="11" s="1"/>
  <c r="V16" i="11"/>
  <c r="V39" i="11"/>
  <c r="W39" i="11"/>
  <c r="Y39" i="11" s="1"/>
  <c r="Z39" i="11" s="1"/>
  <c r="V61" i="11"/>
  <c r="W61" i="11"/>
  <c r="Y61" i="11" s="1"/>
  <c r="Z61" i="11" s="1"/>
  <c r="K90" i="11"/>
  <c r="L90" i="11"/>
  <c r="N90" i="11" s="1"/>
  <c r="X10" i="12"/>
  <c r="O10" i="12"/>
  <c r="W77" i="12"/>
  <c r="Y77" i="12" s="1"/>
  <c r="Z77" i="12" s="1"/>
  <c r="V77" i="12"/>
  <c r="W86" i="13"/>
  <c r="Y86" i="13" s="1"/>
  <c r="Z86" i="13" s="1"/>
  <c r="V86" i="13"/>
  <c r="V94" i="13"/>
  <c r="W94" i="13"/>
  <c r="Y94" i="13" s="1"/>
  <c r="Z94" i="13" s="1"/>
  <c r="V14" i="17"/>
  <c r="W14" i="17"/>
  <c r="Y14" i="17" s="1"/>
  <c r="Z14" i="17" s="1"/>
  <c r="L79" i="11"/>
  <c r="N79" i="11" s="1"/>
  <c r="K79" i="11"/>
  <c r="I86" i="11"/>
  <c r="J86" i="11" s="1"/>
  <c r="M86" i="11"/>
  <c r="K94" i="11"/>
  <c r="L94" i="11"/>
  <c r="N94" i="11" s="1"/>
  <c r="W42" i="12"/>
  <c r="Y42" i="12" s="1"/>
  <c r="Z42" i="12" s="1"/>
  <c r="V42" i="12"/>
  <c r="V54" i="12"/>
  <c r="W54" i="12"/>
  <c r="Y54" i="12" s="1"/>
  <c r="Z54" i="12" s="1"/>
  <c r="W96" i="12"/>
  <c r="Y96" i="12" s="1"/>
  <c r="Z96" i="12" s="1"/>
  <c r="V96" i="12"/>
  <c r="M29" i="13"/>
  <c r="I29" i="13"/>
  <c r="J29" i="13" s="1"/>
  <c r="W100" i="13"/>
  <c r="Y100" i="13" s="1"/>
  <c r="Z100" i="13" s="1"/>
  <c r="V100" i="13"/>
  <c r="M39" i="14"/>
  <c r="I39" i="14"/>
  <c r="J39" i="14" s="1"/>
  <c r="O54" i="14"/>
  <c r="X54" i="14"/>
  <c r="I82" i="16"/>
  <c r="J82" i="16" s="1"/>
  <c r="M87" i="16"/>
  <c r="I87" i="16"/>
  <c r="J87" i="16" s="1"/>
  <c r="K11" i="17"/>
  <c r="L11" i="17"/>
  <c r="N11" i="17" s="1"/>
  <c r="W30" i="18"/>
  <c r="Y30" i="18" s="1"/>
  <c r="Z30" i="18" s="1"/>
  <c r="V30" i="18"/>
  <c r="L43" i="11"/>
  <c r="N43" i="11" s="1"/>
  <c r="K43" i="11"/>
  <c r="O14" i="12"/>
  <c r="W62" i="12"/>
  <c r="Y62" i="12" s="1"/>
  <c r="Z62" i="12" s="1"/>
  <c r="W93" i="12"/>
  <c r="Y93" i="12" s="1"/>
  <c r="Z93" i="12" s="1"/>
  <c r="L6" i="13"/>
  <c r="N6" i="13" s="1"/>
  <c r="K6" i="13"/>
  <c r="V72" i="13"/>
  <c r="W72" i="13"/>
  <c r="Y72" i="13" s="1"/>
  <c r="Z72" i="13" s="1"/>
  <c r="I27" i="14"/>
  <c r="J27" i="14" s="1"/>
  <c r="M27" i="14"/>
  <c r="L48" i="14"/>
  <c r="N48" i="14" s="1"/>
  <c r="K48" i="14"/>
  <c r="X66" i="15"/>
  <c r="O66" i="15"/>
  <c r="X11" i="16"/>
  <c r="O51" i="19"/>
  <c r="X51" i="19"/>
  <c r="O68" i="11"/>
  <c r="X68" i="11"/>
  <c r="W71" i="11"/>
  <c r="Y71" i="11" s="1"/>
  <c r="Z71" i="11" s="1"/>
  <c r="V71" i="11"/>
  <c r="W90" i="11"/>
  <c r="Y90" i="11" s="1"/>
  <c r="Z90" i="11" s="1"/>
  <c r="V90" i="11"/>
  <c r="W14" i="12"/>
  <c r="Y14" i="12" s="1"/>
  <c r="Z14" i="12" s="1"/>
  <c r="V14" i="12"/>
  <c r="W22" i="12"/>
  <c r="Y22" i="12" s="1"/>
  <c r="Z22" i="12" s="1"/>
  <c r="V22" i="12"/>
  <c r="X25" i="12"/>
  <c r="O25" i="12"/>
  <c r="X75" i="12"/>
  <c r="O75" i="12"/>
  <c r="O32" i="13"/>
  <c r="X32" i="13"/>
  <c r="L87" i="13"/>
  <c r="N87" i="13" s="1"/>
  <c r="K87" i="13"/>
  <c r="I6" i="15"/>
  <c r="J6" i="15" s="1"/>
  <c r="M6" i="15"/>
  <c r="K68" i="11"/>
  <c r="I83" i="11"/>
  <c r="J83" i="11" s="1"/>
  <c r="I99" i="11"/>
  <c r="J99" i="11" s="1"/>
  <c r="X7" i="12"/>
  <c r="O7" i="12"/>
  <c r="V35" i="12"/>
  <c r="W35" i="12"/>
  <c r="Y35" i="12" s="1"/>
  <c r="Z35" i="12" s="1"/>
  <c r="W71" i="12"/>
  <c r="Y71" i="12" s="1"/>
  <c r="Z71" i="12" s="1"/>
  <c r="W11" i="11"/>
  <c r="Y11" i="11" s="1"/>
  <c r="Z11" i="11" s="1"/>
  <c r="V11" i="11"/>
  <c r="X65" i="11"/>
  <c r="V72" i="11"/>
  <c r="W72" i="11"/>
  <c r="Y72" i="11" s="1"/>
  <c r="Z72" i="11" s="1"/>
  <c r="M15" i="12"/>
  <c r="I15" i="12"/>
  <c r="J15" i="12" s="1"/>
  <c r="V7" i="13"/>
  <c r="W7" i="13"/>
  <c r="Y7" i="13" s="1"/>
  <c r="Z7" i="13" s="1"/>
  <c r="L22" i="13"/>
  <c r="N22" i="13" s="1"/>
  <c r="K22" i="13"/>
  <c r="V79" i="13"/>
  <c r="W79" i="13"/>
  <c r="Y79" i="13" s="1"/>
  <c r="Z79" i="13" s="1"/>
  <c r="W83" i="13"/>
  <c r="Y83" i="13" s="1"/>
  <c r="Z83" i="13" s="1"/>
  <c r="V83" i="13"/>
  <c r="O98" i="13"/>
  <c r="X98" i="13"/>
  <c r="W73" i="15"/>
  <c r="Y73" i="15" s="1"/>
  <c r="Z73" i="15" s="1"/>
  <c r="V73" i="15"/>
  <c r="L55" i="16"/>
  <c r="N55" i="16" s="1"/>
  <c r="K55" i="16"/>
  <c r="L17" i="11"/>
  <c r="N17" i="11" s="1"/>
  <c r="K25" i="11"/>
  <c r="X47" i="11"/>
  <c r="O47" i="11"/>
  <c r="W62" i="11"/>
  <c r="Y62" i="11" s="1"/>
  <c r="Z62" i="11" s="1"/>
  <c r="V62" i="11"/>
  <c r="K80" i="11"/>
  <c r="L80" i="11"/>
  <c r="N80" i="11" s="1"/>
  <c r="L91" i="11"/>
  <c r="N91" i="11" s="1"/>
  <c r="K91" i="11"/>
  <c r="L44" i="12"/>
  <c r="N44" i="12" s="1"/>
  <c r="K44" i="12"/>
  <c r="V71" i="14"/>
  <c r="W71" i="14"/>
  <c r="Y71" i="14" s="1"/>
  <c r="Z71" i="14" s="1"/>
  <c r="W77" i="15"/>
  <c r="Y77" i="15" s="1"/>
  <c r="Z77" i="15" s="1"/>
  <c r="V77" i="15"/>
  <c r="W6" i="16"/>
  <c r="Y6" i="16" s="1"/>
  <c r="Z6" i="16" s="1"/>
  <c r="V6" i="16"/>
  <c r="X34" i="16"/>
  <c r="O34" i="16"/>
  <c r="O34" i="11"/>
  <c r="X34" i="11"/>
  <c r="X87" i="11"/>
  <c r="O87" i="11"/>
  <c r="M36" i="12"/>
  <c r="I36" i="12"/>
  <c r="J36" i="12" s="1"/>
  <c r="W44" i="12"/>
  <c r="Y44" i="12" s="1"/>
  <c r="Z44" i="12" s="1"/>
  <c r="V44" i="12"/>
  <c r="V44" i="14"/>
  <c r="W44" i="14"/>
  <c r="Y44" i="14" s="1"/>
  <c r="Z44" i="14" s="1"/>
  <c r="L20" i="11"/>
  <c r="N20" i="11" s="1"/>
  <c r="K20" i="11"/>
  <c r="L58" i="11"/>
  <c r="N58" i="11" s="1"/>
  <c r="K58" i="11"/>
  <c r="L12" i="13"/>
  <c r="K12" i="13"/>
  <c r="L16" i="13"/>
  <c r="N16" i="13" s="1"/>
  <c r="K16" i="13"/>
  <c r="X88" i="13"/>
  <c r="O88" i="13"/>
  <c r="X25" i="11"/>
  <c r="M44" i="11"/>
  <c r="L48" i="11"/>
  <c r="N48" i="11" s="1"/>
  <c r="K48" i="11"/>
  <c r="W91" i="11"/>
  <c r="Y91" i="11" s="1"/>
  <c r="Z91" i="11" s="1"/>
  <c r="V91" i="11"/>
  <c r="X26" i="12"/>
  <c r="O26" i="12"/>
  <c r="W12" i="13"/>
  <c r="Y12" i="13" s="1"/>
  <c r="Z12" i="13" s="1"/>
  <c r="V12" i="13"/>
  <c r="L84" i="13"/>
  <c r="N84" i="13" s="1"/>
  <c r="K84" i="13"/>
  <c r="V28" i="14"/>
  <c r="W28" i="14"/>
  <c r="Y28" i="14" s="1"/>
  <c r="Z28" i="14" s="1"/>
  <c r="V32" i="14"/>
  <c r="W32" i="14"/>
  <c r="Y32" i="14" s="1"/>
  <c r="Z32" i="14" s="1"/>
  <c r="I87" i="14"/>
  <c r="J87" i="14" s="1"/>
  <c r="M87" i="14"/>
  <c r="I63" i="15"/>
  <c r="J63" i="15" s="1"/>
  <c r="M63" i="15"/>
  <c r="X9" i="11"/>
  <c r="K15" i="11"/>
  <c r="W58" i="11"/>
  <c r="Y58" i="11" s="1"/>
  <c r="Z58" i="11" s="1"/>
  <c r="V58" i="11"/>
  <c r="W40" i="12"/>
  <c r="Y40" i="12" s="1"/>
  <c r="Z40" i="12" s="1"/>
  <c r="V40" i="12"/>
  <c r="V62" i="13"/>
  <c r="W62" i="13"/>
  <c r="Y62" i="13" s="1"/>
  <c r="Z62" i="13" s="1"/>
  <c r="L29" i="14"/>
  <c r="N29" i="14" s="1"/>
  <c r="K29" i="14"/>
  <c r="X41" i="14"/>
  <c r="M59" i="15"/>
  <c r="I59" i="15"/>
  <c r="J59" i="15" s="1"/>
  <c r="W55" i="11"/>
  <c r="Y55" i="11" s="1"/>
  <c r="Z55" i="11" s="1"/>
  <c r="V55" i="11"/>
  <c r="K88" i="11"/>
  <c r="L88" i="11"/>
  <c r="N88" i="11" s="1"/>
  <c r="O92" i="11"/>
  <c r="X92" i="11"/>
  <c r="V100" i="11"/>
  <c r="W100" i="11"/>
  <c r="Y100" i="11" s="1"/>
  <c r="Z100" i="11" s="1"/>
  <c r="K30" i="12"/>
  <c r="L30" i="12"/>
  <c r="N30" i="12" s="1"/>
  <c r="W45" i="12"/>
  <c r="Y45" i="12" s="1"/>
  <c r="Z45" i="12" s="1"/>
  <c r="V45" i="12"/>
  <c r="W98" i="12"/>
  <c r="Y98" i="12" s="1"/>
  <c r="Z98" i="12" s="1"/>
  <c r="V98" i="12"/>
  <c r="W58" i="13"/>
  <c r="Y58" i="13" s="1"/>
  <c r="Z58" i="13" s="1"/>
  <c r="V58" i="13"/>
  <c r="X71" i="13"/>
  <c r="O71" i="13"/>
  <c r="O84" i="14"/>
  <c r="X84" i="14"/>
  <c r="X80" i="14"/>
  <c r="O80" i="14"/>
  <c r="L95" i="15"/>
  <c r="N95" i="15" s="1"/>
  <c r="K95" i="15"/>
  <c r="O30" i="16"/>
  <c r="X30" i="16"/>
  <c r="M73" i="16"/>
  <c r="I73" i="16"/>
  <c r="J73" i="16" s="1"/>
  <c r="V20" i="18"/>
  <c r="W20" i="18"/>
  <c r="Y20" i="18" s="1"/>
  <c r="Z20" i="18" s="1"/>
  <c r="L100" i="18"/>
  <c r="N100" i="18" s="1"/>
  <c r="K100" i="18"/>
  <c r="L29" i="11"/>
  <c r="N29" i="11" s="1"/>
  <c r="K29" i="11"/>
  <c r="W44" i="11"/>
  <c r="Y44" i="11" s="1"/>
  <c r="Z44" i="11" s="1"/>
  <c r="V44" i="11"/>
  <c r="W67" i="11"/>
  <c r="Y67" i="11" s="1"/>
  <c r="Z67" i="11" s="1"/>
  <c r="V67" i="11"/>
  <c r="W80" i="11"/>
  <c r="Y80" i="11" s="1"/>
  <c r="Z80" i="11" s="1"/>
  <c r="V80" i="11"/>
  <c r="AC14" i="12"/>
  <c r="M9" i="12"/>
  <c r="I9" i="12"/>
  <c r="J9" i="12" s="1"/>
  <c r="I94" i="12"/>
  <c r="J94" i="12" s="1"/>
  <c r="M94" i="12"/>
  <c r="O17" i="13"/>
  <c r="X17" i="13"/>
  <c r="I9" i="14"/>
  <c r="J9" i="14" s="1"/>
  <c r="M9" i="14"/>
  <c r="M77" i="14"/>
  <c r="I77" i="14"/>
  <c r="J77" i="14" s="1"/>
  <c r="M80" i="14"/>
  <c r="L33" i="15"/>
  <c r="N33" i="15" s="1"/>
  <c r="K33" i="15"/>
  <c r="I3" i="16"/>
  <c r="J3" i="16" s="1"/>
  <c r="M3" i="16"/>
  <c r="L52" i="16"/>
  <c r="N52" i="16" s="1"/>
  <c r="K52" i="16"/>
  <c r="I22" i="11"/>
  <c r="J22" i="11" s="1"/>
  <c r="V24" i="11"/>
  <c r="L59" i="11"/>
  <c r="N59" i="11" s="1"/>
  <c r="K59" i="11"/>
  <c r="L77" i="11"/>
  <c r="N77" i="11" s="1"/>
  <c r="K77" i="11"/>
  <c r="V92" i="11"/>
  <c r="W2" i="12"/>
  <c r="Y2" i="12" s="1"/>
  <c r="V2" i="12"/>
  <c r="W21" i="12"/>
  <c r="Y21" i="12" s="1"/>
  <c r="Z21" i="12" s="1"/>
  <c r="V21" i="12"/>
  <c r="M27" i="12"/>
  <c r="I27" i="12"/>
  <c r="J27" i="12" s="1"/>
  <c r="K47" i="12"/>
  <c r="L47" i="12"/>
  <c r="N47" i="12" s="1"/>
  <c r="K67" i="12"/>
  <c r="K17" i="13"/>
  <c r="O92" i="13"/>
  <c r="X92" i="13"/>
  <c r="V16" i="14"/>
  <c r="W16" i="14"/>
  <c r="Y16" i="14" s="1"/>
  <c r="Z16" i="14" s="1"/>
  <c r="V66" i="14"/>
  <c r="W66" i="14"/>
  <c r="Y66" i="14" s="1"/>
  <c r="Z66" i="14" s="1"/>
  <c r="X95" i="14"/>
  <c r="O95" i="14"/>
  <c r="X3" i="15"/>
  <c r="L79" i="15"/>
  <c r="N79" i="15" s="1"/>
  <c r="K79" i="15"/>
  <c r="L61" i="18"/>
  <c r="N61" i="18" s="1"/>
  <c r="K61" i="18"/>
  <c r="L4" i="11"/>
  <c r="N4" i="11" s="1"/>
  <c r="K4" i="11"/>
  <c r="I51" i="11"/>
  <c r="J51" i="11" s="1"/>
  <c r="M51" i="11"/>
  <c r="V83" i="11"/>
  <c r="W83" i="11"/>
  <c r="Y83" i="11" s="1"/>
  <c r="Z83" i="11" s="1"/>
  <c r="V53" i="12"/>
  <c r="W53" i="12"/>
  <c r="Y53" i="12" s="1"/>
  <c r="Z53" i="12" s="1"/>
  <c r="L63" i="12"/>
  <c r="N63" i="12" s="1"/>
  <c r="K63" i="12"/>
  <c r="W90" i="12"/>
  <c r="Y90" i="12" s="1"/>
  <c r="Z90" i="12" s="1"/>
  <c r="V90" i="12"/>
  <c r="V81" i="13"/>
  <c r="W81" i="13"/>
  <c r="Y81" i="13" s="1"/>
  <c r="Z81" i="13" s="1"/>
  <c r="K45" i="14"/>
  <c r="L45" i="14"/>
  <c r="N45" i="14" s="1"/>
  <c r="I49" i="14"/>
  <c r="J49" i="14" s="1"/>
  <c r="M49" i="14"/>
  <c r="V55" i="14"/>
  <c r="W55" i="14"/>
  <c r="Y55" i="14" s="1"/>
  <c r="Z55" i="14" s="1"/>
  <c r="L7" i="15"/>
  <c r="K7" i="15"/>
  <c r="W11" i="15"/>
  <c r="Y11" i="15" s="1"/>
  <c r="Z11" i="15" s="1"/>
  <c r="V11" i="15"/>
  <c r="L76" i="15"/>
  <c r="N76" i="15" s="1"/>
  <c r="K76" i="15"/>
  <c r="V40" i="17"/>
  <c r="W40" i="17"/>
  <c r="Y40" i="17" s="1"/>
  <c r="Z40" i="17" s="1"/>
  <c r="W55" i="18"/>
  <c r="Y55" i="18" s="1"/>
  <c r="Z55" i="18" s="1"/>
  <c r="V55" i="18"/>
  <c r="I12" i="11"/>
  <c r="J12" i="11" s="1"/>
  <c r="M12" i="11"/>
  <c r="W22" i="11"/>
  <c r="Y22" i="11" s="1"/>
  <c r="Z22" i="11" s="1"/>
  <c r="W59" i="11"/>
  <c r="Y59" i="11" s="1"/>
  <c r="Z59" i="11" s="1"/>
  <c r="L71" i="11"/>
  <c r="N71" i="11" s="1"/>
  <c r="W74" i="11"/>
  <c r="Y74" i="11" s="1"/>
  <c r="Z74" i="11" s="1"/>
  <c r="V74" i="11"/>
  <c r="M93" i="11"/>
  <c r="I93" i="11"/>
  <c r="J93" i="11" s="1"/>
  <c r="W99" i="11"/>
  <c r="Y99" i="11" s="1"/>
  <c r="Z99" i="11" s="1"/>
  <c r="V99" i="11"/>
  <c r="W67" i="12"/>
  <c r="Y67" i="12" s="1"/>
  <c r="Z67" i="12" s="1"/>
  <c r="V67" i="12"/>
  <c r="L74" i="12"/>
  <c r="N74" i="12" s="1"/>
  <c r="K74" i="12"/>
  <c r="V17" i="13"/>
  <c r="W17" i="13"/>
  <c r="Y17" i="13" s="1"/>
  <c r="Z17" i="13" s="1"/>
  <c r="W32" i="13"/>
  <c r="Y32" i="13" s="1"/>
  <c r="Z32" i="13" s="1"/>
  <c r="W51" i="13"/>
  <c r="Y51" i="13" s="1"/>
  <c r="Z51" i="13" s="1"/>
  <c r="V51" i="13"/>
  <c r="M65" i="13"/>
  <c r="I65" i="13"/>
  <c r="J65" i="13" s="1"/>
  <c r="K75" i="13"/>
  <c r="L75" i="13"/>
  <c r="N75" i="13" s="1"/>
  <c r="L17" i="14"/>
  <c r="N17" i="14" s="1"/>
  <c r="K17" i="14"/>
  <c r="X33" i="14"/>
  <c r="X52" i="14"/>
  <c r="V42" i="16"/>
  <c r="W42" i="16"/>
  <c r="Y42" i="16" s="1"/>
  <c r="Z42" i="16" s="1"/>
  <c r="O37" i="17"/>
  <c r="X37" i="17"/>
  <c r="N3" i="12"/>
  <c r="M22" i="12"/>
  <c r="I22" i="12"/>
  <c r="J22" i="12" s="1"/>
  <c r="K31" i="12"/>
  <c r="L31" i="12"/>
  <c r="N31" i="12" s="1"/>
  <c r="M64" i="12"/>
  <c r="I64" i="12"/>
  <c r="J64" i="12" s="1"/>
  <c r="L87" i="12"/>
  <c r="N87" i="12" s="1"/>
  <c r="K87" i="12"/>
  <c r="W97" i="12"/>
  <c r="Y97" i="12" s="1"/>
  <c r="Z97" i="12" s="1"/>
  <c r="V97" i="12"/>
  <c r="N2" i="13"/>
  <c r="W92" i="13"/>
  <c r="Y92" i="13" s="1"/>
  <c r="Z92" i="13" s="1"/>
  <c r="V92" i="13"/>
  <c r="L2" i="14"/>
  <c r="N2" i="14" s="1"/>
  <c r="K2" i="14"/>
  <c r="V5" i="14"/>
  <c r="W5" i="14"/>
  <c r="Y5" i="14" s="1"/>
  <c r="Z5" i="14" s="1"/>
  <c r="I21" i="14"/>
  <c r="J21" i="14" s="1"/>
  <c r="M21" i="14"/>
  <c r="V25" i="14"/>
  <c r="W25" i="14"/>
  <c r="Y25" i="14" s="1"/>
  <c r="Z25" i="14" s="1"/>
  <c r="V45" i="14"/>
  <c r="W45" i="14"/>
  <c r="Y45" i="14" s="1"/>
  <c r="Z45" i="14" s="1"/>
  <c r="O74" i="14"/>
  <c r="X74" i="14"/>
  <c r="K12" i="15"/>
  <c r="L12" i="15"/>
  <c r="W70" i="15"/>
  <c r="Y70" i="15" s="1"/>
  <c r="Z70" i="15" s="1"/>
  <c r="V70" i="15"/>
  <c r="O52" i="18"/>
  <c r="X52" i="18"/>
  <c r="M57" i="12"/>
  <c r="I57" i="12"/>
  <c r="J57" i="12" s="1"/>
  <c r="M83" i="12"/>
  <c r="I83" i="12"/>
  <c r="J83" i="12" s="1"/>
  <c r="X33" i="13"/>
  <c r="O33" i="13"/>
  <c r="O40" i="13"/>
  <c r="X40" i="13"/>
  <c r="I43" i="13"/>
  <c r="J43" i="13" s="1"/>
  <c r="M43" i="13"/>
  <c r="O46" i="13"/>
  <c r="X46" i="13"/>
  <c r="M52" i="13"/>
  <c r="I52" i="13"/>
  <c r="J52" i="13" s="1"/>
  <c r="X78" i="13"/>
  <c r="O78" i="13"/>
  <c r="L96" i="13"/>
  <c r="N96" i="13" s="1"/>
  <c r="K96" i="13"/>
  <c r="L81" i="14"/>
  <c r="N81" i="14" s="1"/>
  <c r="K81" i="14"/>
  <c r="L99" i="14"/>
  <c r="N99" i="14" s="1"/>
  <c r="K99" i="14"/>
  <c r="W29" i="15"/>
  <c r="Y29" i="15" s="1"/>
  <c r="Z29" i="15" s="1"/>
  <c r="V29" i="15"/>
  <c r="W79" i="15"/>
  <c r="Y79" i="15" s="1"/>
  <c r="Z79" i="15" s="1"/>
  <c r="V79" i="15"/>
  <c r="M72" i="11"/>
  <c r="I72" i="11"/>
  <c r="J72" i="11" s="1"/>
  <c r="L13" i="12"/>
  <c r="N13" i="12" s="1"/>
  <c r="K13" i="12"/>
  <c r="X40" i="12"/>
  <c r="O40" i="12"/>
  <c r="V83" i="12"/>
  <c r="W83" i="12"/>
  <c r="Y83" i="12" s="1"/>
  <c r="Z83" i="12" s="1"/>
  <c r="W2" i="13"/>
  <c r="Y2" i="13" s="1"/>
  <c r="V2" i="13"/>
  <c r="K14" i="13"/>
  <c r="W46" i="13"/>
  <c r="Y46" i="13" s="1"/>
  <c r="Z46" i="13" s="1"/>
  <c r="V46" i="13"/>
  <c r="V26" i="14"/>
  <c r="W26" i="14"/>
  <c r="Y26" i="14" s="1"/>
  <c r="Z26" i="14" s="1"/>
  <c r="V67" i="14"/>
  <c r="W67" i="14"/>
  <c r="Y67" i="14" s="1"/>
  <c r="Z67" i="14" s="1"/>
  <c r="V92" i="14"/>
  <c r="M54" i="11"/>
  <c r="I54" i="11"/>
  <c r="J54" i="11" s="1"/>
  <c r="V68" i="11"/>
  <c r="W68" i="11"/>
  <c r="Y68" i="11" s="1"/>
  <c r="Z68" i="11" s="1"/>
  <c r="I28" i="12"/>
  <c r="J28" i="12" s="1"/>
  <c r="M28" i="12"/>
  <c r="M44" i="12"/>
  <c r="O14" i="13"/>
  <c r="W23" i="13"/>
  <c r="Y23" i="13" s="1"/>
  <c r="Z23" i="13" s="1"/>
  <c r="V23" i="13"/>
  <c r="W13" i="14"/>
  <c r="Y13" i="14" s="1"/>
  <c r="Z13" i="14" s="1"/>
  <c r="V13" i="14"/>
  <c r="X47" i="15"/>
  <c r="O47" i="15"/>
  <c r="L47" i="17"/>
  <c r="N47" i="17" s="1"/>
  <c r="K47" i="17"/>
  <c r="L66" i="17"/>
  <c r="N66" i="17" s="1"/>
  <c r="K66" i="17"/>
  <c r="X98" i="12"/>
  <c r="O98" i="12"/>
  <c r="W40" i="13"/>
  <c r="Y40" i="13" s="1"/>
  <c r="Z40" i="13" s="1"/>
  <c r="V40" i="13"/>
  <c r="X72" i="13"/>
  <c r="O72" i="13"/>
  <c r="I57" i="14"/>
  <c r="J57" i="14" s="1"/>
  <c r="M57" i="14"/>
  <c r="W63" i="14"/>
  <c r="Y63" i="14" s="1"/>
  <c r="Z63" i="14" s="1"/>
  <c r="V63" i="14"/>
  <c r="I89" i="14"/>
  <c r="J89" i="14" s="1"/>
  <c r="M89" i="14"/>
  <c r="W30" i="15"/>
  <c r="Y30" i="15" s="1"/>
  <c r="Z30" i="15" s="1"/>
  <c r="V30" i="15"/>
  <c r="L42" i="15"/>
  <c r="N42" i="15" s="1"/>
  <c r="K42" i="15"/>
  <c r="L57" i="15"/>
  <c r="N57" i="15" s="1"/>
  <c r="K57" i="15"/>
  <c r="L77" i="17"/>
  <c r="N77" i="17" s="1"/>
  <c r="K77" i="17"/>
  <c r="M5" i="11"/>
  <c r="I5" i="11"/>
  <c r="J5" i="11" s="1"/>
  <c r="L35" i="11"/>
  <c r="N35" i="11" s="1"/>
  <c r="K35" i="11"/>
  <c r="L49" i="11"/>
  <c r="N49" i="11" s="1"/>
  <c r="K49" i="11"/>
  <c r="I4" i="12"/>
  <c r="J4" i="12" s="1"/>
  <c r="M4" i="12"/>
  <c r="L17" i="12"/>
  <c r="N17" i="12" s="1"/>
  <c r="K17" i="12"/>
  <c r="M41" i="12"/>
  <c r="I41" i="12"/>
  <c r="J41" i="12" s="1"/>
  <c r="M85" i="12"/>
  <c r="I85" i="12"/>
  <c r="J85" i="12" s="1"/>
  <c r="L37" i="13"/>
  <c r="N37" i="13" s="1"/>
  <c r="K37" i="13"/>
  <c r="L57" i="13"/>
  <c r="N57" i="13" s="1"/>
  <c r="K57" i="13"/>
  <c r="I69" i="13"/>
  <c r="J69" i="13" s="1"/>
  <c r="M69" i="13"/>
  <c r="X76" i="13"/>
  <c r="O76" i="13"/>
  <c r="W6" i="14"/>
  <c r="Y6" i="14" s="1"/>
  <c r="Z6" i="14" s="1"/>
  <c r="V6" i="14"/>
  <c r="X30" i="14"/>
  <c r="K13" i="15"/>
  <c r="L13" i="15"/>
  <c r="O26" i="15"/>
  <c r="X26" i="15"/>
  <c r="X88" i="17"/>
  <c r="O88" i="17"/>
  <c r="L9" i="18"/>
  <c r="N9" i="18" s="1"/>
  <c r="K9" i="18"/>
  <c r="W13" i="18"/>
  <c r="Y13" i="18" s="1"/>
  <c r="Z13" i="18" s="1"/>
  <c r="V13" i="18"/>
  <c r="W2" i="11"/>
  <c r="Y2" i="11" s="1"/>
  <c r="M49" i="11"/>
  <c r="M73" i="11"/>
  <c r="I73" i="11"/>
  <c r="J73" i="11" s="1"/>
  <c r="W75" i="11"/>
  <c r="Y75" i="11" s="1"/>
  <c r="Z75" i="11" s="1"/>
  <c r="X100" i="11"/>
  <c r="I20" i="12"/>
  <c r="J20" i="12" s="1"/>
  <c r="W28" i="12"/>
  <c r="Y28" i="12" s="1"/>
  <c r="Z28" i="12" s="1"/>
  <c r="V28" i="12"/>
  <c r="O34" i="12"/>
  <c r="K45" i="12"/>
  <c r="O95" i="12"/>
  <c r="L3" i="13"/>
  <c r="N3" i="13" s="1"/>
  <c r="K3" i="13"/>
  <c r="I8" i="13"/>
  <c r="J8" i="13" s="1"/>
  <c r="M8" i="13"/>
  <c r="W11" i="13"/>
  <c r="Y11" i="13" s="1"/>
  <c r="Z11" i="13" s="1"/>
  <c r="V11" i="13"/>
  <c r="W24" i="13"/>
  <c r="Y24" i="13" s="1"/>
  <c r="Z24" i="13" s="1"/>
  <c r="I48" i="13"/>
  <c r="J48" i="13" s="1"/>
  <c r="M48" i="13"/>
  <c r="K38" i="14"/>
  <c r="L38" i="14"/>
  <c r="N38" i="14" s="1"/>
  <c r="L53" i="14"/>
  <c r="N53" i="14" s="1"/>
  <c r="K53" i="14"/>
  <c r="W96" i="14"/>
  <c r="Y96" i="14" s="1"/>
  <c r="Z96" i="14" s="1"/>
  <c r="V96" i="14"/>
  <c r="W57" i="15"/>
  <c r="Y57" i="15" s="1"/>
  <c r="Z57" i="15" s="1"/>
  <c r="V57" i="15"/>
  <c r="V63" i="16"/>
  <c r="W63" i="16"/>
  <c r="Y63" i="16" s="1"/>
  <c r="Z63" i="16" s="1"/>
  <c r="X73" i="17"/>
  <c r="O73" i="17"/>
  <c r="V5" i="11"/>
  <c r="I61" i="11"/>
  <c r="J61" i="11" s="1"/>
  <c r="V87" i="11"/>
  <c r="O32" i="12"/>
  <c r="X32" i="12"/>
  <c r="W27" i="13"/>
  <c r="Y27" i="13" s="1"/>
  <c r="Z27" i="13" s="1"/>
  <c r="I90" i="13"/>
  <c r="J90" i="13" s="1"/>
  <c r="W3" i="14"/>
  <c r="Y3" i="14" s="1"/>
  <c r="Z3" i="14" s="1"/>
  <c r="K7" i="14"/>
  <c r="L7" i="14"/>
  <c r="O61" i="14"/>
  <c r="X61" i="14"/>
  <c r="W82" i="14"/>
  <c r="Y82" i="14" s="1"/>
  <c r="Z82" i="14" s="1"/>
  <c r="V82" i="14"/>
  <c r="V93" i="14"/>
  <c r="W93" i="14"/>
  <c r="Y93" i="14" s="1"/>
  <c r="Z93" i="14" s="1"/>
  <c r="W13" i="15"/>
  <c r="Y13" i="15" s="1"/>
  <c r="Z13" i="15" s="1"/>
  <c r="V13" i="15"/>
  <c r="M67" i="15"/>
  <c r="I67" i="15"/>
  <c r="J67" i="15" s="1"/>
  <c r="N5" i="16"/>
  <c r="X21" i="17"/>
  <c r="O21" i="17"/>
  <c r="W10" i="11"/>
  <c r="Y10" i="11" s="1"/>
  <c r="Z10" i="11" s="1"/>
  <c r="V10" i="11"/>
  <c r="L101" i="11"/>
  <c r="N101" i="11" s="1"/>
  <c r="K101" i="11"/>
  <c r="M38" i="12"/>
  <c r="I38" i="12"/>
  <c r="J38" i="12" s="1"/>
  <c r="X52" i="12"/>
  <c r="O52" i="12"/>
  <c r="X69" i="12"/>
  <c r="O69" i="12"/>
  <c r="X78" i="12"/>
  <c r="O78" i="12"/>
  <c r="W69" i="13"/>
  <c r="Y69" i="13" s="1"/>
  <c r="Z69" i="13" s="1"/>
  <c r="V69" i="13"/>
  <c r="W38" i="14"/>
  <c r="Y38" i="14" s="1"/>
  <c r="Z38" i="14" s="1"/>
  <c r="V38" i="14"/>
  <c r="X64" i="14"/>
  <c r="O64" i="14"/>
  <c r="K14" i="17"/>
  <c r="L14" i="17"/>
  <c r="N14" i="17" s="1"/>
  <c r="M48" i="15"/>
  <c r="I48" i="15"/>
  <c r="J48" i="15" s="1"/>
  <c r="W61" i="15"/>
  <c r="Y61" i="15" s="1"/>
  <c r="Z61" i="15" s="1"/>
  <c r="V61" i="15"/>
  <c r="O82" i="15"/>
  <c r="X82" i="15"/>
  <c r="W58" i="12"/>
  <c r="Y58" i="12" s="1"/>
  <c r="Z58" i="12" s="1"/>
  <c r="V58" i="12"/>
  <c r="W14" i="13"/>
  <c r="Y14" i="13" s="1"/>
  <c r="Z14" i="13" s="1"/>
  <c r="V14" i="13"/>
  <c r="K81" i="13"/>
  <c r="L81" i="13"/>
  <c r="N81" i="13" s="1"/>
  <c r="W6" i="15"/>
  <c r="Y6" i="15" s="1"/>
  <c r="Z6" i="15" s="1"/>
  <c r="V6" i="15"/>
  <c r="K17" i="15"/>
  <c r="L17" i="15"/>
  <c r="N17" i="15" s="1"/>
  <c r="W66" i="15"/>
  <c r="Y66" i="15" s="1"/>
  <c r="Z66" i="15" s="1"/>
  <c r="V66" i="15"/>
  <c r="K23" i="16"/>
  <c r="L23" i="16"/>
  <c r="N23" i="16" s="1"/>
  <c r="W55" i="16"/>
  <c r="Y55" i="16" s="1"/>
  <c r="Z55" i="16" s="1"/>
  <c r="V55" i="16"/>
  <c r="AD18" i="17"/>
  <c r="AD26" i="17"/>
  <c r="K18" i="12"/>
  <c r="L18" i="12"/>
  <c r="N18" i="12" s="1"/>
  <c r="X25" i="13"/>
  <c r="O25" i="13"/>
  <c r="X35" i="13"/>
  <c r="O35" i="13"/>
  <c r="X60" i="13"/>
  <c r="O60" i="13"/>
  <c r="L101" i="13"/>
  <c r="N101" i="13" s="1"/>
  <c r="K101" i="13"/>
  <c r="M43" i="14"/>
  <c r="I43" i="14"/>
  <c r="J43" i="14" s="1"/>
  <c r="L11" i="15"/>
  <c r="K11" i="15"/>
  <c r="L48" i="16"/>
  <c r="N48" i="16" s="1"/>
  <c r="K48" i="16"/>
  <c r="M18" i="17"/>
  <c r="I18" i="17"/>
  <c r="J18" i="17" s="1"/>
  <c r="V88" i="17"/>
  <c r="W88" i="17"/>
  <c r="Y88" i="17" s="1"/>
  <c r="Z88" i="17" s="1"/>
  <c r="K3" i="11"/>
  <c r="L3" i="11"/>
  <c r="N3" i="11" s="1"/>
  <c r="M7" i="11"/>
  <c r="I7" i="11"/>
  <c r="J7" i="11" s="1"/>
  <c r="L52" i="11"/>
  <c r="N52" i="11" s="1"/>
  <c r="K52" i="11"/>
  <c r="W94" i="11"/>
  <c r="Y94" i="11" s="1"/>
  <c r="Z94" i="11" s="1"/>
  <c r="V94" i="11"/>
  <c r="M46" i="12"/>
  <c r="I46" i="12"/>
  <c r="J46" i="12" s="1"/>
  <c r="O97" i="12"/>
  <c r="X97" i="12"/>
  <c r="V6" i="13"/>
  <c r="W6" i="13"/>
  <c r="Y6" i="13" s="1"/>
  <c r="Z6" i="13" s="1"/>
  <c r="I20" i="13"/>
  <c r="J20" i="13" s="1"/>
  <c r="M20" i="13"/>
  <c r="W50" i="13"/>
  <c r="Y50" i="13" s="1"/>
  <c r="Z50" i="13" s="1"/>
  <c r="V50" i="13"/>
  <c r="V78" i="13"/>
  <c r="W78" i="13"/>
  <c r="Y78" i="13" s="1"/>
  <c r="Z78" i="13" s="1"/>
  <c r="W84" i="13"/>
  <c r="Y84" i="13" s="1"/>
  <c r="Z84" i="13" s="1"/>
  <c r="V84" i="13"/>
  <c r="K50" i="14"/>
  <c r="L50" i="14"/>
  <c r="W14" i="15"/>
  <c r="Y14" i="15" s="1"/>
  <c r="Z14" i="15" s="1"/>
  <c r="V14" i="15"/>
  <c r="L57" i="16"/>
  <c r="N57" i="16" s="1"/>
  <c r="K57" i="16"/>
  <c r="L3" i="17"/>
  <c r="N3" i="17" s="1"/>
  <c r="K3" i="17"/>
  <c r="L32" i="17"/>
  <c r="N32" i="17" s="1"/>
  <c r="K32" i="17"/>
  <c r="V67" i="17"/>
  <c r="W67" i="17"/>
  <c r="Y67" i="17" s="1"/>
  <c r="Z67" i="17" s="1"/>
  <c r="X6" i="18"/>
  <c r="W51" i="19"/>
  <c r="Y51" i="19" s="1"/>
  <c r="Z51" i="19" s="1"/>
  <c r="V51" i="19"/>
  <c r="I27" i="11"/>
  <c r="J27" i="11" s="1"/>
  <c r="M27" i="11"/>
  <c r="L74" i="11"/>
  <c r="N74" i="11" s="1"/>
  <c r="K74" i="11"/>
  <c r="L65" i="12"/>
  <c r="N65" i="12" s="1"/>
  <c r="K65" i="12"/>
  <c r="X86" i="12"/>
  <c r="O86" i="12"/>
  <c r="W3" i="13"/>
  <c r="Y3" i="13" s="1"/>
  <c r="Z3" i="13" s="1"/>
  <c r="V3" i="13"/>
  <c r="W57" i="13"/>
  <c r="Y57" i="13" s="1"/>
  <c r="Z57" i="13" s="1"/>
  <c r="V57" i="13"/>
  <c r="V60" i="13"/>
  <c r="W60" i="13"/>
  <c r="Y60" i="13" s="1"/>
  <c r="Z60" i="13" s="1"/>
  <c r="L73" i="13"/>
  <c r="N73" i="13" s="1"/>
  <c r="K73" i="13"/>
  <c r="W15" i="14"/>
  <c r="Y15" i="14" s="1"/>
  <c r="Z15" i="14" s="1"/>
  <c r="V15" i="14"/>
  <c r="W18" i="14"/>
  <c r="Y18" i="14" s="1"/>
  <c r="Z18" i="14" s="1"/>
  <c r="V18" i="14"/>
  <c r="W21" i="14"/>
  <c r="Y21" i="14" s="1"/>
  <c r="Z21" i="14" s="1"/>
  <c r="V21" i="14"/>
  <c r="W43" i="14"/>
  <c r="Y43" i="14" s="1"/>
  <c r="Z43" i="14" s="1"/>
  <c r="V43" i="14"/>
  <c r="K65" i="14"/>
  <c r="L65" i="14"/>
  <c r="N65" i="14" s="1"/>
  <c r="O69" i="14"/>
  <c r="X69" i="14"/>
  <c r="K14" i="11"/>
  <c r="V17" i="11"/>
  <c r="L19" i="11"/>
  <c r="N19" i="11" s="1"/>
  <c r="L46" i="11"/>
  <c r="N46" i="11" s="1"/>
  <c r="W54" i="11"/>
  <c r="Y54" i="11" s="1"/>
  <c r="Z54" i="11" s="1"/>
  <c r="I57" i="11"/>
  <c r="J57" i="11" s="1"/>
  <c r="K62" i="11"/>
  <c r="V66" i="11"/>
  <c r="V79" i="11"/>
  <c r="X84" i="11"/>
  <c r="O84" i="11"/>
  <c r="V89" i="11"/>
  <c r="K92" i="11"/>
  <c r="M95" i="11"/>
  <c r="I95" i="11"/>
  <c r="J95" i="11" s="1"/>
  <c r="M11" i="12"/>
  <c r="I11" i="12"/>
  <c r="J11" i="12" s="1"/>
  <c r="V13" i="12"/>
  <c r="W13" i="12"/>
  <c r="Y13" i="12" s="1"/>
  <c r="Z13" i="12" s="1"/>
  <c r="K16" i="12"/>
  <c r="V18" i="12"/>
  <c r="W18" i="12"/>
  <c r="Y18" i="12" s="1"/>
  <c r="Z18" i="12" s="1"/>
  <c r="L23" i="12"/>
  <c r="N23" i="12" s="1"/>
  <c r="M40" i="12"/>
  <c r="K68" i="12"/>
  <c r="L68" i="12"/>
  <c r="N68" i="12" s="1"/>
  <c r="L76" i="12"/>
  <c r="N76" i="12" s="1"/>
  <c r="V100" i="12"/>
  <c r="I7" i="13"/>
  <c r="J7" i="13" s="1"/>
  <c r="M7" i="13"/>
  <c r="L10" i="13"/>
  <c r="K10" i="13"/>
  <c r="O18" i="13"/>
  <c r="X18" i="13"/>
  <c r="K33" i="13"/>
  <c r="W35" i="13"/>
  <c r="Y35" i="13" s="1"/>
  <c r="Z35" i="13" s="1"/>
  <c r="V35" i="13"/>
  <c r="O47" i="13"/>
  <c r="X47" i="13"/>
  <c r="V54" i="13"/>
  <c r="W54" i="13"/>
  <c r="Y54" i="13" s="1"/>
  <c r="Z54" i="13" s="1"/>
  <c r="M70" i="13"/>
  <c r="I70" i="13"/>
  <c r="J70" i="13" s="1"/>
  <c r="L99" i="13"/>
  <c r="N99" i="13" s="1"/>
  <c r="K99" i="13"/>
  <c r="V24" i="14"/>
  <c r="W24" i="14"/>
  <c r="Y24" i="14" s="1"/>
  <c r="Z24" i="14" s="1"/>
  <c r="L36" i="14"/>
  <c r="N36" i="14" s="1"/>
  <c r="W59" i="14"/>
  <c r="Y59" i="14" s="1"/>
  <c r="Z59" i="14" s="1"/>
  <c r="V59" i="14"/>
  <c r="W65" i="14"/>
  <c r="Y65" i="14" s="1"/>
  <c r="Z65" i="14" s="1"/>
  <c r="V65" i="14"/>
  <c r="M69" i="14"/>
  <c r="K75" i="14"/>
  <c r="L75" i="14"/>
  <c r="N75" i="14" s="1"/>
  <c r="K88" i="14"/>
  <c r="L88" i="14"/>
  <c r="N88" i="14" s="1"/>
  <c r="O34" i="15"/>
  <c r="V37" i="15"/>
  <c r="X20" i="16"/>
  <c r="W44" i="16"/>
  <c r="Y44" i="16" s="1"/>
  <c r="Z44" i="16" s="1"/>
  <c r="V44" i="16"/>
  <c r="L85" i="17"/>
  <c r="N85" i="17" s="1"/>
  <c r="K85" i="17"/>
  <c r="M37" i="11"/>
  <c r="I37" i="11"/>
  <c r="J37" i="11" s="1"/>
  <c r="M46" i="11"/>
  <c r="W5" i="12"/>
  <c r="Y5" i="12" s="1"/>
  <c r="Z5" i="12" s="1"/>
  <c r="V30" i="12"/>
  <c r="W30" i="12"/>
  <c r="Y30" i="12" s="1"/>
  <c r="Z30" i="12" s="1"/>
  <c r="W15" i="13"/>
  <c r="Y15" i="13" s="1"/>
  <c r="Z15" i="13" s="1"/>
  <c r="K18" i="13"/>
  <c r="M39" i="13"/>
  <c r="I39" i="13"/>
  <c r="J39" i="13" s="1"/>
  <c r="V44" i="13"/>
  <c r="L58" i="13"/>
  <c r="N58" i="13" s="1"/>
  <c r="K58" i="13"/>
  <c r="L82" i="13"/>
  <c r="N82" i="13" s="1"/>
  <c r="K82" i="13"/>
  <c r="V90" i="13"/>
  <c r="W101" i="13"/>
  <c r="Y101" i="13" s="1"/>
  <c r="Z101" i="13" s="1"/>
  <c r="V101" i="13"/>
  <c r="L28" i="14"/>
  <c r="K28" i="14"/>
  <c r="V40" i="14"/>
  <c r="W40" i="14"/>
  <c r="Y40" i="14" s="1"/>
  <c r="Z40" i="14" s="1"/>
  <c r="L44" i="14"/>
  <c r="N44" i="14" s="1"/>
  <c r="K44" i="14"/>
  <c r="L15" i="15"/>
  <c r="N15" i="15" s="1"/>
  <c r="K15" i="15"/>
  <c r="W34" i="15"/>
  <c r="Y34" i="15" s="1"/>
  <c r="Z34" i="15" s="1"/>
  <c r="V34" i="15"/>
  <c r="M9" i="16"/>
  <c r="I9" i="16"/>
  <c r="J9" i="16" s="1"/>
  <c r="W12" i="16"/>
  <c r="Y12" i="16" s="1"/>
  <c r="Z12" i="16" s="1"/>
  <c r="V12" i="16"/>
  <c r="M16" i="16"/>
  <c r="I16" i="16"/>
  <c r="J16" i="16" s="1"/>
  <c r="O71" i="16"/>
  <c r="X71" i="16"/>
  <c r="W74" i="16"/>
  <c r="Y74" i="16" s="1"/>
  <c r="Z74" i="16" s="1"/>
  <c r="V74" i="16"/>
  <c r="K49" i="17"/>
  <c r="L49" i="17"/>
  <c r="N49" i="17" s="1"/>
  <c r="M63" i="17"/>
  <c r="I63" i="17"/>
  <c r="J63" i="17" s="1"/>
  <c r="X28" i="19"/>
  <c r="O28" i="19"/>
  <c r="W64" i="11"/>
  <c r="Y64" i="11" s="1"/>
  <c r="Z64" i="11" s="1"/>
  <c r="V64" i="11"/>
  <c r="L69" i="11"/>
  <c r="N69" i="11" s="1"/>
  <c r="K69" i="11"/>
  <c r="V97" i="11"/>
  <c r="W97" i="11"/>
  <c r="Y97" i="11" s="1"/>
  <c r="Z97" i="11" s="1"/>
  <c r="L54" i="12"/>
  <c r="N54" i="12" s="1"/>
  <c r="K54" i="12"/>
  <c r="V68" i="12"/>
  <c r="W68" i="12"/>
  <c r="Y68" i="12" s="1"/>
  <c r="Z68" i="12" s="1"/>
  <c r="K81" i="12"/>
  <c r="L81" i="12"/>
  <c r="N81" i="12" s="1"/>
  <c r="L13" i="13"/>
  <c r="K13" i="13"/>
  <c r="V47" i="13"/>
  <c r="W47" i="13"/>
  <c r="Y47" i="13" s="1"/>
  <c r="Z47" i="13" s="1"/>
  <c r="M61" i="13"/>
  <c r="I61" i="13"/>
  <c r="J61" i="13" s="1"/>
  <c r="V30" i="14"/>
  <c r="W75" i="14"/>
  <c r="Y75" i="14" s="1"/>
  <c r="Z75" i="14" s="1"/>
  <c r="V75" i="14"/>
  <c r="M91" i="14"/>
  <c r="I91" i="14"/>
  <c r="J91" i="14" s="1"/>
  <c r="W97" i="14"/>
  <c r="Y97" i="14" s="1"/>
  <c r="Z97" i="14" s="1"/>
  <c r="V97" i="14"/>
  <c r="L18" i="15"/>
  <c r="N18" i="15" s="1"/>
  <c r="K18" i="15"/>
  <c r="L50" i="15"/>
  <c r="N50" i="15" s="1"/>
  <c r="K50" i="15"/>
  <c r="X60" i="15"/>
  <c r="O60" i="15"/>
  <c r="W29" i="16"/>
  <c r="Y29" i="16" s="1"/>
  <c r="Z29" i="16" s="1"/>
  <c r="V29" i="16"/>
  <c r="V8" i="17"/>
  <c r="W8" i="17"/>
  <c r="Y8" i="17" s="1"/>
  <c r="Z8" i="17" s="1"/>
  <c r="W69" i="19"/>
  <c r="Y69" i="19" s="1"/>
  <c r="Z69" i="19" s="1"/>
  <c r="V69" i="19"/>
  <c r="K92" i="12"/>
  <c r="L92" i="12"/>
  <c r="N92" i="12" s="1"/>
  <c r="L36" i="13"/>
  <c r="N36" i="13" s="1"/>
  <c r="K36" i="13"/>
  <c r="V73" i="13"/>
  <c r="W73" i="13"/>
  <c r="Y73" i="13" s="1"/>
  <c r="Z73" i="13" s="1"/>
  <c r="L91" i="13"/>
  <c r="N91" i="13" s="1"/>
  <c r="K91" i="13"/>
  <c r="X13" i="14"/>
  <c r="W47" i="14"/>
  <c r="Y47" i="14" s="1"/>
  <c r="Z47" i="14" s="1"/>
  <c r="V47" i="14"/>
  <c r="L66" i="14"/>
  <c r="N66" i="14" s="1"/>
  <c r="K66" i="14"/>
  <c r="K82" i="14"/>
  <c r="L82" i="14"/>
  <c r="N82" i="14" s="1"/>
  <c r="X8" i="15"/>
  <c r="W41" i="15"/>
  <c r="Y41" i="15" s="1"/>
  <c r="Z41" i="15" s="1"/>
  <c r="V41" i="15"/>
  <c r="K69" i="15"/>
  <c r="L69" i="15"/>
  <c r="N69" i="15" s="1"/>
  <c r="W88" i="15"/>
  <c r="Y88" i="15" s="1"/>
  <c r="Z88" i="15" s="1"/>
  <c r="V88" i="15"/>
  <c r="W16" i="16"/>
  <c r="Y16" i="16" s="1"/>
  <c r="Z16" i="16" s="1"/>
  <c r="V16" i="16"/>
  <c r="I91" i="16"/>
  <c r="J91" i="16" s="1"/>
  <c r="M91" i="16"/>
  <c r="I95" i="16"/>
  <c r="J95" i="16" s="1"/>
  <c r="M95" i="16"/>
  <c r="L44" i="17"/>
  <c r="N44" i="17" s="1"/>
  <c r="K44" i="17"/>
  <c r="W67" i="18"/>
  <c r="Y67" i="18" s="1"/>
  <c r="Z67" i="18" s="1"/>
  <c r="V67" i="18"/>
  <c r="L18" i="19"/>
  <c r="K18" i="19"/>
  <c r="L65" i="19"/>
  <c r="N65" i="19" s="1"/>
  <c r="K65" i="19"/>
  <c r="L6" i="12"/>
  <c r="N6" i="12" s="1"/>
  <c r="K6" i="12"/>
  <c r="X59" i="12"/>
  <c r="I84" i="12"/>
  <c r="J84" i="12" s="1"/>
  <c r="W89" i="12"/>
  <c r="Y89" i="12" s="1"/>
  <c r="Z89" i="12" s="1"/>
  <c r="V89" i="12"/>
  <c r="K98" i="12"/>
  <c r="K26" i="13"/>
  <c r="L55" i="13"/>
  <c r="N55" i="13" s="1"/>
  <c r="V64" i="13"/>
  <c r="W76" i="13"/>
  <c r="Y76" i="13" s="1"/>
  <c r="Z76" i="13" s="1"/>
  <c r="V76" i="13"/>
  <c r="L85" i="13"/>
  <c r="N85" i="13" s="1"/>
  <c r="L16" i="14"/>
  <c r="K16" i="14"/>
  <c r="L25" i="14"/>
  <c r="N25" i="14" s="1"/>
  <c r="L34" i="14"/>
  <c r="N34" i="14" s="1"/>
  <c r="M82" i="14"/>
  <c r="I24" i="15"/>
  <c r="J24" i="15" s="1"/>
  <c r="M24" i="15"/>
  <c r="K85" i="15"/>
  <c r="L85" i="15"/>
  <c r="N85" i="15" s="1"/>
  <c r="L93" i="15"/>
  <c r="N93" i="15" s="1"/>
  <c r="K93" i="15"/>
  <c r="W9" i="16"/>
  <c r="Y9" i="16" s="1"/>
  <c r="Z9" i="16" s="1"/>
  <c r="V9" i="16"/>
  <c r="K40" i="17"/>
  <c r="M80" i="17"/>
  <c r="I80" i="17"/>
  <c r="J80" i="17" s="1"/>
  <c r="W48" i="18"/>
  <c r="Y48" i="18" s="1"/>
  <c r="Z48" i="18" s="1"/>
  <c r="V48" i="18"/>
  <c r="M64" i="18"/>
  <c r="I64" i="18"/>
  <c r="J64" i="18" s="1"/>
  <c r="W57" i="12"/>
  <c r="Y57" i="12" s="1"/>
  <c r="Z57" i="12" s="1"/>
  <c r="V57" i="12"/>
  <c r="W74" i="12"/>
  <c r="Y74" i="12" s="1"/>
  <c r="Z74" i="12" s="1"/>
  <c r="V74" i="12"/>
  <c r="L79" i="12"/>
  <c r="N79" i="12" s="1"/>
  <c r="K79" i="12"/>
  <c r="M90" i="12"/>
  <c r="I90" i="12"/>
  <c r="J90" i="12" s="1"/>
  <c r="M93" i="12"/>
  <c r="I93" i="12"/>
  <c r="J93" i="12" s="1"/>
  <c r="W101" i="12"/>
  <c r="Y101" i="12" s="1"/>
  <c r="Z101" i="12" s="1"/>
  <c r="V101" i="12"/>
  <c r="M24" i="13"/>
  <c r="I24" i="13"/>
  <c r="J24" i="13" s="1"/>
  <c r="L79" i="14"/>
  <c r="N79" i="14" s="1"/>
  <c r="K79" i="14"/>
  <c r="L92" i="14"/>
  <c r="N92" i="14" s="1"/>
  <c r="K92" i="14"/>
  <c r="V24" i="15"/>
  <c r="W24" i="15"/>
  <c r="Y24" i="15" s="1"/>
  <c r="Z24" i="15" s="1"/>
  <c r="X61" i="15"/>
  <c r="O61" i="15"/>
  <c r="W93" i="15"/>
  <c r="Y93" i="15" s="1"/>
  <c r="Z93" i="15" s="1"/>
  <c r="V93" i="15"/>
  <c r="M59" i="16"/>
  <c r="I59" i="16"/>
  <c r="J59" i="16" s="1"/>
  <c r="L5" i="17"/>
  <c r="N5" i="17" s="1"/>
  <c r="K5" i="17"/>
  <c r="I34" i="17"/>
  <c r="J34" i="17" s="1"/>
  <c r="M34" i="17"/>
  <c r="L43" i="19"/>
  <c r="N43" i="19" s="1"/>
  <c r="K43" i="19"/>
  <c r="I72" i="12"/>
  <c r="J72" i="12" s="1"/>
  <c r="M72" i="12"/>
  <c r="X45" i="13"/>
  <c r="O45" i="13"/>
  <c r="I62" i="13"/>
  <c r="J62" i="13" s="1"/>
  <c r="M62" i="13"/>
  <c r="N5" i="14"/>
  <c r="W31" i="14"/>
  <c r="Y31" i="14" s="1"/>
  <c r="Z31" i="14" s="1"/>
  <c r="V31" i="14"/>
  <c r="V37" i="14"/>
  <c r="W37" i="14"/>
  <c r="Y37" i="14" s="1"/>
  <c r="Z37" i="14" s="1"/>
  <c r="W41" i="14"/>
  <c r="Y41" i="14" s="1"/>
  <c r="Z41" i="14" s="1"/>
  <c r="V41" i="14"/>
  <c r="L73" i="14"/>
  <c r="N73" i="14" s="1"/>
  <c r="K73" i="14"/>
  <c r="O86" i="14"/>
  <c r="X86" i="14"/>
  <c r="O28" i="15"/>
  <c r="X28" i="15"/>
  <c r="K101" i="15"/>
  <c r="L101" i="15"/>
  <c r="N101" i="15" s="1"/>
  <c r="L64" i="16"/>
  <c r="N64" i="16" s="1"/>
  <c r="K64" i="16"/>
  <c r="M92" i="16"/>
  <c r="I92" i="16"/>
  <c r="J92" i="16" s="1"/>
  <c r="X96" i="16"/>
  <c r="O96" i="16"/>
  <c r="X29" i="17"/>
  <c r="O29" i="17"/>
  <c r="L99" i="17"/>
  <c r="N99" i="17" s="1"/>
  <c r="K99" i="17"/>
  <c r="L3" i="18"/>
  <c r="K3" i="18"/>
  <c r="M12" i="12"/>
  <c r="I12" i="12"/>
  <c r="J12" i="12" s="1"/>
  <c r="W19" i="12"/>
  <c r="Y19" i="12" s="1"/>
  <c r="Z19" i="12" s="1"/>
  <c r="V19" i="12"/>
  <c r="W41" i="12"/>
  <c r="Y41" i="12" s="1"/>
  <c r="Z41" i="12" s="1"/>
  <c r="V41" i="12"/>
  <c r="V63" i="12"/>
  <c r="W63" i="12"/>
  <c r="Y63" i="12" s="1"/>
  <c r="Z63" i="12" s="1"/>
  <c r="V66" i="12"/>
  <c r="K5" i="13"/>
  <c r="L5" i="13"/>
  <c r="K11" i="13"/>
  <c r="N11" i="13" s="1"/>
  <c r="V16" i="13"/>
  <c r="W16" i="13"/>
  <c r="Y16" i="13" s="1"/>
  <c r="Z16" i="13" s="1"/>
  <c r="X34" i="13"/>
  <c r="O34" i="13"/>
  <c r="V48" i="13"/>
  <c r="L56" i="13"/>
  <c r="N56" i="13" s="1"/>
  <c r="K56" i="13"/>
  <c r="K83" i="13"/>
  <c r="L83" i="13"/>
  <c r="N83" i="13" s="1"/>
  <c r="L95" i="13"/>
  <c r="N95" i="13" s="1"/>
  <c r="K5" i="14"/>
  <c r="M26" i="14"/>
  <c r="I26" i="14"/>
  <c r="J26" i="14" s="1"/>
  <c r="W57" i="14"/>
  <c r="Y57" i="14" s="1"/>
  <c r="Z57" i="14" s="1"/>
  <c r="V57" i="14"/>
  <c r="V60" i="14"/>
  <c r="W83" i="14"/>
  <c r="Y83" i="14" s="1"/>
  <c r="Z83" i="14" s="1"/>
  <c r="V83" i="14"/>
  <c r="L9" i="15"/>
  <c r="N9" i="15" s="1"/>
  <c r="X16" i="15"/>
  <c r="O16" i="15"/>
  <c r="L25" i="15"/>
  <c r="N25" i="15" s="1"/>
  <c r="K25" i="15"/>
  <c r="W51" i="15"/>
  <c r="Y51" i="15" s="1"/>
  <c r="Z51" i="15" s="1"/>
  <c r="V51" i="15"/>
  <c r="I70" i="15"/>
  <c r="J70" i="15" s="1"/>
  <c r="M70" i="15"/>
  <c r="M86" i="15"/>
  <c r="I86" i="15"/>
  <c r="J86" i="15" s="1"/>
  <c r="W50" i="16"/>
  <c r="Y50" i="16" s="1"/>
  <c r="Z50" i="16" s="1"/>
  <c r="V50" i="16"/>
  <c r="L25" i="17"/>
  <c r="N25" i="17" s="1"/>
  <c r="W21" i="18"/>
  <c r="Y21" i="18" s="1"/>
  <c r="Z21" i="18" s="1"/>
  <c r="V21" i="18"/>
  <c r="I55" i="12"/>
  <c r="J55" i="12" s="1"/>
  <c r="W60" i="12"/>
  <c r="Y60" i="12" s="1"/>
  <c r="Z60" i="12" s="1"/>
  <c r="M5" i="13"/>
  <c r="AC14" i="13" s="1"/>
  <c r="X26" i="13"/>
  <c r="K34" i="13"/>
  <c r="V42" i="13"/>
  <c r="W42" i="13"/>
  <c r="Y42" i="13" s="1"/>
  <c r="Z42" i="13" s="1"/>
  <c r="V52" i="13"/>
  <c r="V11" i="14"/>
  <c r="W11" i="14"/>
  <c r="Y11" i="14" s="1"/>
  <c r="Z11" i="14" s="1"/>
  <c r="M32" i="14"/>
  <c r="I32" i="14"/>
  <c r="J32" i="14" s="1"/>
  <c r="M58" i="14"/>
  <c r="I58" i="14"/>
  <c r="J58" i="14" s="1"/>
  <c r="L2" i="15"/>
  <c r="N2" i="15" s="1"/>
  <c r="K2" i="15"/>
  <c r="X19" i="15"/>
  <c r="O19" i="15"/>
  <c r="V43" i="15"/>
  <c r="W86" i="15"/>
  <c r="Y86" i="15" s="1"/>
  <c r="Z86" i="15" s="1"/>
  <c r="V86" i="15"/>
  <c r="X31" i="16"/>
  <c r="O31" i="16"/>
  <c r="X60" i="16"/>
  <c r="O60" i="16"/>
  <c r="K86" i="16"/>
  <c r="L86" i="16"/>
  <c r="N86" i="16" s="1"/>
  <c r="V29" i="17"/>
  <c r="W29" i="17"/>
  <c r="Y29" i="17" s="1"/>
  <c r="Z29" i="17" s="1"/>
  <c r="W3" i="18"/>
  <c r="Y3" i="18" s="1"/>
  <c r="Z3" i="18" s="1"/>
  <c r="V3" i="18"/>
  <c r="X79" i="18"/>
  <c r="O79" i="18"/>
  <c r="L84" i="19"/>
  <c r="N84" i="19" s="1"/>
  <c r="K84" i="19"/>
  <c r="M40" i="11"/>
  <c r="I40" i="11"/>
  <c r="J40" i="11" s="1"/>
  <c r="M24" i="12"/>
  <c r="I24" i="12"/>
  <c r="J24" i="12" s="1"/>
  <c r="M43" i="12"/>
  <c r="I43" i="12"/>
  <c r="J43" i="12" s="1"/>
  <c r="M99" i="12"/>
  <c r="I99" i="12"/>
  <c r="J99" i="12" s="1"/>
  <c r="W38" i="13"/>
  <c r="Y38" i="13" s="1"/>
  <c r="Z38" i="13" s="1"/>
  <c r="V38" i="13"/>
  <c r="L100" i="13"/>
  <c r="N100" i="13" s="1"/>
  <c r="K100" i="13"/>
  <c r="W2" i="14"/>
  <c r="Y2" i="14" s="1"/>
  <c r="V2" i="14"/>
  <c r="M37" i="14"/>
  <c r="I37" i="14"/>
  <c r="J37" i="14" s="1"/>
  <c r="W79" i="14"/>
  <c r="Y79" i="14" s="1"/>
  <c r="Z79" i="14" s="1"/>
  <c r="V79" i="14"/>
  <c r="I93" i="14"/>
  <c r="J93" i="14" s="1"/>
  <c r="M93" i="14"/>
  <c r="W63" i="15"/>
  <c r="Y63" i="15" s="1"/>
  <c r="Z63" i="15" s="1"/>
  <c r="V63" i="15"/>
  <c r="V82" i="15"/>
  <c r="W82" i="15"/>
  <c r="Y82" i="15" s="1"/>
  <c r="Z82" i="15" s="1"/>
  <c r="W92" i="15"/>
  <c r="Y92" i="15" s="1"/>
  <c r="Z92" i="15" s="1"/>
  <c r="V92" i="15"/>
  <c r="W101" i="15"/>
  <c r="Y101" i="15" s="1"/>
  <c r="Z101" i="15" s="1"/>
  <c r="V101" i="15"/>
  <c r="L19" i="16"/>
  <c r="K19" i="16"/>
  <c r="I68" i="16"/>
  <c r="J68" i="16" s="1"/>
  <c r="M68" i="16"/>
  <c r="X74" i="16"/>
  <c r="O74" i="16"/>
  <c r="K45" i="17"/>
  <c r="L45" i="17"/>
  <c r="N45" i="17" s="1"/>
  <c r="W92" i="17"/>
  <c r="Y92" i="17" s="1"/>
  <c r="Z92" i="17" s="1"/>
  <c r="V92" i="17"/>
  <c r="K80" i="18"/>
  <c r="L80" i="18"/>
  <c r="N80" i="18" s="1"/>
  <c r="X4" i="19"/>
  <c r="K27" i="13"/>
  <c r="V31" i="13"/>
  <c r="W59" i="13"/>
  <c r="Y59" i="13" s="1"/>
  <c r="Z59" i="13" s="1"/>
  <c r="V59" i="13"/>
  <c r="L93" i="13"/>
  <c r="N93" i="13" s="1"/>
  <c r="I10" i="14"/>
  <c r="J10" i="14" s="1"/>
  <c r="I15" i="14"/>
  <c r="J15" i="14" s="1"/>
  <c r="V17" i="14"/>
  <c r="K40" i="14"/>
  <c r="N40" i="14" s="1"/>
  <c r="L51" i="14"/>
  <c r="K51" i="14"/>
  <c r="K56" i="14"/>
  <c r="L56" i="14"/>
  <c r="N56" i="14" s="1"/>
  <c r="W87" i="14"/>
  <c r="Y87" i="14" s="1"/>
  <c r="Z87" i="14" s="1"/>
  <c r="V87" i="14"/>
  <c r="L98" i="14"/>
  <c r="N98" i="14" s="1"/>
  <c r="K101" i="14"/>
  <c r="L101" i="14"/>
  <c r="N101" i="14" s="1"/>
  <c r="M4" i="15"/>
  <c r="AC14" i="15" s="1"/>
  <c r="I4" i="15"/>
  <c r="J4" i="15" s="1"/>
  <c r="W26" i="15"/>
  <c r="Y26" i="15" s="1"/>
  <c r="Z26" i="15" s="1"/>
  <c r="V26" i="15"/>
  <c r="M38" i="15"/>
  <c r="I38" i="15"/>
  <c r="J38" i="15" s="1"/>
  <c r="K74" i="15"/>
  <c r="L74" i="15"/>
  <c r="N74" i="15" s="1"/>
  <c r="L89" i="15"/>
  <c r="N89" i="15" s="1"/>
  <c r="K89" i="15"/>
  <c r="W98" i="15"/>
  <c r="Y98" i="15" s="1"/>
  <c r="Z98" i="15" s="1"/>
  <c r="L2" i="16"/>
  <c r="K2" i="16"/>
  <c r="I13" i="16"/>
  <c r="J13" i="16" s="1"/>
  <c r="M13" i="16"/>
  <c r="W26" i="16"/>
  <c r="Y26" i="16" s="1"/>
  <c r="Z26" i="16" s="1"/>
  <c r="V26" i="16"/>
  <c r="W34" i="16"/>
  <c r="Y34" i="16" s="1"/>
  <c r="Z34" i="16" s="1"/>
  <c r="V34" i="16"/>
  <c r="K61" i="16"/>
  <c r="L61" i="16"/>
  <c r="N61" i="16" s="1"/>
  <c r="I65" i="16"/>
  <c r="J65" i="16" s="1"/>
  <c r="L54" i="17"/>
  <c r="N54" i="17" s="1"/>
  <c r="K54" i="17"/>
  <c r="L25" i="18"/>
  <c r="N25" i="18" s="1"/>
  <c r="V90" i="18"/>
  <c r="W90" i="18"/>
  <c r="Y90" i="18" s="1"/>
  <c r="Z90" i="18" s="1"/>
  <c r="K12" i="19"/>
  <c r="L12" i="19"/>
  <c r="N12" i="19" s="1"/>
  <c r="L20" i="14"/>
  <c r="K20" i="14"/>
  <c r="L67" i="14"/>
  <c r="N67" i="14" s="1"/>
  <c r="K67" i="14"/>
  <c r="M70" i="14"/>
  <c r="I70" i="14"/>
  <c r="J70" i="14" s="1"/>
  <c r="V47" i="15"/>
  <c r="W47" i="15"/>
  <c r="Y47" i="15" s="1"/>
  <c r="Z47" i="15" s="1"/>
  <c r="W82" i="16"/>
  <c r="Y82" i="16" s="1"/>
  <c r="Z82" i="16" s="1"/>
  <c r="V82" i="16"/>
  <c r="X26" i="17"/>
  <c r="O26" i="17"/>
  <c r="I38" i="17"/>
  <c r="J38" i="17" s="1"/>
  <c r="M38" i="17"/>
  <c r="W46" i="17"/>
  <c r="Y46" i="17" s="1"/>
  <c r="Z46" i="17" s="1"/>
  <c r="V46" i="17"/>
  <c r="I75" i="19"/>
  <c r="J75" i="19" s="1"/>
  <c r="M75" i="19"/>
  <c r="L22" i="15"/>
  <c r="N22" i="15" s="1"/>
  <c r="K22" i="15"/>
  <c r="V74" i="15"/>
  <c r="W74" i="15"/>
  <c r="Y74" i="15" s="1"/>
  <c r="Z74" i="15" s="1"/>
  <c r="W23" i="16"/>
  <c r="Y23" i="16" s="1"/>
  <c r="Z23" i="16" s="1"/>
  <c r="V23" i="16"/>
  <c r="K27" i="16"/>
  <c r="W95" i="16"/>
  <c r="Y95" i="16" s="1"/>
  <c r="Z95" i="16" s="1"/>
  <c r="V95" i="16"/>
  <c r="W15" i="17"/>
  <c r="Y15" i="17" s="1"/>
  <c r="Z15" i="17" s="1"/>
  <c r="V15" i="17"/>
  <c r="K67" i="18"/>
  <c r="L67" i="18"/>
  <c r="N67" i="18" s="1"/>
  <c r="X76" i="18"/>
  <c r="O76" i="18"/>
  <c r="L88" i="18"/>
  <c r="N88" i="18" s="1"/>
  <c r="K88" i="18"/>
  <c r="L69" i="19"/>
  <c r="N69" i="19" s="1"/>
  <c r="K69" i="19"/>
  <c r="I48" i="12"/>
  <c r="J48" i="12" s="1"/>
  <c r="M48" i="12"/>
  <c r="L21" i="13"/>
  <c r="N21" i="13" s="1"/>
  <c r="K21" i="13"/>
  <c r="V25" i="13"/>
  <c r="W25" i="13"/>
  <c r="Y25" i="13" s="1"/>
  <c r="Z25" i="13" s="1"/>
  <c r="M44" i="13"/>
  <c r="I44" i="13"/>
  <c r="J44" i="13" s="1"/>
  <c r="N18" i="14"/>
  <c r="W27" i="14"/>
  <c r="Y27" i="14" s="1"/>
  <c r="Z27" i="14" s="1"/>
  <c r="V27" i="14"/>
  <c r="L35" i="14"/>
  <c r="N35" i="14" s="1"/>
  <c r="K35" i="14"/>
  <c r="X59" i="14"/>
  <c r="M64" i="14"/>
  <c r="V101" i="14"/>
  <c r="I30" i="15"/>
  <c r="J30" i="15" s="1"/>
  <c r="O41" i="15"/>
  <c r="W64" i="15"/>
  <c r="Y64" i="15" s="1"/>
  <c r="Z64" i="15" s="1"/>
  <c r="V64" i="15"/>
  <c r="L71" i="15"/>
  <c r="N71" i="15" s="1"/>
  <c r="K71" i="15"/>
  <c r="M75" i="15"/>
  <c r="I75" i="15"/>
  <c r="J75" i="15" s="1"/>
  <c r="L83" i="15"/>
  <c r="N83" i="15" s="1"/>
  <c r="L87" i="15"/>
  <c r="N87" i="15" s="1"/>
  <c r="K87" i="15"/>
  <c r="W2" i="16"/>
  <c r="Y2" i="16" s="1"/>
  <c r="I9" i="17"/>
  <c r="J9" i="17" s="1"/>
  <c r="M9" i="17"/>
  <c r="X61" i="17"/>
  <c r="O61" i="17"/>
  <c r="V79" i="17"/>
  <c r="W79" i="17"/>
  <c r="Y79" i="17" s="1"/>
  <c r="Z79" i="17" s="1"/>
  <c r="K22" i="18"/>
  <c r="L22" i="18"/>
  <c r="N22" i="18" s="1"/>
  <c r="W26" i="18"/>
  <c r="Y26" i="18" s="1"/>
  <c r="Z26" i="18" s="1"/>
  <c r="V26" i="18"/>
  <c r="V58" i="18"/>
  <c r="W58" i="18"/>
  <c r="Y58" i="18" s="1"/>
  <c r="Z58" i="18" s="1"/>
  <c r="K76" i="18"/>
  <c r="V36" i="19"/>
  <c r="W55" i="19"/>
  <c r="Y55" i="19" s="1"/>
  <c r="Z55" i="19" s="1"/>
  <c r="V55" i="19"/>
  <c r="M19" i="12"/>
  <c r="I19" i="12"/>
  <c r="J19" i="12" s="1"/>
  <c r="L19" i="13"/>
  <c r="N19" i="13" s="1"/>
  <c r="K19" i="13"/>
  <c r="O66" i="13"/>
  <c r="X66" i="13"/>
  <c r="K68" i="13"/>
  <c r="L68" i="13"/>
  <c r="N68" i="13" s="1"/>
  <c r="L62" i="14"/>
  <c r="N62" i="14" s="1"/>
  <c r="K62" i="14"/>
  <c r="L51" i="15"/>
  <c r="N51" i="15" s="1"/>
  <c r="K51" i="15"/>
  <c r="X55" i="15"/>
  <c r="W80" i="15"/>
  <c r="Y80" i="15" s="1"/>
  <c r="Z80" i="15" s="1"/>
  <c r="V80" i="15"/>
  <c r="M24" i="16"/>
  <c r="W27" i="16"/>
  <c r="Y27" i="16" s="1"/>
  <c r="Z27" i="16" s="1"/>
  <c r="V27" i="16"/>
  <c r="W79" i="16"/>
  <c r="Y79" i="16" s="1"/>
  <c r="Z79" i="16" s="1"/>
  <c r="V79" i="16"/>
  <c r="V41" i="18"/>
  <c r="W41" i="18"/>
  <c r="Y41" i="18" s="1"/>
  <c r="Z41" i="18" s="1"/>
  <c r="X71" i="18"/>
  <c r="O71" i="18"/>
  <c r="X83" i="14"/>
  <c r="O83" i="14"/>
  <c r="W7" i="15"/>
  <c r="Y7" i="15" s="1"/>
  <c r="Z7" i="15" s="1"/>
  <c r="V7" i="15"/>
  <c r="W36" i="15"/>
  <c r="Y36" i="15" s="1"/>
  <c r="Z36" i="15" s="1"/>
  <c r="V36" i="15"/>
  <c r="X80" i="15"/>
  <c r="K90" i="15"/>
  <c r="L90" i="15"/>
  <c r="N90" i="15" s="1"/>
  <c r="L7" i="16"/>
  <c r="N7" i="16" s="1"/>
  <c r="K7" i="16"/>
  <c r="X24" i="16"/>
  <c r="O24" i="16"/>
  <c r="K84" i="16"/>
  <c r="L84" i="16"/>
  <c r="N84" i="16" s="1"/>
  <c r="X23" i="17"/>
  <c r="O23" i="17"/>
  <c r="W47" i="17"/>
  <c r="Y47" i="17" s="1"/>
  <c r="Z47" i="17" s="1"/>
  <c r="V47" i="17"/>
  <c r="W9" i="18"/>
  <c r="Y9" i="18" s="1"/>
  <c r="Z9" i="18" s="1"/>
  <c r="V9" i="18"/>
  <c r="X32" i="18"/>
  <c r="O32" i="18"/>
  <c r="M97" i="18"/>
  <c r="I97" i="18"/>
  <c r="J97" i="18" s="1"/>
  <c r="L37" i="19"/>
  <c r="N37" i="19" s="1"/>
  <c r="K37" i="19"/>
  <c r="V20" i="16"/>
  <c r="W20" i="16"/>
  <c r="Y20" i="16" s="1"/>
  <c r="Z20" i="16" s="1"/>
  <c r="O46" i="16"/>
  <c r="X46" i="16"/>
  <c r="L80" i="16"/>
  <c r="N80" i="16" s="1"/>
  <c r="K80" i="16"/>
  <c r="L93" i="16"/>
  <c r="N93" i="16" s="1"/>
  <c r="K93" i="16"/>
  <c r="W65" i="17"/>
  <c r="Y65" i="17" s="1"/>
  <c r="Z65" i="17" s="1"/>
  <c r="V65" i="17"/>
  <c r="W49" i="18"/>
  <c r="Y49" i="18" s="1"/>
  <c r="Z49" i="18" s="1"/>
  <c r="V49" i="18"/>
  <c r="O30" i="19"/>
  <c r="X30" i="19"/>
  <c r="W48" i="19"/>
  <c r="Y48" i="19" s="1"/>
  <c r="Z48" i="19" s="1"/>
  <c r="V48" i="19"/>
  <c r="M96" i="11"/>
  <c r="I96" i="11"/>
  <c r="J96" i="11" s="1"/>
  <c r="V8" i="13"/>
  <c r="W8" i="13"/>
  <c r="Y8" i="13" s="1"/>
  <c r="Z8" i="13" s="1"/>
  <c r="L28" i="13"/>
  <c r="N28" i="13" s="1"/>
  <c r="K28" i="13"/>
  <c r="I53" i="13"/>
  <c r="J53" i="13" s="1"/>
  <c r="M53" i="13"/>
  <c r="L94" i="13"/>
  <c r="N94" i="13" s="1"/>
  <c r="K94" i="13"/>
  <c r="N11" i="14"/>
  <c r="W54" i="14"/>
  <c r="Y54" i="14" s="1"/>
  <c r="Z54" i="14" s="1"/>
  <c r="V54" i="14"/>
  <c r="M68" i="14"/>
  <c r="L78" i="14"/>
  <c r="N78" i="14" s="1"/>
  <c r="K78" i="14"/>
  <c r="L94" i="14"/>
  <c r="N94" i="14" s="1"/>
  <c r="K94" i="14"/>
  <c r="V99" i="14"/>
  <c r="W99" i="14"/>
  <c r="Y99" i="14" s="1"/>
  <c r="Z99" i="14" s="1"/>
  <c r="N5" i="15"/>
  <c r="O20" i="15"/>
  <c r="W27" i="15"/>
  <c r="Y27" i="15" s="1"/>
  <c r="Z27" i="15" s="1"/>
  <c r="V27" i="15"/>
  <c r="K39" i="15"/>
  <c r="O45" i="15"/>
  <c r="L65" i="15"/>
  <c r="N65" i="15" s="1"/>
  <c r="K65" i="15"/>
  <c r="I78" i="15"/>
  <c r="J78" i="15" s="1"/>
  <c r="I81" i="15"/>
  <c r="J81" i="15" s="1"/>
  <c r="M28" i="16"/>
  <c r="I28" i="16"/>
  <c r="J28" i="16" s="1"/>
  <c r="K46" i="16"/>
  <c r="L50" i="16"/>
  <c r="N50" i="16" s="1"/>
  <c r="K50" i="16"/>
  <c r="W76" i="16"/>
  <c r="Y76" i="16" s="1"/>
  <c r="Z76" i="16" s="1"/>
  <c r="V76" i="16"/>
  <c r="K97" i="16"/>
  <c r="L97" i="16"/>
  <c r="N97" i="16" s="1"/>
  <c r="M13" i="17"/>
  <c r="I13" i="17"/>
  <c r="J13" i="17" s="1"/>
  <c r="M37" i="18"/>
  <c r="I37" i="18"/>
  <c r="J37" i="18" s="1"/>
  <c r="W64" i="18"/>
  <c r="Y64" i="18" s="1"/>
  <c r="Z64" i="18" s="1"/>
  <c r="M89" i="18"/>
  <c r="I89" i="18"/>
  <c r="J89" i="18" s="1"/>
  <c r="K57" i="19"/>
  <c r="L57" i="19"/>
  <c r="N57" i="19" s="1"/>
  <c r="M66" i="19"/>
  <c r="I66" i="19"/>
  <c r="J66" i="19" s="1"/>
  <c r="O79" i="19"/>
  <c r="X79" i="19"/>
  <c r="L4" i="16"/>
  <c r="N4" i="16" s="1"/>
  <c r="K4" i="16"/>
  <c r="W7" i="16"/>
  <c r="Y7" i="16" s="1"/>
  <c r="Z7" i="16" s="1"/>
  <c r="V7" i="16"/>
  <c r="X14" i="16"/>
  <c r="W71" i="17"/>
  <c r="Y71" i="17" s="1"/>
  <c r="Z71" i="17" s="1"/>
  <c r="V71" i="17"/>
  <c r="M2" i="18"/>
  <c r="I2" i="18"/>
  <c r="J2" i="18" s="1"/>
  <c r="O42" i="18"/>
  <c r="X42" i="18"/>
  <c r="W70" i="19"/>
  <c r="Y70" i="19" s="1"/>
  <c r="Z70" i="19" s="1"/>
  <c r="V70" i="19"/>
  <c r="W20" i="15"/>
  <c r="Y20" i="15" s="1"/>
  <c r="Z20" i="15" s="1"/>
  <c r="V20" i="15"/>
  <c r="W45" i="15"/>
  <c r="Y45" i="15" s="1"/>
  <c r="Z45" i="15" s="1"/>
  <c r="V45" i="15"/>
  <c r="L97" i="15"/>
  <c r="N97" i="15" s="1"/>
  <c r="K97" i="15"/>
  <c r="M8" i="16"/>
  <c r="I8" i="16"/>
  <c r="J8" i="16" s="1"/>
  <c r="V11" i="16"/>
  <c r="W11" i="16"/>
  <c r="Y11" i="16" s="1"/>
  <c r="Z11" i="16" s="1"/>
  <c r="M21" i="16"/>
  <c r="I21" i="16"/>
  <c r="J21" i="16" s="1"/>
  <c r="M89" i="16"/>
  <c r="I89" i="16"/>
  <c r="J89" i="16" s="1"/>
  <c r="W32" i="17"/>
  <c r="Y32" i="17" s="1"/>
  <c r="Z32" i="17" s="1"/>
  <c r="V32" i="17"/>
  <c r="X39" i="17"/>
  <c r="O39" i="17"/>
  <c r="O59" i="17"/>
  <c r="X59" i="17"/>
  <c r="L28" i="18"/>
  <c r="N28" i="18" s="1"/>
  <c r="K28" i="18"/>
  <c r="W27" i="19"/>
  <c r="Y27" i="19" s="1"/>
  <c r="Z27" i="19" s="1"/>
  <c r="V30" i="19"/>
  <c r="K31" i="15"/>
  <c r="L31" i="15"/>
  <c r="N31" i="15" s="1"/>
  <c r="W42" i="15"/>
  <c r="Y42" i="15" s="1"/>
  <c r="Z42" i="15" s="1"/>
  <c r="V42" i="15"/>
  <c r="X49" i="15"/>
  <c r="O49" i="15"/>
  <c r="L54" i="15"/>
  <c r="N54" i="15" s="1"/>
  <c r="K54" i="15"/>
  <c r="W32" i="16"/>
  <c r="Y32" i="16" s="1"/>
  <c r="Z32" i="16" s="1"/>
  <c r="V32" i="16"/>
  <c r="W62" i="16"/>
  <c r="Y62" i="16" s="1"/>
  <c r="Z62" i="16" s="1"/>
  <c r="V62" i="16"/>
  <c r="K2" i="17"/>
  <c r="N2" i="17" s="1"/>
  <c r="V16" i="17"/>
  <c r="V28" i="17"/>
  <c r="W28" i="17"/>
  <c r="Y28" i="17" s="1"/>
  <c r="Z28" i="17" s="1"/>
  <c r="O33" i="17"/>
  <c r="X33" i="17"/>
  <c r="K76" i="17"/>
  <c r="L76" i="17"/>
  <c r="N76" i="17" s="1"/>
  <c r="M98" i="18"/>
  <c r="I98" i="18"/>
  <c r="J98" i="18" s="1"/>
  <c r="L67" i="19"/>
  <c r="N67" i="19" s="1"/>
  <c r="K67" i="19"/>
  <c r="L55" i="11"/>
  <c r="N55" i="11" s="1"/>
  <c r="K55" i="11"/>
  <c r="K29" i="12"/>
  <c r="L29" i="12"/>
  <c r="N29" i="12" s="1"/>
  <c r="X30" i="13"/>
  <c r="M64" i="13"/>
  <c r="I64" i="13"/>
  <c r="J64" i="13" s="1"/>
  <c r="L89" i="13"/>
  <c r="N89" i="13" s="1"/>
  <c r="K89" i="13"/>
  <c r="W91" i="14"/>
  <c r="Y91" i="14" s="1"/>
  <c r="Z91" i="14" s="1"/>
  <c r="V91" i="14"/>
  <c r="W2" i="15"/>
  <c r="Y2" i="15" s="1"/>
  <c r="V2" i="15"/>
  <c r="M46" i="15"/>
  <c r="I46" i="15"/>
  <c r="J46" i="15" s="1"/>
  <c r="K49" i="15"/>
  <c r="W72" i="15"/>
  <c r="Y72" i="15" s="1"/>
  <c r="Z72" i="15" s="1"/>
  <c r="V72" i="15"/>
  <c r="L91" i="15"/>
  <c r="N91" i="15" s="1"/>
  <c r="W8" i="16"/>
  <c r="Y8" i="16" s="1"/>
  <c r="Z8" i="16" s="1"/>
  <c r="V8" i="16"/>
  <c r="L18" i="16"/>
  <c r="K18" i="16"/>
  <c r="L25" i="16"/>
  <c r="N25" i="16" s="1"/>
  <c r="K25" i="16"/>
  <c r="W58" i="16"/>
  <c r="Y58" i="16" s="1"/>
  <c r="Z58" i="16" s="1"/>
  <c r="V58" i="16"/>
  <c r="L85" i="16"/>
  <c r="N85" i="16" s="1"/>
  <c r="K24" i="17"/>
  <c r="L24" i="17"/>
  <c r="N24" i="17" s="1"/>
  <c r="W59" i="17"/>
  <c r="Y59" i="17" s="1"/>
  <c r="Z59" i="17" s="1"/>
  <c r="V59" i="17"/>
  <c r="W93" i="18"/>
  <c r="Y93" i="18" s="1"/>
  <c r="Z93" i="18" s="1"/>
  <c r="V93" i="18"/>
  <c r="W18" i="15"/>
  <c r="Y18" i="15" s="1"/>
  <c r="Z18" i="15" s="1"/>
  <c r="V18" i="15"/>
  <c r="K52" i="15"/>
  <c r="L52" i="15"/>
  <c r="N52" i="15" s="1"/>
  <c r="L40" i="16"/>
  <c r="N40" i="16" s="1"/>
  <c r="K40" i="16"/>
  <c r="I63" i="16"/>
  <c r="J63" i="16" s="1"/>
  <c r="M63" i="16"/>
  <c r="W76" i="17"/>
  <c r="Y76" i="17" s="1"/>
  <c r="Z76" i="17" s="1"/>
  <c r="V76" i="17"/>
  <c r="W28" i="18"/>
  <c r="Y28" i="18" s="1"/>
  <c r="Z28" i="18" s="1"/>
  <c r="V28" i="18"/>
  <c r="X33" i="18"/>
  <c r="O33" i="18"/>
  <c r="W2" i="19"/>
  <c r="Y2" i="19" s="1"/>
  <c r="V2" i="19"/>
  <c r="X58" i="19"/>
  <c r="O58" i="19"/>
  <c r="L62" i="19"/>
  <c r="N62" i="19" s="1"/>
  <c r="K62" i="19"/>
  <c r="M8" i="14"/>
  <c r="I8" i="14"/>
  <c r="J8" i="14" s="1"/>
  <c r="L76" i="14"/>
  <c r="N76" i="14" s="1"/>
  <c r="K76" i="14"/>
  <c r="O48" i="17"/>
  <c r="X48" i="17"/>
  <c r="X89" i="17"/>
  <c r="O89" i="17"/>
  <c r="W10" i="18"/>
  <c r="Y10" i="18" s="1"/>
  <c r="Z10" i="18" s="1"/>
  <c r="V10" i="18"/>
  <c r="I14" i="18"/>
  <c r="J14" i="18" s="1"/>
  <c r="M14" i="18"/>
  <c r="W24" i="19"/>
  <c r="Y24" i="19" s="1"/>
  <c r="Z24" i="19" s="1"/>
  <c r="V24" i="19"/>
  <c r="M95" i="19"/>
  <c r="I95" i="19"/>
  <c r="J95" i="19" s="1"/>
  <c r="V92" i="12"/>
  <c r="W92" i="12"/>
  <c r="Y92" i="12" s="1"/>
  <c r="Z92" i="12" s="1"/>
  <c r="W89" i="13"/>
  <c r="Y89" i="13" s="1"/>
  <c r="Z89" i="13" s="1"/>
  <c r="V89" i="13"/>
  <c r="M14" i="14"/>
  <c r="I14" i="14"/>
  <c r="J14" i="14" s="1"/>
  <c r="M22" i="14"/>
  <c r="I22" i="14"/>
  <c r="J22" i="14" s="1"/>
  <c r="L85" i="14"/>
  <c r="N85" i="14" s="1"/>
  <c r="K85" i="14"/>
  <c r="W100" i="14"/>
  <c r="Y100" i="14" s="1"/>
  <c r="Z100" i="14" s="1"/>
  <c r="V100" i="14"/>
  <c r="M68" i="15"/>
  <c r="I68" i="15"/>
  <c r="J68" i="15" s="1"/>
  <c r="L12" i="17"/>
  <c r="N12" i="17" s="1"/>
  <c r="K12" i="17"/>
  <c r="W81" i="17"/>
  <c r="Y81" i="17" s="1"/>
  <c r="Z81" i="17" s="1"/>
  <c r="V81" i="17"/>
  <c r="W14" i="18"/>
  <c r="Y14" i="18" s="1"/>
  <c r="Z14" i="18" s="1"/>
  <c r="V14" i="18"/>
  <c r="M22" i="18"/>
  <c r="W101" i="18"/>
  <c r="Y101" i="18" s="1"/>
  <c r="Z101" i="18" s="1"/>
  <c r="V101" i="18"/>
  <c r="W34" i="19"/>
  <c r="Y34" i="19" s="1"/>
  <c r="Z34" i="19" s="1"/>
  <c r="V34" i="19"/>
  <c r="W81" i="19"/>
  <c r="Y81" i="19" s="1"/>
  <c r="Z81" i="19" s="1"/>
  <c r="V81" i="19"/>
  <c r="M86" i="19"/>
  <c r="I86" i="19"/>
  <c r="J86" i="19" s="1"/>
  <c r="W28" i="16"/>
  <c r="Y28" i="16" s="1"/>
  <c r="Z28" i="16" s="1"/>
  <c r="V28" i="16"/>
  <c r="W73" i="16"/>
  <c r="Y73" i="16" s="1"/>
  <c r="Z73" i="16" s="1"/>
  <c r="V73" i="16"/>
  <c r="O77" i="16"/>
  <c r="X77" i="16"/>
  <c r="L15" i="17"/>
  <c r="N15" i="17" s="1"/>
  <c r="K15" i="17"/>
  <c r="O17" i="17"/>
  <c r="X17" i="17"/>
  <c r="O36" i="17"/>
  <c r="X36" i="17"/>
  <c r="L38" i="18"/>
  <c r="N38" i="18" s="1"/>
  <c r="K38" i="18"/>
  <c r="X68" i="18"/>
  <c r="O68" i="18"/>
  <c r="X19" i="19"/>
  <c r="O19" i="19"/>
  <c r="V95" i="19"/>
  <c r="W95" i="19"/>
  <c r="Y95" i="19" s="1"/>
  <c r="Z95" i="19" s="1"/>
  <c r="W68" i="13"/>
  <c r="Y68" i="13" s="1"/>
  <c r="Z68" i="13" s="1"/>
  <c r="V68" i="13"/>
  <c r="V31" i="15"/>
  <c r="W31" i="15"/>
  <c r="Y31" i="15" s="1"/>
  <c r="Z31" i="15" s="1"/>
  <c r="W99" i="15"/>
  <c r="Y99" i="15" s="1"/>
  <c r="Z99" i="15" s="1"/>
  <c r="V99" i="15"/>
  <c r="K32" i="16"/>
  <c r="L38" i="16"/>
  <c r="N38" i="16" s="1"/>
  <c r="I44" i="16"/>
  <c r="J44" i="16" s="1"/>
  <c r="W56" i="16"/>
  <c r="Y56" i="16" s="1"/>
  <c r="Z56" i="16" s="1"/>
  <c r="V56" i="16"/>
  <c r="M83" i="16"/>
  <c r="I83" i="16"/>
  <c r="J83" i="16" s="1"/>
  <c r="K36" i="17"/>
  <c r="W70" i="17"/>
  <c r="Y70" i="17" s="1"/>
  <c r="Z70" i="17" s="1"/>
  <c r="W77" i="17"/>
  <c r="Y77" i="17" s="1"/>
  <c r="Z77" i="17" s="1"/>
  <c r="V77" i="17"/>
  <c r="I86" i="17"/>
  <c r="J86" i="17" s="1"/>
  <c r="M86" i="17"/>
  <c r="K100" i="17"/>
  <c r="M15" i="18"/>
  <c r="I15" i="18"/>
  <c r="J15" i="18" s="1"/>
  <c r="L30" i="18"/>
  <c r="N30" i="18" s="1"/>
  <c r="K30" i="18"/>
  <c r="L49" i="18"/>
  <c r="N49" i="18" s="1"/>
  <c r="W72" i="18"/>
  <c r="Y72" i="18" s="1"/>
  <c r="Z72" i="18" s="1"/>
  <c r="V76" i="18"/>
  <c r="W76" i="18"/>
  <c r="Y76" i="18" s="1"/>
  <c r="Z76" i="18" s="1"/>
  <c r="X2" i="19"/>
  <c r="L48" i="19"/>
  <c r="N48" i="19" s="1"/>
  <c r="K48" i="19"/>
  <c r="L51" i="13"/>
  <c r="N51" i="13" s="1"/>
  <c r="K51" i="13"/>
  <c r="N6" i="14"/>
  <c r="W65" i="15"/>
  <c r="Y65" i="15" s="1"/>
  <c r="Z65" i="15" s="1"/>
  <c r="V65" i="15"/>
  <c r="L92" i="15"/>
  <c r="N92" i="15" s="1"/>
  <c r="K92" i="15"/>
  <c r="L17" i="16"/>
  <c r="K17" i="16"/>
  <c r="L41" i="16"/>
  <c r="N41" i="16" s="1"/>
  <c r="K41" i="16"/>
  <c r="X53" i="16"/>
  <c r="O53" i="16"/>
  <c r="W59" i="16"/>
  <c r="Y59" i="16" s="1"/>
  <c r="Z59" i="16" s="1"/>
  <c r="V59" i="16"/>
  <c r="K66" i="16"/>
  <c r="L66" i="16"/>
  <c r="N66" i="16" s="1"/>
  <c r="W83" i="16"/>
  <c r="Y83" i="16" s="1"/>
  <c r="Z83" i="16" s="1"/>
  <c r="V83" i="16"/>
  <c r="W3" i="17"/>
  <c r="Y3" i="17" s="1"/>
  <c r="Z3" i="17" s="1"/>
  <c r="V3" i="17"/>
  <c r="W17" i="17"/>
  <c r="Y17" i="17" s="1"/>
  <c r="Z17" i="17" s="1"/>
  <c r="V17" i="17"/>
  <c r="L30" i="17"/>
  <c r="N30" i="17" s="1"/>
  <c r="K30" i="17"/>
  <c r="X51" i="17"/>
  <c r="W55" i="17"/>
  <c r="Y55" i="17" s="1"/>
  <c r="Z55" i="17" s="1"/>
  <c r="V55" i="17"/>
  <c r="W15" i="18"/>
  <c r="Y15" i="18" s="1"/>
  <c r="Z15" i="18" s="1"/>
  <c r="V15" i="18"/>
  <c r="W53" i="18"/>
  <c r="Y53" i="18" s="1"/>
  <c r="Z53" i="18" s="1"/>
  <c r="V53" i="18"/>
  <c r="M61" i="18"/>
  <c r="K69" i="18"/>
  <c r="L69" i="18"/>
  <c r="N69" i="18" s="1"/>
  <c r="W98" i="18"/>
  <c r="Y98" i="18" s="1"/>
  <c r="Z98" i="18" s="1"/>
  <c r="V98" i="18"/>
  <c r="I71" i="19"/>
  <c r="J71" i="19" s="1"/>
  <c r="M71" i="19"/>
  <c r="K82" i="19"/>
  <c r="L82" i="19"/>
  <c r="N82" i="19" s="1"/>
  <c r="L91" i="19"/>
  <c r="N91" i="19" s="1"/>
  <c r="K91" i="19"/>
  <c r="W90" i="16"/>
  <c r="Y90" i="16" s="1"/>
  <c r="Z90" i="16" s="1"/>
  <c r="V90" i="16"/>
  <c r="W96" i="16"/>
  <c r="Y96" i="16" s="1"/>
  <c r="Z96" i="16" s="1"/>
  <c r="V96" i="16"/>
  <c r="X100" i="16"/>
  <c r="O100" i="16"/>
  <c r="O100" i="17"/>
  <c r="L16" i="18"/>
  <c r="N16" i="18" s="1"/>
  <c r="K16" i="18"/>
  <c r="I77" i="18"/>
  <c r="J77" i="18" s="1"/>
  <c r="M77" i="18"/>
  <c r="X44" i="19"/>
  <c r="O44" i="19"/>
  <c r="I10" i="17"/>
  <c r="J10" i="17" s="1"/>
  <c r="M10" i="17"/>
  <c r="K27" i="17"/>
  <c r="L27" i="17"/>
  <c r="N27" i="17" s="1"/>
  <c r="X58" i="17"/>
  <c r="O58" i="17"/>
  <c r="K94" i="17"/>
  <c r="L94" i="17"/>
  <c r="N94" i="17" s="1"/>
  <c r="L85" i="18"/>
  <c r="N85" i="18" s="1"/>
  <c r="K85" i="18"/>
  <c r="M91" i="18"/>
  <c r="I91" i="18"/>
  <c r="J91" i="18" s="1"/>
  <c r="N10" i="19"/>
  <c r="V22" i="19"/>
  <c r="W22" i="19"/>
  <c r="Y22" i="19" s="1"/>
  <c r="Z22" i="19" s="1"/>
  <c r="X32" i="19"/>
  <c r="O32" i="19"/>
  <c r="W58" i="15"/>
  <c r="Y58" i="15" s="1"/>
  <c r="Z58" i="15" s="1"/>
  <c r="V58" i="15"/>
  <c r="V100" i="16"/>
  <c r="M7" i="17"/>
  <c r="I7" i="17"/>
  <c r="J7" i="17" s="1"/>
  <c r="W18" i="17"/>
  <c r="Y18" i="17" s="1"/>
  <c r="Z18" i="17" s="1"/>
  <c r="V18" i="17"/>
  <c r="M27" i="17"/>
  <c r="L42" i="17"/>
  <c r="N42" i="17" s="1"/>
  <c r="I52" i="17"/>
  <c r="J52" i="17" s="1"/>
  <c r="M31" i="18"/>
  <c r="I31" i="18"/>
  <c r="J31" i="18" s="1"/>
  <c r="W34" i="18"/>
  <c r="Y34" i="18" s="1"/>
  <c r="Z34" i="18" s="1"/>
  <c r="V34" i="18"/>
  <c r="W39" i="18"/>
  <c r="Y39" i="18" s="1"/>
  <c r="Z39" i="18" s="1"/>
  <c r="V39" i="18"/>
  <c r="L50" i="18"/>
  <c r="N50" i="18" s="1"/>
  <c r="K50" i="18"/>
  <c r="X66" i="18"/>
  <c r="O66" i="18"/>
  <c r="O73" i="18"/>
  <c r="X73" i="18"/>
  <c r="I20" i="19"/>
  <c r="J20" i="19" s="1"/>
  <c r="M20" i="19"/>
  <c r="K40" i="19"/>
  <c r="W27" i="17"/>
  <c r="Y27" i="17" s="1"/>
  <c r="Z27" i="17" s="1"/>
  <c r="V27" i="17"/>
  <c r="I64" i="17"/>
  <c r="J64" i="17" s="1"/>
  <c r="M64" i="17"/>
  <c r="L97" i="17"/>
  <c r="N97" i="17" s="1"/>
  <c r="K97" i="17"/>
  <c r="V46" i="18"/>
  <c r="W46" i="18"/>
  <c r="Y46" i="18" s="1"/>
  <c r="Z46" i="18" s="1"/>
  <c r="W73" i="18"/>
  <c r="Y73" i="18" s="1"/>
  <c r="Z73" i="18" s="1"/>
  <c r="V73" i="18"/>
  <c r="M3" i="19"/>
  <c r="I3" i="19"/>
  <c r="J3" i="19" s="1"/>
  <c r="L7" i="19"/>
  <c r="N7" i="19" s="1"/>
  <c r="K7" i="19"/>
  <c r="W32" i="19"/>
  <c r="Y32" i="19" s="1"/>
  <c r="Z32" i="19" s="1"/>
  <c r="V32" i="19"/>
  <c r="I56" i="19"/>
  <c r="J56" i="19" s="1"/>
  <c r="M56" i="19"/>
  <c r="W20" i="12"/>
  <c r="Y20" i="12" s="1"/>
  <c r="Z20" i="12" s="1"/>
  <c r="V20" i="12"/>
  <c r="M60" i="12"/>
  <c r="I60" i="12"/>
  <c r="J60" i="12" s="1"/>
  <c r="L62" i="12"/>
  <c r="N62" i="12" s="1"/>
  <c r="K62" i="12"/>
  <c r="L89" i="12"/>
  <c r="N89" i="12" s="1"/>
  <c r="K89" i="12"/>
  <c r="V22" i="13"/>
  <c r="W22" i="13"/>
  <c r="Y22" i="13" s="1"/>
  <c r="Z22" i="13" s="1"/>
  <c r="V49" i="13"/>
  <c r="W49" i="13"/>
  <c r="Y49" i="13" s="1"/>
  <c r="Z49" i="13" s="1"/>
  <c r="I54" i="13"/>
  <c r="J54" i="13" s="1"/>
  <c r="M54" i="13"/>
  <c r="L27" i="15"/>
  <c r="N27" i="15" s="1"/>
  <c r="K27" i="15"/>
  <c r="O56" i="15"/>
  <c r="X56" i="15"/>
  <c r="I72" i="15"/>
  <c r="J72" i="15" s="1"/>
  <c r="M72" i="15"/>
  <c r="I26" i="16"/>
  <c r="J26" i="16" s="1"/>
  <c r="M26" i="16"/>
  <c r="I51" i="16"/>
  <c r="J51" i="16" s="1"/>
  <c r="V80" i="16"/>
  <c r="L94" i="16"/>
  <c r="N94" i="16" s="1"/>
  <c r="K94" i="16"/>
  <c r="O4" i="17"/>
  <c r="V24" i="17"/>
  <c r="I31" i="17"/>
  <c r="J31" i="17" s="1"/>
  <c r="K68" i="17"/>
  <c r="L68" i="17"/>
  <c r="N68" i="17" s="1"/>
  <c r="L79" i="17"/>
  <c r="N79" i="17" s="1"/>
  <c r="K79" i="17"/>
  <c r="M83" i="17"/>
  <c r="I83" i="17"/>
  <c r="J83" i="17" s="1"/>
  <c r="K35" i="18"/>
  <c r="L35" i="18"/>
  <c r="N35" i="18" s="1"/>
  <c r="W54" i="18"/>
  <c r="Y54" i="18" s="1"/>
  <c r="Z54" i="18" s="1"/>
  <c r="I59" i="18"/>
  <c r="J59" i="18" s="1"/>
  <c r="L26" i="19"/>
  <c r="N26" i="19" s="1"/>
  <c r="K26" i="19"/>
  <c r="V40" i="19"/>
  <c r="V7" i="17"/>
  <c r="W7" i="17"/>
  <c r="Y7" i="17" s="1"/>
  <c r="Z7" i="17" s="1"/>
  <c r="W39" i="17"/>
  <c r="Y39" i="17" s="1"/>
  <c r="Z39" i="17" s="1"/>
  <c r="V39" i="17"/>
  <c r="L70" i="18"/>
  <c r="N70" i="18" s="1"/>
  <c r="K70" i="18"/>
  <c r="X74" i="18"/>
  <c r="O74" i="18"/>
  <c r="X40" i="19"/>
  <c r="M50" i="19"/>
  <c r="I50" i="19"/>
  <c r="J50" i="19" s="1"/>
  <c r="X60" i="19"/>
  <c r="O60" i="19"/>
  <c r="M98" i="11"/>
  <c r="I98" i="11"/>
  <c r="J98" i="11" s="1"/>
  <c r="M51" i="12"/>
  <c r="I51" i="12"/>
  <c r="J51" i="12" s="1"/>
  <c r="L70" i="12"/>
  <c r="N70" i="12" s="1"/>
  <c r="K70" i="12"/>
  <c r="L80" i="13"/>
  <c r="N80" i="13" s="1"/>
  <c r="K80" i="13"/>
  <c r="K19" i="14"/>
  <c r="L19" i="14"/>
  <c r="V69" i="15"/>
  <c r="W69" i="15"/>
  <c r="Y69" i="15" s="1"/>
  <c r="Z69" i="15" s="1"/>
  <c r="W90" i="15"/>
  <c r="Y90" i="15" s="1"/>
  <c r="Z90" i="15" s="1"/>
  <c r="V90" i="15"/>
  <c r="W51" i="16"/>
  <c r="Y51" i="16" s="1"/>
  <c r="Z51" i="16" s="1"/>
  <c r="V51" i="16"/>
  <c r="V75" i="16"/>
  <c r="W84" i="16"/>
  <c r="Y84" i="16" s="1"/>
  <c r="Z84" i="16" s="1"/>
  <c r="V84" i="16"/>
  <c r="V4" i="17"/>
  <c r="I19" i="17"/>
  <c r="J19" i="17" s="1"/>
  <c r="M19" i="17"/>
  <c r="W34" i="17"/>
  <c r="Y34" i="17" s="1"/>
  <c r="Z34" i="17" s="1"/>
  <c r="V34" i="17"/>
  <c r="W42" i="17"/>
  <c r="Y42" i="17" s="1"/>
  <c r="Z42" i="17" s="1"/>
  <c r="I50" i="17"/>
  <c r="J50" i="17" s="1"/>
  <c r="K59" i="17"/>
  <c r="L72" i="17"/>
  <c r="N72" i="17" s="1"/>
  <c r="I91" i="17"/>
  <c r="J91" i="17" s="1"/>
  <c r="I20" i="18"/>
  <c r="J20" i="18" s="1"/>
  <c r="W40" i="18"/>
  <c r="Y40" i="18" s="1"/>
  <c r="Z40" i="18" s="1"/>
  <c r="V40" i="18"/>
  <c r="K74" i="18"/>
  <c r="K60" i="19"/>
  <c r="I70" i="16"/>
  <c r="J70" i="16" s="1"/>
  <c r="M70" i="16"/>
  <c r="W53" i="17"/>
  <c r="Y53" i="17" s="1"/>
  <c r="Z53" i="17" s="1"/>
  <c r="V53" i="17"/>
  <c r="V8" i="18"/>
  <c r="W8" i="18"/>
  <c r="Y8" i="18" s="1"/>
  <c r="Z8" i="18" s="1"/>
  <c r="M41" i="18"/>
  <c r="I41" i="18"/>
  <c r="J41" i="18" s="1"/>
  <c r="I92" i="18"/>
  <c r="J92" i="18" s="1"/>
  <c r="M92" i="18"/>
  <c r="O23" i="19"/>
  <c r="X23" i="19"/>
  <c r="K33" i="19"/>
  <c r="L33" i="19"/>
  <c r="N33" i="19" s="1"/>
  <c r="L74" i="19"/>
  <c r="N74" i="19" s="1"/>
  <c r="K74" i="19"/>
  <c r="W36" i="16"/>
  <c r="Y36" i="16" s="1"/>
  <c r="Z36" i="16" s="1"/>
  <c r="V36" i="16"/>
  <c r="W54" i="16"/>
  <c r="Y54" i="16" s="1"/>
  <c r="Z54" i="16" s="1"/>
  <c r="V54" i="16"/>
  <c r="K67" i="16"/>
  <c r="L8" i="17"/>
  <c r="N8" i="17" s="1"/>
  <c r="K8" i="17"/>
  <c r="W22" i="17"/>
  <c r="Y22" i="17" s="1"/>
  <c r="Z22" i="17" s="1"/>
  <c r="O17" i="18"/>
  <c r="X17" i="18"/>
  <c r="W47" i="18"/>
  <c r="Y47" i="18" s="1"/>
  <c r="Z47" i="18" s="1"/>
  <c r="V47" i="18"/>
  <c r="O55" i="18"/>
  <c r="X55" i="18"/>
  <c r="W74" i="18"/>
  <c r="Y74" i="18" s="1"/>
  <c r="Z74" i="18" s="1"/>
  <c r="V74" i="18"/>
  <c r="O86" i="18"/>
  <c r="X86" i="18"/>
  <c r="L80" i="19"/>
  <c r="N80" i="19" s="1"/>
  <c r="K80" i="19"/>
  <c r="L36" i="16"/>
  <c r="N36" i="16" s="1"/>
  <c r="K36" i="16"/>
  <c r="W43" i="18"/>
  <c r="Y43" i="18" s="1"/>
  <c r="Z43" i="18" s="1"/>
  <c r="V43" i="18"/>
  <c r="W79" i="18"/>
  <c r="Y79" i="18" s="1"/>
  <c r="Z79" i="18" s="1"/>
  <c r="V79" i="18"/>
  <c r="K9" i="19"/>
  <c r="L9" i="19"/>
  <c r="N9" i="19" s="1"/>
  <c r="M15" i="19"/>
  <c r="I15" i="19"/>
  <c r="J15" i="19" s="1"/>
  <c r="X36" i="19"/>
  <c r="O36" i="19"/>
  <c r="W46" i="19"/>
  <c r="Y46" i="19" s="1"/>
  <c r="Z46" i="19" s="1"/>
  <c r="V46" i="19"/>
  <c r="M22" i="16"/>
  <c r="I22" i="16"/>
  <c r="J22" i="16" s="1"/>
  <c r="I71" i="17"/>
  <c r="J71" i="17" s="1"/>
  <c r="M71" i="17"/>
  <c r="M76" i="17"/>
  <c r="Z2" i="18"/>
  <c r="AD22" i="18"/>
  <c r="V27" i="18"/>
  <c r="W27" i="18"/>
  <c r="Y27" i="18" s="1"/>
  <c r="Z27" i="18" s="1"/>
  <c r="L44" i="18"/>
  <c r="N44" i="18" s="1"/>
  <c r="K44" i="18"/>
  <c r="W82" i="18"/>
  <c r="Y82" i="18" s="1"/>
  <c r="Z82" i="18" s="1"/>
  <c r="V82" i="18"/>
  <c r="L94" i="18"/>
  <c r="N94" i="18" s="1"/>
  <c r="K94" i="18"/>
  <c r="I31" i="19"/>
  <c r="J31" i="19" s="1"/>
  <c r="M31" i="19"/>
  <c r="X70" i="19"/>
  <c r="O70" i="19"/>
  <c r="V79" i="19"/>
  <c r="W79" i="19"/>
  <c r="Y79" i="19" s="1"/>
  <c r="Z79" i="19" s="1"/>
  <c r="V94" i="19"/>
  <c r="W94" i="19"/>
  <c r="Y94" i="19" s="1"/>
  <c r="Z94" i="19" s="1"/>
  <c r="M101" i="19"/>
  <c r="I101" i="19"/>
  <c r="J101" i="19" s="1"/>
  <c r="I58" i="15"/>
  <c r="J58" i="15" s="1"/>
  <c r="M58" i="15"/>
  <c r="I90" i="16"/>
  <c r="J90" i="16" s="1"/>
  <c r="M90" i="16"/>
  <c r="X53" i="18"/>
  <c r="O53" i="18"/>
  <c r="X65" i="18"/>
  <c r="O65" i="18"/>
  <c r="I41" i="19"/>
  <c r="J41" i="19" s="1"/>
  <c r="M41" i="19"/>
  <c r="V98" i="19"/>
  <c r="W98" i="19"/>
  <c r="Y98" i="19" s="1"/>
  <c r="Z98" i="19" s="1"/>
  <c r="M40" i="15"/>
  <c r="I40" i="15"/>
  <c r="J40" i="15" s="1"/>
  <c r="I62" i="15"/>
  <c r="J62" i="15" s="1"/>
  <c r="I84" i="15"/>
  <c r="J84" i="15" s="1"/>
  <c r="I94" i="15"/>
  <c r="J94" i="15" s="1"/>
  <c r="L96" i="15"/>
  <c r="N96" i="15" s="1"/>
  <c r="L15" i="16"/>
  <c r="N15" i="16" s="1"/>
  <c r="I37" i="16"/>
  <c r="J37" i="16" s="1"/>
  <c r="I47" i="16"/>
  <c r="J47" i="16" s="1"/>
  <c r="K53" i="16"/>
  <c r="W98" i="16"/>
  <c r="Y98" i="16" s="1"/>
  <c r="Z98" i="16" s="1"/>
  <c r="I101" i="16"/>
  <c r="J101" i="16" s="1"/>
  <c r="V21" i="17"/>
  <c r="I55" i="17"/>
  <c r="J55" i="17" s="1"/>
  <c r="M55" i="17"/>
  <c r="L74" i="17"/>
  <c r="N74" i="17" s="1"/>
  <c r="V25" i="18"/>
  <c r="W38" i="18"/>
  <c r="Y38" i="18" s="1"/>
  <c r="Z38" i="18" s="1"/>
  <c r="V38" i="18"/>
  <c r="K53" i="18"/>
  <c r="V59" i="18"/>
  <c r="W83" i="18"/>
  <c r="Y83" i="18" s="1"/>
  <c r="Z83" i="18" s="1"/>
  <c r="L95" i="18"/>
  <c r="N95" i="18" s="1"/>
  <c r="L101" i="18"/>
  <c r="N101" i="18" s="1"/>
  <c r="K16" i="19"/>
  <c r="N16" i="19" s="1"/>
  <c r="L29" i="19"/>
  <c r="N29" i="19" s="1"/>
  <c r="V54" i="19"/>
  <c r="W54" i="19"/>
  <c r="Y54" i="19" s="1"/>
  <c r="Z54" i="19" s="1"/>
  <c r="L64" i="19"/>
  <c r="N64" i="19" s="1"/>
  <c r="K64" i="19"/>
  <c r="V83" i="19"/>
  <c r="L64" i="15"/>
  <c r="N64" i="15" s="1"/>
  <c r="K64" i="15"/>
  <c r="O57" i="17"/>
  <c r="X57" i="17"/>
  <c r="L69" i="17"/>
  <c r="N69" i="17" s="1"/>
  <c r="K69" i="17"/>
  <c r="W89" i="17"/>
  <c r="Y89" i="17" s="1"/>
  <c r="Z89" i="17" s="1"/>
  <c r="V89" i="17"/>
  <c r="X95" i="17"/>
  <c r="O95" i="17"/>
  <c r="I98" i="17"/>
  <c r="J98" i="17" s="1"/>
  <c r="M98" i="17"/>
  <c r="M35" i="18"/>
  <c r="V62" i="18"/>
  <c r="W62" i="18"/>
  <c r="Y62" i="18" s="1"/>
  <c r="Z62" i="18" s="1"/>
  <c r="O21" i="19"/>
  <c r="W91" i="19"/>
  <c r="Y91" i="19" s="1"/>
  <c r="Z91" i="19" s="1"/>
  <c r="V91" i="19"/>
  <c r="W17" i="16"/>
  <c r="Y17" i="16" s="1"/>
  <c r="Z17" i="16" s="1"/>
  <c r="V17" i="16"/>
  <c r="W52" i="17"/>
  <c r="Y52" i="17" s="1"/>
  <c r="Z52" i="17" s="1"/>
  <c r="V52" i="17"/>
  <c r="V74" i="17"/>
  <c r="W74" i="17"/>
  <c r="Y74" i="17" s="1"/>
  <c r="Z74" i="17" s="1"/>
  <c r="W83" i="17"/>
  <c r="Y83" i="17" s="1"/>
  <c r="Z83" i="17" s="1"/>
  <c r="V83" i="17"/>
  <c r="L4" i="18"/>
  <c r="K4" i="18"/>
  <c r="L18" i="18"/>
  <c r="N18" i="18" s="1"/>
  <c r="K18" i="18"/>
  <c r="W50" i="18"/>
  <c r="Y50" i="18" s="1"/>
  <c r="Z50" i="18" s="1"/>
  <c r="V50" i="18"/>
  <c r="M81" i="18"/>
  <c r="I81" i="18"/>
  <c r="J81" i="18" s="1"/>
  <c r="M42" i="19"/>
  <c r="I42" i="19"/>
  <c r="J42" i="19" s="1"/>
  <c r="K61" i="19"/>
  <c r="L61" i="19"/>
  <c r="N61" i="19" s="1"/>
  <c r="M68" i="19"/>
  <c r="I68" i="19"/>
  <c r="J68" i="19" s="1"/>
  <c r="L99" i="19"/>
  <c r="N99" i="19" s="1"/>
  <c r="K99" i="19"/>
  <c r="M85" i="11"/>
  <c r="I35" i="15"/>
  <c r="J35" i="15" s="1"/>
  <c r="M35" i="15"/>
  <c r="I100" i="15"/>
  <c r="J100" i="15" s="1"/>
  <c r="K10" i="16"/>
  <c r="N10" i="16" s="1"/>
  <c r="I33" i="16"/>
  <c r="J33" i="16" s="1"/>
  <c r="O39" i="16"/>
  <c r="L43" i="16"/>
  <c r="N43" i="16" s="1"/>
  <c r="L81" i="16"/>
  <c r="N81" i="16" s="1"/>
  <c r="K81" i="16"/>
  <c r="M88" i="16"/>
  <c r="I88" i="16"/>
  <c r="J88" i="16" s="1"/>
  <c r="V92" i="16"/>
  <c r="I99" i="16"/>
  <c r="J99" i="16" s="1"/>
  <c r="I20" i="17"/>
  <c r="J20" i="17" s="1"/>
  <c r="I22" i="17"/>
  <c r="J22" i="17" s="1"/>
  <c r="V45" i="17"/>
  <c r="V57" i="17"/>
  <c r="W66" i="17"/>
  <c r="Y66" i="17" s="1"/>
  <c r="Z66" i="17" s="1"/>
  <c r="V69" i="17"/>
  <c r="M4" i="18"/>
  <c r="K36" i="18"/>
  <c r="I39" i="18"/>
  <c r="J39" i="18" s="1"/>
  <c r="K45" i="18"/>
  <c r="L45" i="18"/>
  <c r="N45" i="18" s="1"/>
  <c r="K66" i="18"/>
  <c r="W68" i="18"/>
  <c r="Y68" i="18" s="1"/>
  <c r="Z68" i="18" s="1"/>
  <c r="V78" i="18"/>
  <c r="W92" i="18"/>
  <c r="Y92" i="18" s="1"/>
  <c r="Z92" i="18" s="1"/>
  <c r="V95" i="18"/>
  <c r="I38" i="19"/>
  <c r="J38" i="19" s="1"/>
  <c r="W84" i="19"/>
  <c r="Y84" i="19" s="1"/>
  <c r="Z84" i="19" s="1"/>
  <c r="V84" i="19"/>
  <c r="L14" i="15"/>
  <c r="N14" i="15" s="1"/>
  <c r="K14" i="15"/>
  <c r="M43" i="16"/>
  <c r="W49" i="16"/>
  <c r="Y49" i="16" s="1"/>
  <c r="Z49" i="16" s="1"/>
  <c r="V49" i="16"/>
  <c r="M78" i="17"/>
  <c r="I78" i="17"/>
  <c r="J78" i="17" s="1"/>
  <c r="V32" i="18"/>
  <c r="M57" i="18"/>
  <c r="I57" i="18"/>
  <c r="J57" i="18" s="1"/>
  <c r="W81" i="18"/>
  <c r="Y81" i="18" s="1"/>
  <c r="Z81" i="18" s="1"/>
  <c r="X87" i="18"/>
  <c r="O87" i="18"/>
  <c r="K99" i="18"/>
  <c r="M11" i="19"/>
  <c r="I11" i="19"/>
  <c r="J11" i="19" s="1"/>
  <c r="M14" i="19"/>
  <c r="I14" i="19"/>
  <c r="J14" i="19" s="1"/>
  <c r="I49" i="19"/>
  <c r="J49" i="19" s="1"/>
  <c r="M49" i="19"/>
  <c r="O81" i="19"/>
  <c r="X81" i="19"/>
  <c r="W88" i="19"/>
  <c r="Y88" i="19" s="1"/>
  <c r="Z88" i="19" s="1"/>
  <c r="V88" i="19"/>
  <c r="W19" i="16"/>
  <c r="Y19" i="16" s="1"/>
  <c r="Z19" i="16" s="1"/>
  <c r="V19" i="16"/>
  <c r="V64" i="16"/>
  <c r="W64" i="16"/>
  <c r="Y64" i="16" s="1"/>
  <c r="Z64" i="16" s="1"/>
  <c r="W101" i="16"/>
  <c r="Y101" i="16" s="1"/>
  <c r="Z101" i="16" s="1"/>
  <c r="V101" i="16"/>
  <c r="X60" i="17"/>
  <c r="O60" i="17"/>
  <c r="L75" i="17"/>
  <c r="N75" i="17" s="1"/>
  <c r="K75" i="17"/>
  <c r="M81" i="17"/>
  <c r="I81" i="17"/>
  <c r="J81" i="17" s="1"/>
  <c r="L84" i="17"/>
  <c r="N84" i="17" s="1"/>
  <c r="K84" i="17"/>
  <c r="L93" i="17"/>
  <c r="N93" i="17" s="1"/>
  <c r="K93" i="17"/>
  <c r="M21" i="18"/>
  <c r="I21" i="18"/>
  <c r="J21" i="18" s="1"/>
  <c r="W29" i="18"/>
  <c r="Y29" i="18" s="1"/>
  <c r="Z29" i="18" s="1"/>
  <c r="V29" i="18"/>
  <c r="X54" i="18"/>
  <c r="O54" i="18"/>
  <c r="V63" i="18"/>
  <c r="W63" i="18"/>
  <c r="Y63" i="18" s="1"/>
  <c r="Z63" i="18" s="1"/>
  <c r="K96" i="18"/>
  <c r="L96" i="18"/>
  <c r="N96" i="18" s="1"/>
  <c r="K35" i="19"/>
  <c r="L35" i="19"/>
  <c r="N35" i="19" s="1"/>
  <c r="V99" i="19"/>
  <c r="W99" i="19"/>
  <c r="Y99" i="19" s="1"/>
  <c r="Z99" i="19" s="1"/>
  <c r="M63" i="11"/>
  <c r="M15" i="13"/>
  <c r="M6" i="14"/>
  <c r="I6" i="16"/>
  <c r="J6" i="16" s="1"/>
  <c r="W37" i="16"/>
  <c r="Y37" i="16" s="1"/>
  <c r="Z37" i="16" s="1"/>
  <c r="V37" i="16"/>
  <c r="V45" i="16"/>
  <c r="V53" i="16"/>
  <c r="L62" i="16"/>
  <c r="N62" i="16" s="1"/>
  <c r="L79" i="16"/>
  <c r="N79" i="16" s="1"/>
  <c r="V88" i="16"/>
  <c r="L6" i="17"/>
  <c r="N6" i="17" s="1"/>
  <c r="L28" i="17"/>
  <c r="N28" i="17" s="1"/>
  <c r="V48" i="17"/>
  <c r="K53" i="17"/>
  <c r="K60" i="17"/>
  <c r="L67" i="17"/>
  <c r="N67" i="17" s="1"/>
  <c r="X101" i="17"/>
  <c r="L10" i="18"/>
  <c r="N10" i="18" s="1"/>
  <c r="K10" i="18"/>
  <c r="M16" i="18"/>
  <c r="V18" i="18"/>
  <c r="M24" i="18"/>
  <c r="I24" i="18"/>
  <c r="J24" i="18" s="1"/>
  <c r="W42" i="18"/>
  <c r="Y42" i="18" s="1"/>
  <c r="Z42" i="18" s="1"/>
  <c r="L48" i="18"/>
  <c r="N48" i="18" s="1"/>
  <c r="I51" i="18"/>
  <c r="J51" i="18" s="1"/>
  <c r="K54" i="18"/>
  <c r="O60" i="18"/>
  <c r="X60" i="18"/>
  <c r="K72" i="18"/>
  <c r="L72" i="18"/>
  <c r="N72" i="18" s="1"/>
  <c r="W75" i="18"/>
  <c r="Y75" i="18" s="1"/>
  <c r="Z75" i="18" s="1"/>
  <c r="V75" i="18"/>
  <c r="L93" i="18"/>
  <c r="N93" i="18" s="1"/>
  <c r="K93" i="18"/>
  <c r="M96" i="18"/>
  <c r="L24" i="19"/>
  <c r="N24" i="19" s="1"/>
  <c r="W45" i="19"/>
  <c r="Y45" i="19" s="1"/>
  <c r="Z45" i="19" s="1"/>
  <c r="K76" i="19"/>
  <c r="L76" i="19"/>
  <c r="N76" i="19" s="1"/>
  <c r="W92" i="19"/>
  <c r="Y92" i="19" s="1"/>
  <c r="Z92" i="19" s="1"/>
  <c r="V92" i="19"/>
  <c r="X96" i="19"/>
  <c r="W13" i="13"/>
  <c r="Y13" i="13" s="1"/>
  <c r="Z13" i="13" s="1"/>
  <c r="V13" i="13"/>
  <c r="M32" i="13"/>
  <c r="I86" i="13"/>
  <c r="J86" i="13" s="1"/>
  <c r="W56" i="14"/>
  <c r="Y56" i="14" s="1"/>
  <c r="Z56" i="14" s="1"/>
  <c r="V56" i="14"/>
  <c r="M16" i="15"/>
  <c r="I43" i="15"/>
  <c r="J43" i="15" s="1"/>
  <c r="I73" i="15"/>
  <c r="J73" i="15" s="1"/>
  <c r="M31" i="16"/>
  <c r="V43" i="16"/>
  <c r="I56" i="16"/>
  <c r="J56" i="16" s="1"/>
  <c r="L69" i="16"/>
  <c r="N69" i="16" s="1"/>
  <c r="K69" i="16"/>
  <c r="X72" i="16"/>
  <c r="M75" i="16"/>
  <c r="I75" i="16"/>
  <c r="J75" i="16" s="1"/>
  <c r="AC14" i="17"/>
  <c r="I70" i="17"/>
  <c r="J70" i="17" s="1"/>
  <c r="W90" i="17"/>
  <c r="Y90" i="17" s="1"/>
  <c r="Z90" i="17" s="1"/>
  <c r="V90" i="17"/>
  <c r="L96" i="17"/>
  <c r="N96" i="17" s="1"/>
  <c r="W4" i="18"/>
  <c r="Y4" i="18" s="1"/>
  <c r="Z4" i="18" s="1"/>
  <c r="O7" i="18"/>
  <c r="W60" i="18"/>
  <c r="Y60" i="18" s="1"/>
  <c r="Z60" i="18" s="1"/>
  <c r="V60" i="18"/>
  <c r="M72" i="18"/>
  <c r="W84" i="18"/>
  <c r="Y84" i="18" s="1"/>
  <c r="Z84" i="18" s="1"/>
  <c r="V84" i="18"/>
  <c r="W87" i="18"/>
  <c r="Y87" i="18" s="1"/>
  <c r="Z87" i="18" s="1"/>
  <c r="V87" i="18"/>
  <c r="V38" i="19"/>
  <c r="W38" i="19"/>
  <c r="Y38" i="19" s="1"/>
  <c r="Z38" i="19" s="1"/>
  <c r="V52" i="19"/>
  <c r="W52" i="19"/>
  <c r="Y52" i="19" s="1"/>
  <c r="Z52" i="19" s="1"/>
  <c r="M89" i="19"/>
  <c r="I89" i="19"/>
  <c r="J89" i="19" s="1"/>
  <c r="X92" i="19"/>
  <c r="W58" i="17"/>
  <c r="Y58" i="17" s="1"/>
  <c r="Z58" i="17" s="1"/>
  <c r="V58" i="17"/>
  <c r="W51" i="18"/>
  <c r="Y51" i="18" s="1"/>
  <c r="Z51" i="18" s="1"/>
  <c r="V51" i="18"/>
  <c r="W71" i="18"/>
  <c r="Y71" i="18" s="1"/>
  <c r="Z71" i="18" s="1"/>
  <c r="V71" i="18"/>
  <c r="M13" i="19"/>
  <c r="I13" i="19"/>
  <c r="J13" i="19" s="1"/>
  <c r="I72" i="19"/>
  <c r="J72" i="19" s="1"/>
  <c r="M72" i="19"/>
  <c r="M12" i="18"/>
  <c r="I12" i="18"/>
  <c r="J12" i="18" s="1"/>
  <c r="L23" i="18"/>
  <c r="N23" i="18" s="1"/>
  <c r="K23" i="18"/>
  <c r="O27" i="18"/>
  <c r="X27" i="18"/>
  <c r="L22" i="19"/>
  <c r="N22" i="19" s="1"/>
  <c r="K22" i="19"/>
  <c r="L83" i="19"/>
  <c r="N83" i="19" s="1"/>
  <c r="K83" i="19"/>
  <c r="L5" i="18"/>
  <c r="K5" i="18"/>
  <c r="I47" i="18"/>
  <c r="J47" i="18" s="1"/>
  <c r="M47" i="18"/>
  <c r="W20" i="19"/>
  <c r="Y20" i="19" s="1"/>
  <c r="Z20" i="19" s="1"/>
  <c r="V20" i="19"/>
  <c r="I47" i="19"/>
  <c r="J47" i="19" s="1"/>
  <c r="M47" i="19"/>
  <c r="W100" i="17"/>
  <c r="Y100" i="17" s="1"/>
  <c r="Z100" i="17" s="1"/>
  <c r="V100" i="17"/>
  <c r="W57" i="18"/>
  <c r="Y57" i="18" s="1"/>
  <c r="Z57" i="18" s="1"/>
  <c r="V57" i="18"/>
  <c r="W77" i="18"/>
  <c r="Y77" i="18" s="1"/>
  <c r="Z77" i="18" s="1"/>
  <c r="V77" i="18"/>
  <c r="M24" i="19"/>
  <c r="W41" i="19"/>
  <c r="Y41" i="19" s="1"/>
  <c r="Z41" i="19" s="1"/>
  <c r="V41" i="19"/>
  <c r="M73" i="19"/>
  <c r="I73" i="19"/>
  <c r="J73" i="19" s="1"/>
  <c r="L90" i="19"/>
  <c r="N90" i="19" s="1"/>
  <c r="K90" i="19"/>
  <c r="O19" i="18"/>
  <c r="W63" i="19"/>
  <c r="Y63" i="19" s="1"/>
  <c r="Z63" i="19" s="1"/>
  <c r="V63" i="19"/>
  <c r="M49" i="16"/>
  <c r="I49" i="16"/>
  <c r="J49" i="16" s="1"/>
  <c r="W97" i="16"/>
  <c r="Y97" i="16" s="1"/>
  <c r="Z97" i="16" s="1"/>
  <c r="V97" i="16"/>
  <c r="V98" i="17"/>
  <c r="K101" i="17"/>
  <c r="K33" i="18"/>
  <c r="V65" i="18"/>
  <c r="W9" i="19"/>
  <c r="Y9" i="19" s="1"/>
  <c r="Z9" i="19" s="1"/>
  <c r="V9" i="19"/>
  <c r="V16" i="19"/>
  <c r="M39" i="19"/>
  <c r="I39" i="19"/>
  <c r="J39" i="19" s="1"/>
  <c r="V60" i="19"/>
  <c r="V73" i="19"/>
  <c r="W73" i="19"/>
  <c r="Y73" i="19" s="1"/>
  <c r="Z73" i="19" s="1"/>
  <c r="L87" i="19"/>
  <c r="N87" i="19" s="1"/>
  <c r="K87" i="19"/>
  <c r="W90" i="19"/>
  <c r="Y90" i="19" s="1"/>
  <c r="Z90" i="19" s="1"/>
  <c r="V90" i="19"/>
  <c r="I94" i="19"/>
  <c r="J94" i="19" s="1"/>
  <c r="M94" i="19"/>
  <c r="I29" i="15"/>
  <c r="J29" i="15" s="1"/>
  <c r="W10" i="16"/>
  <c r="Y10" i="16" s="1"/>
  <c r="Z10" i="16" s="1"/>
  <c r="V10" i="16"/>
  <c r="I78" i="16"/>
  <c r="J78" i="16" s="1"/>
  <c r="W5" i="17"/>
  <c r="Y5" i="17" s="1"/>
  <c r="Z5" i="17" s="1"/>
  <c r="V5" i="17"/>
  <c r="V61" i="17"/>
  <c r="W19" i="18"/>
  <c r="Y19" i="18" s="1"/>
  <c r="Z19" i="18" s="1"/>
  <c r="V19" i="18"/>
  <c r="V35" i="18"/>
  <c r="W45" i="18"/>
  <c r="Y45" i="18" s="1"/>
  <c r="Z45" i="18" s="1"/>
  <c r="I63" i="18"/>
  <c r="J63" i="18" s="1"/>
  <c r="W96" i="18"/>
  <c r="Y96" i="18" s="1"/>
  <c r="Z96" i="18" s="1"/>
  <c r="I5" i="19"/>
  <c r="J5" i="19" s="1"/>
  <c r="M5" i="19"/>
  <c r="I34" i="19"/>
  <c r="J34" i="19" s="1"/>
  <c r="I45" i="19"/>
  <c r="J45" i="19" s="1"/>
  <c r="O55" i="19"/>
  <c r="V87" i="19"/>
  <c r="W87" i="19"/>
  <c r="Y87" i="19" s="1"/>
  <c r="Z87" i="19" s="1"/>
  <c r="I100" i="19"/>
  <c r="J100" i="19" s="1"/>
  <c r="M100" i="19"/>
  <c r="I63" i="19"/>
  <c r="J63" i="19" s="1"/>
  <c r="M63" i="19"/>
  <c r="I29" i="18"/>
  <c r="J29" i="18" s="1"/>
  <c r="M29" i="18"/>
  <c r="M75" i="18"/>
  <c r="I75" i="18"/>
  <c r="J75" i="18" s="1"/>
  <c r="L46" i="19"/>
  <c r="N46" i="19" s="1"/>
  <c r="K46" i="19"/>
  <c r="I65" i="17"/>
  <c r="J65" i="17" s="1"/>
  <c r="M65" i="17"/>
  <c r="I78" i="19"/>
  <c r="J78" i="19" s="1"/>
  <c r="M78" i="19"/>
  <c r="W12" i="18"/>
  <c r="Y12" i="18" s="1"/>
  <c r="Z12" i="18" s="1"/>
  <c r="V12" i="18"/>
  <c r="I93" i="19"/>
  <c r="J93" i="19" s="1"/>
  <c r="M93" i="19"/>
  <c r="K17" i="19"/>
  <c r="N17" i="19" s="1"/>
  <c r="V37" i="19"/>
  <c r="V59" i="19"/>
  <c r="W66" i="19"/>
  <c r="Y66" i="19" s="1"/>
  <c r="Z66" i="19" s="1"/>
  <c r="V66" i="19"/>
  <c r="V71" i="19"/>
  <c r="I98" i="19"/>
  <c r="J98" i="19" s="1"/>
  <c r="M98" i="19"/>
  <c r="I46" i="17"/>
  <c r="J46" i="17" s="1"/>
  <c r="K62" i="17"/>
  <c r="I92" i="17"/>
  <c r="J92" i="17" s="1"/>
  <c r="W24" i="18"/>
  <c r="Y24" i="18" s="1"/>
  <c r="Z24" i="18" s="1"/>
  <c r="V24" i="18"/>
  <c r="V69" i="18"/>
  <c r="M78" i="18"/>
  <c r="I78" i="18"/>
  <c r="J78" i="18" s="1"/>
  <c r="V25" i="19"/>
  <c r="K96" i="19"/>
  <c r="L58" i="16"/>
  <c r="N58" i="16" s="1"/>
  <c r="K58" i="16"/>
  <c r="K62" i="18"/>
  <c r="L62" i="18"/>
  <c r="N62" i="18" s="1"/>
  <c r="W44" i="19"/>
  <c r="Y44" i="19" s="1"/>
  <c r="Z44" i="19" s="1"/>
  <c r="V44" i="19"/>
  <c r="L53" i="19"/>
  <c r="N53" i="19" s="1"/>
  <c r="K53" i="19"/>
  <c r="M87" i="17"/>
  <c r="I87" i="17"/>
  <c r="J87" i="17" s="1"/>
  <c r="W4" i="19"/>
  <c r="Y4" i="19" s="1"/>
  <c r="Z4" i="19" s="1"/>
  <c r="V4" i="19"/>
  <c r="M26" i="18"/>
  <c r="I26" i="18"/>
  <c r="J26" i="18" s="1"/>
  <c r="W86" i="16"/>
  <c r="Y86" i="16" s="1"/>
  <c r="Z86" i="16" s="1"/>
  <c r="I43" i="17"/>
  <c r="J43" i="17" s="1"/>
  <c r="W68" i="17"/>
  <c r="Y68" i="17" s="1"/>
  <c r="Z68" i="17" s="1"/>
  <c r="I82" i="17"/>
  <c r="J82" i="17" s="1"/>
  <c r="W95" i="17"/>
  <c r="Y95" i="17" s="1"/>
  <c r="Z95" i="17" s="1"/>
  <c r="V7" i="18"/>
  <c r="I40" i="18"/>
  <c r="J40" i="18" s="1"/>
  <c r="I56" i="18"/>
  <c r="J56" i="18" s="1"/>
  <c r="I58" i="18"/>
  <c r="J58" i="18" s="1"/>
  <c r="V91" i="18"/>
  <c r="M59" i="19"/>
  <c r="I59" i="19"/>
  <c r="J59" i="19" s="1"/>
  <c r="I88" i="19"/>
  <c r="J88" i="19" s="1"/>
  <c r="W18" i="19"/>
  <c r="Y18" i="19" s="1"/>
  <c r="Z18" i="19" s="1"/>
  <c r="V18" i="19"/>
  <c r="W47" i="19"/>
  <c r="Y47" i="19" s="1"/>
  <c r="Z47" i="19" s="1"/>
  <c r="V47" i="19"/>
  <c r="N4" i="1" l="1"/>
  <c r="S14" i="1"/>
  <c r="S19" i="1" s="1"/>
  <c r="N2" i="1"/>
  <c r="X10" i="16"/>
  <c r="X17" i="19"/>
  <c r="X11" i="13"/>
  <c r="X2" i="17"/>
  <c r="AD19" i="17" s="1"/>
  <c r="AC10" i="17"/>
  <c r="AC19" i="15"/>
  <c r="X40" i="14"/>
  <c r="AC19" i="13"/>
  <c r="L51" i="18"/>
  <c r="N51" i="18" s="1"/>
  <c r="K51" i="18"/>
  <c r="L33" i="16"/>
  <c r="N33" i="16" s="1"/>
  <c r="K33" i="16"/>
  <c r="O30" i="17"/>
  <c r="X30" i="17"/>
  <c r="K92" i="18"/>
  <c r="L92" i="18"/>
  <c r="N92" i="18" s="1"/>
  <c r="K88" i="19"/>
  <c r="L88" i="19"/>
  <c r="N88" i="19" s="1"/>
  <c r="L56" i="18"/>
  <c r="N56" i="18" s="1"/>
  <c r="K56" i="18"/>
  <c r="L78" i="19"/>
  <c r="N78" i="19" s="1"/>
  <c r="K78" i="19"/>
  <c r="L63" i="19"/>
  <c r="N63" i="19" s="1"/>
  <c r="K63" i="19"/>
  <c r="O87" i="19"/>
  <c r="X87" i="19"/>
  <c r="X76" i="19"/>
  <c r="O76" i="19"/>
  <c r="X10" i="18"/>
  <c r="O10" i="18"/>
  <c r="N4" i="18"/>
  <c r="L20" i="18"/>
  <c r="N20" i="18" s="1"/>
  <c r="K20" i="18"/>
  <c r="K71" i="19"/>
  <c r="L71" i="19"/>
  <c r="N71" i="19" s="1"/>
  <c r="X15" i="17"/>
  <c r="O15" i="17"/>
  <c r="K78" i="15"/>
  <c r="L78" i="15"/>
  <c r="N78" i="15" s="1"/>
  <c r="K53" i="13"/>
  <c r="L53" i="13"/>
  <c r="N53" i="13" s="1"/>
  <c r="L9" i="17"/>
  <c r="N9" i="17" s="1"/>
  <c r="K9" i="17"/>
  <c r="X74" i="15"/>
  <c r="O74" i="15"/>
  <c r="L68" i="16"/>
  <c r="N68" i="16" s="1"/>
  <c r="K68" i="16"/>
  <c r="X100" i="13"/>
  <c r="O100" i="13"/>
  <c r="L80" i="17"/>
  <c r="N80" i="17" s="1"/>
  <c r="K80" i="17"/>
  <c r="X44" i="17"/>
  <c r="O44" i="17"/>
  <c r="L16" i="16"/>
  <c r="N16" i="16" s="1"/>
  <c r="K16" i="16"/>
  <c r="O58" i="13"/>
  <c r="X58" i="13"/>
  <c r="N11" i="15"/>
  <c r="K38" i="12"/>
  <c r="L38" i="12"/>
  <c r="N38" i="12" s="1"/>
  <c r="L90" i="13"/>
  <c r="N90" i="13" s="1"/>
  <c r="K90" i="13"/>
  <c r="L69" i="13"/>
  <c r="N69" i="13" s="1"/>
  <c r="K69" i="13"/>
  <c r="X77" i="17"/>
  <c r="O77" i="17"/>
  <c r="L22" i="11"/>
  <c r="N22" i="11" s="1"/>
  <c r="K22" i="11"/>
  <c r="O11" i="17"/>
  <c r="X11" i="17"/>
  <c r="L86" i="11"/>
  <c r="N86" i="11" s="1"/>
  <c r="K86" i="11"/>
  <c r="X78" i="11"/>
  <c r="O78" i="11"/>
  <c r="X88" i="12"/>
  <c r="O88" i="12"/>
  <c r="L95" i="19"/>
  <c r="N95" i="19" s="1"/>
  <c r="K95" i="19"/>
  <c r="K40" i="18"/>
  <c r="L40" i="18"/>
  <c r="N40" i="18" s="1"/>
  <c r="L73" i="15"/>
  <c r="N73" i="15" s="1"/>
  <c r="K73" i="15"/>
  <c r="L11" i="19"/>
  <c r="K11" i="19"/>
  <c r="L70" i="16"/>
  <c r="N70" i="16" s="1"/>
  <c r="K70" i="16"/>
  <c r="L91" i="17"/>
  <c r="N91" i="17" s="1"/>
  <c r="K91" i="17"/>
  <c r="O80" i="13"/>
  <c r="X80" i="13"/>
  <c r="K83" i="17"/>
  <c r="L83" i="17"/>
  <c r="N83" i="17" s="1"/>
  <c r="L54" i="13"/>
  <c r="N54" i="13" s="1"/>
  <c r="K54" i="13"/>
  <c r="X85" i="18"/>
  <c r="O85" i="18"/>
  <c r="X49" i="18"/>
  <c r="O49" i="18"/>
  <c r="O24" i="17"/>
  <c r="X24" i="17"/>
  <c r="O89" i="13"/>
  <c r="X89" i="13"/>
  <c r="K66" i="19"/>
  <c r="L66" i="19"/>
  <c r="N66" i="19" s="1"/>
  <c r="AD23" i="16"/>
  <c r="AD22" i="16"/>
  <c r="Z2" i="16"/>
  <c r="X67" i="18"/>
  <c r="O67" i="18"/>
  <c r="X12" i="19"/>
  <c r="L93" i="12"/>
  <c r="N93" i="12" s="1"/>
  <c r="K93" i="12"/>
  <c r="X73" i="13"/>
  <c r="O73" i="13"/>
  <c r="K43" i="14"/>
  <c r="L43" i="14"/>
  <c r="N43" i="14" s="1"/>
  <c r="K73" i="11"/>
  <c r="L73" i="11"/>
  <c r="N73" i="11" s="1"/>
  <c r="X47" i="17"/>
  <c r="O47" i="17"/>
  <c r="X2" i="14"/>
  <c r="X71" i="11"/>
  <c r="O71" i="11"/>
  <c r="K36" i="12"/>
  <c r="L36" i="12"/>
  <c r="N36" i="12" s="1"/>
  <c r="N47" i="14"/>
  <c r="L10" i="11"/>
  <c r="K10" i="11"/>
  <c r="X76" i="16"/>
  <c r="O76" i="16"/>
  <c r="O53" i="11"/>
  <c r="X53" i="11"/>
  <c r="X82" i="12"/>
  <c r="O82" i="12"/>
  <c r="O70" i="18"/>
  <c r="X70" i="18"/>
  <c r="X36" i="14"/>
  <c r="O62" i="18"/>
  <c r="X62" i="18"/>
  <c r="L92" i="17"/>
  <c r="N92" i="17" s="1"/>
  <c r="K92" i="17"/>
  <c r="K65" i="17"/>
  <c r="L65" i="17"/>
  <c r="N65" i="17" s="1"/>
  <c r="L43" i="15"/>
  <c r="N43" i="15" s="1"/>
  <c r="K43" i="15"/>
  <c r="O67" i="17"/>
  <c r="X67" i="17"/>
  <c r="L47" i="16"/>
  <c r="N47" i="16" s="1"/>
  <c r="K47" i="16"/>
  <c r="O72" i="17"/>
  <c r="X72" i="17"/>
  <c r="O94" i="17"/>
  <c r="X94" i="17"/>
  <c r="L64" i="13"/>
  <c r="N64" i="13" s="1"/>
  <c r="K64" i="13"/>
  <c r="K8" i="16"/>
  <c r="L8" i="16"/>
  <c r="N8" i="16" s="1"/>
  <c r="O65" i="15"/>
  <c r="X65" i="15"/>
  <c r="X28" i="13"/>
  <c r="O28" i="13"/>
  <c r="L75" i="19"/>
  <c r="N75" i="19" s="1"/>
  <c r="K75" i="19"/>
  <c r="L38" i="15"/>
  <c r="N38" i="15" s="1"/>
  <c r="K38" i="15"/>
  <c r="N19" i="16"/>
  <c r="O43" i="19"/>
  <c r="X43" i="19"/>
  <c r="K95" i="16"/>
  <c r="L95" i="16"/>
  <c r="N95" i="16" s="1"/>
  <c r="O91" i="13"/>
  <c r="X91" i="13"/>
  <c r="X18" i="15"/>
  <c r="O18" i="15"/>
  <c r="L39" i="13"/>
  <c r="N39" i="13" s="1"/>
  <c r="K39" i="13"/>
  <c r="L11" i="12"/>
  <c r="N11" i="12" s="1"/>
  <c r="K11" i="12"/>
  <c r="L46" i="12"/>
  <c r="N46" i="12" s="1"/>
  <c r="K46" i="12"/>
  <c r="X57" i="13"/>
  <c r="O57" i="13"/>
  <c r="O57" i="15"/>
  <c r="X57" i="15"/>
  <c r="K83" i="12"/>
  <c r="L83" i="12"/>
  <c r="N83" i="12" s="1"/>
  <c r="X84" i="13"/>
  <c r="O84" i="13"/>
  <c r="O16" i="13"/>
  <c r="X16" i="13"/>
  <c r="L87" i="16"/>
  <c r="N87" i="16" s="1"/>
  <c r="K87" i="16"/>
  <c r="X79" i="11"/>
  <c r="O79" i="11"/>
  <c r="O43" i="16"/>
  <c r="X43" i="16"/>
  <c r="X46" i="19"/>
  <c r="O46" i="19"/>
  <c r="K47" i="18"/>
  <c r="L47" i="18"/>
  <c r="N47" i="18" s="1"/>
  <c r="K98" i="17"/>
  <c r="L98" i="17"/>
  <c r="N98" i="17" s="1"/>
  <c r="O69" i="18"/>
  <c r="X69" i="18"/>
  <c r="X30" i="18"/>
  <c r="O30" i="18"/>
  <c r="O85" i="16"/>
  <c r="X85" i="16"/>
  <c r="O57" i="19"/>
  <c r="X57" i="19"/>
  <c r="X87" i="15"/>
  <c r="O87" i="15"/>
  <c r="K99" i="12"/>
  <c r="L99" i="12"/>
  <c r="N99" i="12" s="1"/>
  <c r="K55" i="12"/>
  <c r="L55" i="12"/>
  <c r="N55" i="12" s="1"/>
  <c r="K26" i="14"/>
  <c r="L26" i="14"/>
  <c r="K90" i="12"/>
  <c r="L90" i="12"/>
  <c r="N90" i="12" s="1"/>
  <c r="O69" i="11"/>
  <c r="X69" i="11"/>
  <c r="X32" i="17"/>
  <c r="O32" i="17"/>
  <c r="X23" i="16"/>
  <c r="O23" i="16"/>
  <c r="O101" i="11"/>
  <c r="X101" i="11"/>
  <c r="X53" i="14"/>
  <c r="X17" i="14"/>
  <c r="X76" i="15"/>
  <c r="O76" i="15"/>
  <c r="L51" i="11"/>
  <c r="N51" i="11" s="1"/>
  <c r="K51" i="11"/>
  <c r="X43" i="11"/>
  <c r="O43" i="11"/>
  <c r="X101" i="12"/>
  <c r="O101" i="12"/>
  <c r="L23" i="11"/>
  <c r="N23" i="11" s="1"/>
  <c r="K23" i="11"/>
  <c r="O84" i="19"/>
  <c r="X84" i="19"/>
  <c r="O68" i="12"/>
  <c r="X68" i="12"/>
  <c r="X24" i="19"/>
  <c r="O24" i="19"/>
  <c r="L37" i="16"/>
  <c r="N37" i="16" s="1"/>
  <c r="K37" i="16"/>
  <c r="L31" i="19"/>
  <c r="N31" i="19" s="1"/>
  <c r="K31" i="19"/>
  <c r="L82" i="17"/>
  <c r="N82" i="17" s="1"/>
  <c r="K82" i="17"/>
  <c r="L46" i="17"/>
  <c r="N46" i="17" s="1"/>
  <c r="K46" i="17"/>
  <c r="L39" i="19"/>
  <c r="N39" i="19" s="1"/>
  <c r="K39" i="19"/>
  <c r="L22" i="17"/>
  <c r="N22" i="17" s="1"/>
  <c r="K22" i="17"/>
  <c r="X64" i="19"/>
  <c r="O64" i="19"/>
  <c r="X15" i="16"/>
  <c r="K50" i="17"/>
  <c r="L50" i="17"/>
  <c r="N50" i="17" s="1"/>
  <c r="L51" i="12"/>
  <c r="N51" i="12" s="1"/>
  <c r="K51" i="12"/>
  <c r="X79" i="17"/>
  <c r="O79" i="17"/>
  <c r="K15" i="18"/>
  <c r="L15" i="18"/>
  <c r="N15" i="18" s="1"/>
  <c r="AD23" i="17"/>
  <c r="O37" i="19"/>
  <c r="X37" i="19"/>
  <c r="X83" i="15"/>
  <c r="O83" i="15"/>
  <c r="X21" i="13"/>
  <c r="O21" i="13"/>
  <c r="L12" i="12"/>
  <c r="N12" i="12" s="1"/>
  <c r="K12" i="12"/>
  <c r="X73" i="14"/>
  <c r="O73" i="14"/>
  <c r="L34" i="17"/>
  <c r="N34" i="17" s="1"/>
  <c r="K34" i="17"/>
  <c r="K84" i="12"/>
  <c r="L84" i="12"/>
  <c r="N84" i="12" s="1"/>
  <c r="L91" i="16"/>
  <c r="N91" i="16" s="1"/>
  <c r="K91" i="16"/>
  <c r="L9" i="16"/>
  <c r="K9" i="16"/>
  <c r="L95" i="11"/>
  <c r="N95" i="11" s="1"/>
  <c r="K95" i="11"/>
  <c r="O101" i="13"/>
  <c r="X101" i="13"/>
  <c r="X38" i="14"/>
  <c r="AD22" i="11"/>
  <c r="AD23" i="11"/>
  <c r="Z2" i="11"/>
  <c r="O37" i="13"/>
  <c r="X37" i="13"/>
  <c r="X42" i="15"/>
  <c r="O42" i="15"/>
  <c r="L57" i="12"/>
  <c r="N57" i="12" s="1"/>
  <c r="K57" i="12"/>
  <c r="X2" i="13"/>
  <c r="O75" i="13"/>
  <c r="X75" i="13"/>
  <c r="N12" i="13"/>
  <c r="L82" i="16"/>
  <c r="N82" i="16" s="1"/>
  <c r="K82" i="16"/>
  <c r="N31" i="14"/>
  <c r="L5" i="1"/>
  <c r="K5" i="1"/>
  <c r="L45" i="19"/>
  <c r="N45" i="19" s="1"/>
  <c r="K45" i="19"/>
  <c r="L3" i="19"/>
  <c r="N3" i="19" s="1"/>
  <c r="K3" i="19"/>
  <c r="L83" i="16"/>
  <c r="N83" i="16" s="1"/>
  <c r="K83" i="16"/>
  <c r="L78" i="16"/>
  <c r="N78" i="16" s="1"/>
  <c r="K78" i="16"/>
  <c r="O8" i="17"/>
  <c r="X8" i="17"/>
  <c r="X70" i="12"/>
  <c r="O70" i="12"/>
  <c r="X58" i="16"/>
  <c r="O58" i="16"/>
  <c r="N5" i="18"/>
  <c r="L20" i="17"/>
  <c r="N20" i="17" s="1"/>
  <c r="K20" i="17"/>
  <c r="O96" i="15"/>
  <c r="X96" i="15"/>
  <c r="L90" i="16"/>
  <c r="N90" i="16" s="1"/>
  <c r="K90" i="16"/>
  <c r="O94" i="18"/>
  <c r="X94" i="18"/>
  <c r="X68" i="17"/>
  <c r="O68" i="17"/>
  <c r="O50" i="18"/>
  <c r="X50" i="18"/>
  <c r="O76" i="14"/>
  <c r="X76" i="14"/>
  <c r="X29" i="12"/>
  <c r="O29" i="12"/>
  <c r="O97" i="15"/>
  <c r="X97" i="15"/>
  <c r="L89" i="18"/>
  <c r="N89" i="18" s="1"/>
  <c r="K89" i="18"/>
  <c r="L96" i="11"/>
  <c r="N96" i="11" s="1"/>
  <c r="K96" i="11"/>
  <c r="L97" i="18"/>
  <c r="N97" i="18" s="1"/>
  <c r="K97" i="18"/>
  <c r="L75" i="15"/>
  <c r="N75" i="15" s="1"/>
  <c r="K75" i="15"/>
  <c r="X25" i="18"/>
  <c r="O25" i="18"/>
  <c r="L43" i="12"/>
  <c r="N43" i="12" s="1"/>
  <c r="K43" i="12"/>
  <c r="K91" i="14"/>
  <c r="L91" i="14"/>
  <c r="N91" i="14" s="1"/>
  <c r="O88" i="14"/>
  <c r="X88" i="14"/>
  <c r="X3" i="17"/>
  <c r="O3" i="17"/>
  <c r="L61" i="11"/>
  <c r="N61" i="11" s="1"/>
  <c r="K61" i="11"/>
  <c r="L85" i="12"/>
  <c r="N85" i="12" s="1"/>
  <c r="K85" i="12"/>
  <c r="L12" i="11"/>
  <c r="N12" i="11" s="1"/>
  <c r="K12" i="11"/>
  <c r="X4" i="11"/>
  <c r="O4" i="11"/>
  <c r="X52" i="16"/>
  <c r="O52" i="16"/>
  <c r="O44" i="12"/>
  <c r="X44" i="12"/>
  <c r="X96" i="12"/>
  <c r="O96" i="12"/>
  <c r="O54" i="19"/>
  <c r="X54" i="19"/>
  <c r="AD18" i="18"/>
  <c r="AD26" i="18"/>
  <c r="O80" i="19"/>
  <c r="X80" i="19"/>
  <c r="K43" i="17"/>
  <c r="L43" i="17"/>
  <c r="N43" i="17" s="1"/>
  <c r="L8" i="14"/>
  <c r="K8" i="14"/>
  <c r="K63" i="16"/>
  <c r="L63" i="16"/>
  <c r="N63" i="16" s="1"/>
  <c r="X4" i="16"/>
  <c r="L48" i="12"/>
  <c r="N48" i="12" s="1"/>
  <c r="K48" i="12"/>
  <c r="K38" i="17"/>
  <c r="L38" i="17"/>
  <c r="N38" i="17" s="1"/>
  <c r="L4" i="15"/>
  <c r="N4" i="15" s="1"/>
  <c r="AC23" i="15" s="1"/>
  <c r="K4" i="15"/>
  <c r="O25" i="17"/>
  <c r="X25" i="17"/>
  <c r="O95" i="13"/>
  <c r="X95" i="13"/>
  <c r="X5" i="17"/>
  <c r="O5" i="17"/>
  <c r="O79" i="12"/>
  <c r="X79" i="12"/>
  <c r="X93" i="15"/>
  <c r="O93" i="15"/>
  <c r="O36" i="13"/>
  <c r="X36" i="13"/>
  <c r="L48" i="15"/>
  <c r="N48" i="15" s="1"/>
  <c r="K48" i="15"/>
  <c r="K65" i="13"/>
  <c r="L65" i="13"/>
  <c r="N65" i="13" s="1"/>
  <c r="AC14" i="16"/>
  <c r="O58" i="11"/>
  <c r="X58" i="11"/>
  <c r="X2" i="12"/>
  <c r="X45" i="11"/>
  <c r="O45" i="11"/>
  <c r="O60" i="11"/>
  <c r="X60" i="11"/>
  <c r="X6" i="17"/>
  <c r="O6" i="17"/>
  <c r="K21" i="18"/>
  <c r="L21" i="18"/>
  <c r="N21" i="18" s="1"/>
  <c r="K57" i="18"/>
  <c r="L57" i="18"/>
  <c r="N57" i="18" s="1"/>
  <c r="X29" i="19"/>
  <c r="O29" i="19"/>
  <c r="K84" i="15"/>
  <c r="L84" i="15"/>
  <c r="N84" i="15" s="1"/>
  <c r="K58" i="15"/>
  <c r="L58" i="15"/>
  <c r="N58" i="15" s="1"/>
  <c r="L15" i="19"/>
  <c r="N15" i="19" s="1"/>
  <c r="K15" i="19"/>
  <c r="L31" i="17"/>
  <c r="N31" i="17" s="1"/>
  <c r="K31" i="17"/>
  <c r="O89" i="12"/>
  <c r="X89" i="12"/>
  <c r="K56" i="19"/>
  <c r="L56" i="19"/>
  <c r="N56" i="19" s="1"/>
  <c r="L77" i="18"/>
  <c r="N77" i="18" s="1"/>
  <c r="K77" i="18"/>
  <c r="X12" i="17"/>
  <c r="O12" i="17"/>
  <c r="O25" i="16"/>
  <c r="X25" i="16"/>
  <c r="X54" i="17"/>
  <c r="O54" i="17"/>
  <c r="L24" i="12"/>
  <c r="N24" i="12" s="1"/>
  <c r="K24" i="12"/>
  <c r="X83" i="13"/>
  <c r="O83" i="13"/>
  <c r="L59" i="16"/>
  <c r="N59" i="16" s="1"/>
  <c r="K59" i="16"/>
  <c r="X85" i="15"/>
  <c r="O85" i="15"/>
  <c r="X6" i="12"/>
  <c r="O6" i="12"/>
  <c r="X92" i="12"/>
  <c r="O92" i="12"/>
  <c r="O75" i="14"/>
  <c r="X75" i="14"/>
  <c r="X57" i="16"/>
  <c r="O57" i="16"/>
  <c r="X52" i="11"/>
  <c r="O52" i="11"/>
  <c r="O17" i="15"/>
  <c r="X17" i="15"/>
  <c r="K48" i="13"/>
  <c r="L48" i="13"/>
  <c r="N48" i="13" s="1"/>
  <c r="L41" i="12"/>
  <c r="N41" i="12" s="1"/>
  <c r="K41" i="12"/>
  <c r="AD23" i="13"/>
  <c r="AD22" i="13"/>
  <c r="Z2" i="13"/>
  <c r="O99" i="14"/>
  <c r="X99" i="14"/>
  <c r="N7" i="15"/>
  <c r="L3" i="16"/>
  <c r="N3" i="16" s="1"/>
  <c r="K3" i="16"/>
  <c r="X29" i="11"/>
  <c r="O29" i="11"/>
  <c r="L59" i="15"/>
  <c r="N59" i="15" s="1"/>
  <c r="K59" i="15"/>
  <c r="O91" i="11"/>
  <c r="X91" i="11"/>
  <c r="L39" i="14"/>
  <c r="N39" i="14" s="1"/>
  <c r="K39" i="14"/>
  <c r="K75" i="11"/>
  <c r="L75" i="11"/>
  <c r="N75" i="11" s="1"/>
  <c r="X36" i="11"/>
  <c r="O36" i="11"/>
  <c r="O63" i="13"/>
  <c r="X63" i="13"/>
  <c r="O32" i="15"/>
  <c r="X32" i="15"/>
  <c r="L61" i="12"/>
  <c r="N61" i="12" s="1"/>
  <c r="K61" i="12"/>
  <c r="L100" i="19"/>
  <c r="N100" i="19" s="1"/>
  <c r="K100" i="19"/>
  <c r="X83" i="19"/>
  <c r="O83" i="19"/>
  <c r="L88" i="16"/>
  <c r="N88" i="16" s="1"/>
  <c r="K88" i="16"/>
  <c r="O99" i="19"/>
  <c r="X99" i="19"/>
  <c r="X16" i="19"/>
  <c r="L62" i="15"/>
  <c r="N62" i="15" s="1"/>
  <c r="K62" i="15"/>
  <c r="O74" i="19"/>
  <c r="X74" i="19"/>
  <c r="L50" i="19"/>
  <c r="N50" i="19" s="1"/>
  <c r="K50" i="19"/>
  <c r="N17" i="16"/>
  <c r="L86" i="17"/>
  <c r="N86" i="17" s="1"/>
  <c r="K86" i="17"/>
  <c r="K68" i="15"/>
  <c r="L68" i="15"/>
  <c r="N68" i="15" s="1"/>
  <c r="X40" i="16"/>
  <c r="O40" i="16"/>
  <c r="X55" i="11"/>
  <c r="O55" i="11"/>
  <c r="L37" i="18"/>
  <c r="N37" i="18" s="1"/>
  <c r="K37" i="18"/>
  <c r="X5" i="15"/>
  <c r="O51" i="15"/>
  <c r="X51" i="15"/>
  <c r="O71" i="15"/>
  <c r="X71" i="15"/>
  <c r="L65" i="16"/>
  <c r="N65" i="16" s="1"/>
  <c r="K65" i="16"/>
  <c r="X101" i="14"/>
  <c r="O101" i="14"/>
  <c r="N3" i="18"/>
  <c r="L7" i="11"/>
  <c r="K7" i="11"/>
  <c r="O14" i="17"/>
  <c r="X14" i="17"/>
  <c r="X5" i="16"/>
  <c r="X9" i="18"/>
  <c r="O9" i="18"/>
  <c r="K89" i="14"/>
  <c r="L89" i="14"/>
  <c r="N89" i="14" s="1"/>
  <c r="X87" i="12"/>
  <c r="O87" i="12"/>
  <c r="O47" i="12"/>
  <c r="X47" i="12"/>
  <c r="X20" i="11"/>
  <c r="O20" i="11"/>
  <c r="X80" i="11"/>
  <c r="O80" i="11"/>
  <c r="X55" i="16"/>
  <c r="O55" i="16"/>
  <c r="O73" i="12"/>
  <c r="X73" i="12"/>
  <c r="L86" i="13"/>
  <c r="N86" i="13" s="1"/>
  <c r="K86" i="13"/>
  <c r="X93" i="18"/>
  <c r="O93" i="18"/>
  <c r="AD23" i="18"/>
  <c r="L99" i="16"/>
  <c r="N99" i="16" s="1"/>
  <c r="K99" i="16"/>
  <c r="L98" i="11"/>
  <c r="N98" i="11" s="1"/>
  <c r="K98" i="11"/>
  <c r="O27" i="17"/>
  <c r="X27" i="17"/>
  <c r="K98" i="19"/>
  <c r="L98" i="19"/>
  <c r="N98" i="19" s="1"/>
  <c r="O72" i="18"/>
  <c r="X72" i="18"/>
  <c r="X79" i="16"/>
  <c r="O79" i="16"/>
  <c r="L68" i="19"/>
  <c r="N68" i="19" s="1"/>
  <c r="K68" i="19"/>
  <c r="X69" i="17"/>
  <c r="O69" i="17"/>
  <c r="X101" i="18"/>
  <c r="O101" i="18"/>
  <c r="K40" i="15"/>
  <c r="L40" i="15"/>
  <c r="N40" i="15" s="1"/>
  <c r="X44" i="18"/>
  <c r="O44" i="18"/>
  <c r="X9" i="19"/>
  <c r="O33" i="19"/>
  <c r="X33" i="19"/>
  <c r="K19" i="17"/>
  <c r="L19" i="17"/>
  <c r="N19" i="17" s="1"/>
  <c r="X62" i="12"/>
  <c r="O62" i="12"/>
  <c r="L10" i="17"/>
  <c r="N10" i="17" s="1"/>
  <c r="K10" i="17"/>
  <c r="O16" i="18"/>
  <c r="X16" i="18"/>
  <c r="O52" i="15"/>
  <c r="X52" i="15"/>
  <c r="N18" i="16"/>
  <c r="X28" i="18"/>
  <c r="O28" i="18"/>
  <c r="X61" i="16"/>
  <c r="O61" i="16"/>
  <c r="L40" i="11"/>
  <c r="N40" i="11" s="1"/>
  <c r="K40" i="11"/>
  <c r="L86" i="15"/>
  <c r="N86" i="15" s="1"/>
  <c r="K86" i="15"/>
  <c r="X69" i="15"/>
  <c r="O69" i="15"/>
  <c r="X15" i="15"/>
  <c r="O15" i="15"/>
  <c r="N10" i="13"/>
  <c r="L67" i="15"/>
  <c r="N67" i="15" s="1"/>
  <c r="K67" i="15"/>
  <c r="O81" i="14"/>
  <c r="X81" i="14"/>
  <c r="K64" i="12"/>
  <c r="L64" i="12"/>
  <c r="N64" i="12" s="1"/>
  <c r="O33" i="15"/>
  <c r="X33" i="15"/>
  <c r="X30" i="11"/>
  <c r="O30" i="11"/>
  <c r="L29" i="15"/>
  <c r="N29" i="15" s="1"/>
  <c r="K29" i="15"/>
  <c r="X28" i="17"/>
  <c r="O28" i="17"/>
  <c r="K94" i="15"/>
  <c r="L94" i="15"/>
  <c r="N94" i="15" s="1"/>
  <c r="O41" i="16"/>
  <c r="X41" i="16"/>
  <c r="L26" i="18"/>
  <c r="N26" i="18" s="1"/>
  <c r="K26" i="18"/>
  <c r="X22" i="19"/>
  <c r="O22" i="19"/>
  <c r="O96" i="17"/>
  <c r="X96" i="17"/>
  <c r="X62" i="16"/>
  <c r="O62" i="16"/>
  <c r="O93" i="17"/>
  <c r="X93" i="17"/>
  <c r="L78" i="17"/>
  <c r="N78" i="17" s="1"/>
  <c r="K78" i="17"/>
  <c r="X95" i="18"/>
  <c r="O95" i="18"/>
  <c r="L60" i="12"/>
  <c r="N60" i="12" s="1"/>
  <c r="K60" i="12"/>
  <c r="K31" i="18"/>
  <c r="L31" i="18"/>
  <c r="N31" i="18" s="1"/>
  <c r="X92" i="15"/>
  <c r="O92" i="15"/>
  <c r="L13" i="17"/>
  <c r="N13" i="17" s="1"/>
  <c r="K13" i="17"/>
  <c r="X98" i="14"/>
  <c r="O98" i="14"/>
  <c r="X56" i="13"/>
  <c r="O56" i="13"/>
  <c r="X99" i="17"/>
  <c r="O99" i="17"/>
  <c r="L24" i="15"/>
  <c r="N24" i="15" s="1"/>
  <c r="K24" i="15"/>
  <c r="K61" i="13"/>
  <c r="L61" i="13"/>
  <c r="N61" i="13" s="1"/>
  <c r="K37" i="11"/>
  <c r="L37" i="11"/>
  <c r="N37" i="11" s="1"/>
  <c r="N50" i="14"/>
  <c r="O3" i="11"/>
  <c r="X3" i="11"/>
  <c r="O17" i="12"/>
  <c r="X17" i="12"/>
  <c r="N12" i="15"/>
  <c r="L27" i="12"/>
  <c r="N27" i="12" s="1"/>
  <c r="K27" i="12"/>
  <c r="O30" i="12"/>
  <c r="X30" i="12"/>
  <c r="X48" i="11"/>
  <c r="O48" i="11"/>
  <c r="L50" i="11"/>
  <c r="N50" i="11" s="1"/>
  <c r="K50" i="11"/>
  <c r="X100" i="14"/>
  <c r="O100" i="14"/>
  <c r="X100" i="12"/>
  <c r="O100" i="12"/>
  <c r="L73" i="19"/>
  <c r="N73" i="19" s="1"/>
  <c r="K73" i="19"/>
  <c r="L52" i="17"/>
  <c r="N52" i="17" s="1"/>
  <c r="K52" i="17"/>
  <c r="X90" i="19"/>
  <c r="O90" i="19"/>
  <c r="K38" i="19"/>
  <c r="L38" i="19"/>
  <c r="N38" i="19" s="1"/>
  <c r="X81" i="16"/>
  <c r="O81" i="16"/>
  <c r="O61" i="19"/>
  <c r="X61" i="19"/>
  <c r="O94" i="16"/>
  <c r="X94" i="16"/>
  <c r="X7" i="19"/>
  <c r="X54" i="15"/>
  <c r="O54" i="15"/>
  <c r="O62" i="14"/>
  <c r="X62" i="14"/>
  <c r="X2" i="15"/>
  <c r="X5" i="14"/>
  <c r="X44" i="14"/>
  <c r="K7" i="13"/>
  <c r="L7" i="13"/>
  <c r="O65" i="12"/>
  <c r="X65" i="12"/>
  <c r="K28" i="12"/>
  <c r="L28" i="12"/>
  <c r="N28" i="12" s="1"/>
  <c r="O96" i="13"/>
  <c r="X96" i="13"/>
  <c r="O31" i="12"/>
  <c r="X31" i="12"/>
  <c r="L49" i="14"/>
  <c r="N49" i="14" s="1"/>
  <c r="K49" i="14"/>
  <c r="K77" i="14"/>
  <c r="L77" i="14"/>
  <c r="N77" i="14" s="1"/>
  <c r="X100" i="18"/>
  <c r="O100" i="18"/>
  <c r="L29" i="13"/>
  <c r="N29" i="13" s="1"/>
  <c r="K29" i="13"/>
  <c r="K58" i="12"/>
  <c r="L58" i="12"/>
  <c r="N58" i="12" s="1"/>
  <c r="K41" i="11"/>
  <c r="L41" i="11"/>
  <c r="N41" i="11" s="1"/>
  <c r="L50" i="13"/>
  <c r="N50" i="13" s="1"/>
  <c r="K50" i="13"/>
  <c r="X12" i="14"/>
  <c r="L42" i="12"/>
  <c r="N42" i="12" s="1"/>
  <c r="K42" i="12"/>
  <c r="X91" i="15"/>
  <c r="O91" i="15"/>
  <c r="X97" i="16"/>
  <c r="O97" i="16"/>
  <c r="X94" i="14"/>
  <c r="O94" i="14"/>
  <c r="O68" i="13"/>
  <c r="X68" i="13"/>
  <c r="K30" i="15"/>
  <c r="L30" i="15"/>
  <c r="N30" i="15" s="1"/>
  <c r="L58" i="14"/>
  <c r="N58" i="14" s="1"/>
  <c r="K58" i="14"/>
  <c r="L70" i="15"/>
  <c r="N70" i="15" s="1"/>
  <c r="K70" i="15"/>
  <c r="X34" i="14"/>
  <c r="O65" i="14"/>
  <c r="X65" i="14"/>
  <c r="X18" i="12"/>
  <c r="O18" i="12"/>
  <c r="O81" i="13"/>
  <c r="X81" i="13"/>
  <c r="K8" i="13"/>
  <c r="L8" i="13"/>
  <c r="N8" i="13" s="1"/>
  <c r="K4" i="12"/>
  <c r="L4" i="12"/>
  <c r="N4" i="12" s="1"/>
  <c r="AC23" i="12" s="1"/>
  <c r="L57" i="14"/>
  <c r="N57" i="14" s="1"/>
  <c r="K57" i="14"/>
  <c r="X45" i="14"/>
  <c r="X29" i="14"/>
  <c r="L6" i="15"/>
  <c r="N6" i="15" s="1"/>
  <c r="AC10" i="15" s="1"/>
  <c r="K6" i="15"/>
  <c r="O49" i="13"/>
  <c r="X49" i="13"/>
  <c r="L97" i="11"/>
  <c r="N97" i="11" s="1"/>
  <c r="K97" i="11"/>
  <c r="L34" i="19"/>
  <c r="N34" i="19" s="1"/>
  <c r="K34" i="19"/>
  <c r="K70" i="17"/>
  <c r="L70" i="17"/>
  <c r="N70" i="17" s="1"/>
  <c r="K81" i="17"/>
  <c r="L81" i="17"/>
  <c r="N81" i="17" s="1"/>
  <c r="K42" i="19"/>
  <c r="L42" i="19"/>
  <c r="N42" i="19" s="1"/>
  <c r="O64" i="15"/>
  <c r="X64" i="15"/>
  <c r="K51" i="16"/>
  <c r="L51" i="16"/>
  <c r="N51" i="16" s="1"/>
  <c r="AC14" i="19"/>
  <c r="X42" i="17"/>
  <c r="O42" i="17"/>
  <c r="X6" i="14"/>
  <c r="X85" i="14"/>
  <c r="O85" i="14"/>
  <c r="X22" i="15"/>
  <c r="O22" i="15"/>
  <c r="L70" i="14"/>
  <c r="N70" i="14" s="1"/>
  <c r="K70" i="14"/>
  <c r="X56" i="14"/>
  <c r="O56" i="14"/>
  <c r="O80" i="18"/>
  <c r="X80" i="18"/>
  <c r="L93" i="14"/>
  <c r="N93" i="14" s="1"/>
  <c r="K93" i="14"/>
  <c r="L62" i="13"/>
  <c r="N62" i="13" s="1"/>
  <c r="K62" i="13"/>
  <c r="L64" i="18"/>
  <c r="N64" i="18" s="1"/>
  <c r="K64" i="18"/>
  <c r="X25" i="14"/>
  <c r="O76" i="12"/>
  <c r="X76" i="12"/>
  <c r="L57" i="11"/>
  <c r="N57" i="11" s="1"/>
  <c r="K57" i="11"/>
  <c r="X74" i="11"/>
  <c r="O74" i="11"/>
  <c r="N13" i="15"/>
  <c r="X13" i="12"/>
  <c r="O13" i="12"/>
  <c r="L22" i="12"/>
  <c r="N22" i="12" s="1"/>
  <c r="K22" i="12"/>
  <c r="L66" i="12"/>
  <c r="N66" i="12" s="1"/>
  <c r="K66" i="12"/>
  <c r="K32" i="14"/>
  <c r="L32" i="14"/>
  <c r="N32" i="14" s="1"/>
  <c r="X3" i="13"/>
  <c r="O49" i="11"/>
  <c r="X49" i="11"/>
  <c r="L54" i="11"/>
  <c r="N54" i="11" s="1"/>
  <c r="K54" i="11"/>
  <c r="K73" i="16"/>
  <c r="L73" i="16"/>
  <c r="N73" i="16" s="1"/>
  <c r="X87" i="13"/>
  <c r="O87" i="13"/>
  <c r="X48" i="14"/>
  <c r="O46" i="11"/>
  <c r="X46" i="11"/>
  <c r="K27" i="11"/>
  <c r="L27" i="11"/>
  <c r="N27" i="11" s="1"/>
  <c r="X3" i="12"/>
  <c r="O61" i="18"/>
  <c r="X61" i="18"/>
  <c r="Z2" i="12"/>
  <c r="AD22" i="12"/>
  <c r="AD23" i="12"/>
  <c r="X17" i="11"/>
  <c r="O17" i="11"/>
  <c r="L83" i="11"/>
  <c r="N83" i="11" s="1"/>
  <c r="K83" i="11"/>
  <c r="O18" i="11"/>
  <c r="X18" i="11"/>
  <c r="X48" i="18"/>
  <c r="O48" i="18"/>
  <c r="L81" i="18"/>
  <c r="N81" i="18" s="1"/>
  <c r="K81" i="18"/>
  <c r="K86" i="19"/>
  <c r="L86" i="19"/>
  <c r="N86" i="19" s="1"/>
  <c r="O62" i="19"/>
  <c r="X62" i="19"/>
  <c r="X22" i="18"/>
  <c r="O22" i="18"/>
  <c r="K92" i="16"/>
  <c r="L92" i="16"/>
  <c r="N92" i="16" s="1"/>
  <c r="N16" i="14"/>
  <c r="X82" i="14"/>
  <c r="O82" i="14"/>
  <c r="N13" i="13"/>
  <c r="N28" i="14"/>
  <c r="K12" i="18"/>
  <c r="L12" i="18"/>
  <c r="N12" i="18" s="1"/>
  <c r="O35" i="19"/>
  <c r="X35" i="19"/>
  <c r="O75" i="17"/>
  <c r="X75" i="17"/>
  <c r="O14" i="15"/>
  <c r="X14" i="15"/>
  <c r="K100" i="15"/>
  <c r="L100" i="15"/>
  <c r="N100" i="15" s="1"/>
  <c r="L101" i="19"/>
  <c r="N101" i="19" s="1"/>
  <c r="K101" i="19"/>
  <c r="L71" i="17"/>
  <c r="N71" i="17" s="1"/>
  <c r="K71" i="17"/>
  <c r="X36" i="16"/>
  <c r="O36" i="16"/>
  <c r="K41" i="18"/>
  <c r="L41" i="18"/>
  <c r="N41" i="18" s="1"/>
  <c r="X38" i="18"/>
  <c r="O38" i="18"/>
  <c r="L14" i="14"/>
  <c r="K14" i="14"/>
  <c r="K46" i="15"/>
  <c r="L46" i="15"/>
  <c r="N46" i="15" s="1"/>
  <c r="O31" i="15"/>
  <c r="X31" i="15"/>
  <c r="O93" i="16"/>
  <c r="X93" i="16"/>
  <c r="X67" i="14"/>
  <c r="O67" i="14"/>
  <c r="L13" i="16"/>
  <c r="K13" i="16"/>
  <c r="N51" i="14"/>
  <c r="O25" i="15"/>
  <c r="X25" i="15"/>
  <c r="X92" i="14"/>
  <c r="O92" i="14"/>
  <c r="X85" i="13"/>
  <c r="O85" i="13"/>
  <c r="O65" i="19"/>
  <c r="X65" i="19"/>
  <c r="X81" i="12"/>
  <c r="O81" i="12"/>
  <c r="O49" i="17"/>
  <c r="X49" i="17"/>
  <c r="X19" i="11"/>
  <c r="O19" i="11"/>
  <c r="X35" i="11"/>
  <c r="O35" i="11"/>
  <c r="O88" i="11"/>
  <c r="X88" i="11"/>
  <c r="L63" i="15"/>
  <c r="N63" i="15" s="1"/>
  <c r="K63" i="15"/>
  <c r="L27" i="14"/>
  <c r="N27" i="14" s="1"/>
  <c r="K27" i="14"/>
  <c r="AC10" i="11"/>
  <c r="X2" i="11"/>
  <c r="AD19" i="11" s="1"/>
  <c r="O2" i="11"/>
  <c r="O21" i="12"/>
  <c r="X21" i="12"/>
  <c r="X4" i="13"/>
  <c r="L75" i="18"/>
  <c r="N75" i="18" s="1"/>
  <c r="K75" i="18"/>
  <c r="L5" i="19"/>
  <c r="N5" i="19" s="1"/>
  <c r="K5" i="19"/>
  <c r="L75" i="16"/>
  <c r="N75" i="16" s="1"/>
  <c r="K75" i="16"/>
  <c r="K6" i="16"/>
  <c r="L6" i="16"/>
  <c r="N6" i="16" s="1"/>
  <c r="X51" i="13"/>
  <c r="O51" i="13"/>
  <c r="X84" i="16"/>
  <c r="O84" i="16"/>
  <c r="K87" i="17"/>
  <c r="L87" i="17"/>
  <c r="N87" i="17" s="1"/>
  <c r="L63" i="18"/>
  <c r="N63" i="18" s="1"/>
  <c r="K63" i="18"/>
  <c r="K72" i="19"/>
  <c r="L72" i="19"/>
  <c r="N72" i="19" s="1"/>
  <c r="L89" i="19"/>
  <c r="N89" i="19" s="1"/>
  <c r="K89" i="19"/>
  <c r="K24" i="18"/>
  <c r="L24" i="18"/>
  <c r="N24" i="18" s="1"/>
  <c r="AC14" i="14"/>
  <c r="O45" i="18"/>
  <c r="X45" i="18"/>
  <c r="X74" i="17"/>
  <c r="O74" i="17"/>
  <c r="K22" i="16"/>
  <c r="L22" i="16"/>
  <c r="N22" i="16" s="1"/>
  <c r="L72" i="15"/>
  <c r="N72" i="15" s="1"/>
  <c r="K72" i="15"/>
  <c r="K7" i="17"/>
  <c r="L7" i="17"/>
  <c r="N7" i="17" s="1"/>
  <c r="X67" i="19"/>
  <c r="O67" i="19"/>
  <c r="K89" i="16"/>
  <c r="L89" i="16"/>
  <c r="N89" i="16" s="1"/>
  <c r="X50" i="16"/>
  <c r="O50" i="16"/>
  <c r="X19" i="13"/>
  <c r="O19" i="13"/>
  <c r="X35" i="14"/>
  <c r="X45" i="17"/>
  <c r="O45" i="17"/>
  <c r="K37" i="14"/>
  <c r="L37" i="14"/>
  <c r="N5" i="13"/>
  <c r="O23" i="12"/>
  <c r="X23" i="12"/>
  <c r="L18" i="17"/>
  <c r="N18" i="17" s="1"/>
  <c r="K18" i="17"/>
  <c r="L5" i="11"/>
  <c r="K5" i="11"/>
  <c r="X79" i="15"/>
  <c r="O79" i="15"/>
  <c r="O96" i="14"/>
  <c r="X96" i="14"/>
  <c r="K13" i="11"/>
  <c r="L13" i="11"/>
  <c r="N13" i="11" s="1"/>
  <c r="X24" i="11"/>
  <c r="O24" i="11"/>
  <c r="K70" i="11"/>
  <c r="L70" i="11"/>
  <c r="N70" i="11" s="1"/>
  <c r="X23" i="18"/>
  <c r="O23" i="18"/>
  <c r="X48" i="19"/>
  <c r="O48" i="19"/>
  <c r="K63" i="17"/>
  <c r="L63" i="17"/>
  <c r="N63" i="17" s="1"/>
  <c r="L72" i="11"/>
  <c r="N72" i="11" s="1"/>
  <c r="K72" i="11"/>
  <c r="L52" i="13"/>
  <c r="N52" i="13" s="1"/>
  <c r="K52" i="13"/>
  <c r="O74" i="12"/>
  <c r="X74" i="12"/>
  <c r="L9" i="14"/>
  <c r="N9" i="14" s="1"/>
  <c r="K9" i="14"/>
  <c r="L59" i="19"/>
  <c r="N59" i="19" s="1"/>
  <c r="K59" i="19"/>
  <c r="K93" i="19"/>
  <c r="L93" i="19"/>
  <c r="N93" i="19" s="1"/>
  <c r="K29" i="18"/>
  <c r="L29" i="18"/>
  <c r="N29" i="18" s="1"/>
  <c r="K94" i="19"/>
  <c r="L94" i="19"/>
  <c r="N94" i="19" s="1"/>
  <c r="L13" i="19"/>
  <c r="N13" i="19" s="1"/>
  <c r="K13" i="19"/>
  <c r="L35" i="15"/>
  <c r="N35" i="15" s="1"/>
  <c r="K35" i="15"/>
  <c r="X26" i="19"/>
  <c r="O26" i="19"/>
  <c r="O91" i="19"/>
  <c r="X91" i="19"/>
  <c r="L44" i="16"/>
  <c r="N44" i="16" s="1"/>
  <c r="K44" i="16"/>
  <c r="L98" i="18"/>
  <c r="N98" i="18" s="1"/>
  <c r="K98" i="18"/>
  <c r="X11" i="14"/>
  <c r="X80" i="16"/>
  <c r="O80" i="16"/>
  <c r="L19" i="12"/>
  <c r="N19" i="12" s="1"/>
  <c r="K19" i="12"/>
  <c r="X69" i="19"/>
  <c r="O69" i="19"/>
  <c r="N20" i="14"/>
  <c r="N2" i="16"/>
  <c r="X64" i="16"/>
  <c r="O64" i="16"/>
  <c r="K72" i="12"/>
  <c r="L72" i="12"/>
  <c r="N72" i="12" s="1"/>
  <c r="X79" i="14"/>
  <c r="O79" i="14"/>
  <c r="N18" i="19"/>
  <c r="X66" i="14"/>
  <c r="O66" i="14"/>
  <c r="O99" i="13"/>
  <c r="X99" i="13"/>
  <c r="X77" i="11"/>
  <c r="O77" i="11"/>
  <c r="L94" i="12"/>
  <c r="N94" i="12" s="1"/>
  <c r="K94" i="12"/>
  <c r="K87" i="14"/>
  <c r="L87" i="14"/>
  <c r="N87" i="14" s="1"/>
  <c r="X22" i="13"/>
  <c r="O22" i="13"/>
  <c r="X90" i="11"/>
  <c r="O90" i="11"/>
  <c r="N10" i="15"/>
  <c r="L44" i="15"/>
  <c r="N44" i="15" s="1"/>
  <c r="K44" i="15"/>
  <c r="X84" i="17"/>
  <c r="O84" i="17"/>
  <c r="O78" i="14"/>
  <c r="X78" i="14"/>
  <c r="L78" i="18"/>
  <c r="N78" i="18" s="1"/>
  <c r="K78" i="18"/>
  <c r="X69" i="16"/>
  <c r="O69" i="16"/>
  <c r="K39" i="18"/>
  <c r="L39" i="18"/>
  <c r="N39" i="18" s="1"/>
  <c r="L55" i="17"/>
  <c r="N55" i="17" s="1"/>
  <c r="K55" i="17"/>
  <c r="L59" i="18"/>
  <c r="N59" i="18" s="1"/>
  <c r="K59" i="18"/>
  <c r="O97" i="17"/>
  <c r="X97" i="17"/>
  <c r="X10" i="19"/>
  <c r="X82" i="19"/>
  <c r="O82" i="19"/>
  <c r="O38" i="16"/>
  <c r="X38" i="16"/>
  <c r="K14" i="18"/>
  <c r="L14" i="18"/>
  <c r="N14" i="18" s="1"/>
  <c r="AD22" i="19"/>
  <c r="AD23" i="19"/>
  <c r="Z2" i="19"/>
  <c r="AD23" i="15"/>
  <c r="Z2" i="15"/>
  <c r="AD22" i="15"/>
  <c r="L21" i="16"/>
  <c r="K21" i="16"/>
  <c r="L2" i="18"/>
  <c r="K2" i="18"/>
  <c r="K28" i="16"/>
  <c r="L28" i="16"/>
  <c r="N28" i="16" s="1"/>
  <c r="L15" i="14"/>
  <c r="N15" i="14" s="1"/>
  <c r="K15" i="14"/>
  <c r="X9" i="15"/>
  <c r="X101" i="15"/>
  <c r="O101" i="15"/>
  <c r="L24" i="13"/>
  <c r="N24" i="13" s="1"/>
  <c r="K24" i="13"/>
  <c r="X85" i="17"/>
  <c r="O85" i="17"/>
  <c r="K70" i="13"/>
  <c r="L70" i="13"/>
  <c r="N70" i="13" s="1"/>
  <c r="L20" i="13"/>
  <c r="N20" i="13" s="1"/>
  <c r="K20" i="13"/>
  <c r="N7" i="14"/>
  <c r="L43" i="13"/>
  <c r="N43" i="13" s="1"/>
  <c r="K43" i="13"/>
  <c r="K21" i="14"/>
  <c r="L21" i="14"/>
  <c r="N21" i="14" s="1"/>
  <c r="L93" i="11"/>
  <c r="N93" i="11" s="1"/>
  <c r="K93" i="11"/>
  <c r="X63" i="12"/>
  <c r="O63" i="12"/>
  <c r="L9" i="12"/>
  <c r="N9" i="12" s="1"/>
  <c r="K9" i="12"/>
  <c r="X95" i="15"/>
  <c r="O95" i="15"/>
  <c r="O94" i="11"/>
  <c r="X94" i="11"/>
  <c r="O38" i="13"/>
  <c r="X38" i="13"/>
  <c r="AC19" i="17"/>
  <c r="L22" i="14"/>
  <c r="N22" i="14" s="1"/>
  <c r="K22" i="14"/>
  <c r="L99" i="11"/>
  <c r="N99" i="11" s="1"/>
  <c r="K99" i="11"/>
  <c r="L49" i="16"/>
  <c r="N49" i="16" s="1"/>
  <c r="K49" i="16"/>
  <c r="K26" i="16"/>
  <c r="L26" i="16"/>
  <c r="N26" i="16" s="1"/>
  <c r="K56" i="16"/>
  <c r="L56" i="16"/>
  <c r="N56" i="16" s="1"/>
  <c r="X96" i="18"/>
  <c r="O96" i="18"/>
  <c r="K49" i="19"/>
  <c r="L49" i="19"/>
  <c r="N49" i="19" s="1"/>
  <c r="O18" i="18"/>
  <c r="X18" i="18"/>
  <c r="N19" i="14"/>
  <c r="K91" i="18"/>
  <c r="L91" i="18"/>
  <c r="N91" i="18" s="1"/>
  <c r="X76" i="17"/>
  <c r="O76" i="17"/>
  <c r="AC14" i="18"/>
  <c r="X94" i="13"/>
  <c r="O94" i="13"/>
  <c r="X7" i="16"/>
  <c r="X18" i="14"/>
  <c r="X88" i="18"/>
  <c r="O88" i="18"/>
  <c r="K10" i="14"/>
  <c r="L10" i="14"/>
  <c r="N10" i="14" s="1"/>
  <c r="AD22" i="14"/>
  <c r="Z2" i="14"/>
  <c r="AD23" i="14"/>
  <c r="X55" i="13"/>
  <c r="O55" i="13"/>
  <c r="O82" i="13"/>
  <c r="X82" i="13"/>
  <c r="O48" i="16"/>
  <c r="X48" i="16"/>
  <c r="L20" i="12"/>
  <c r="N20" i="12" s="1"/>
  <c r="K20" i="12"/>
  <c r="X59" i="11"/>
  <c r="O59" i="11"/>
  <c r="X6" i="13"/>
  <c r="K50" i="12"/>
  <c r="L50" i="12"/>
  <c r="N50" i="12" s="1"/>
  <c r="N9" i="13"/>
  <c r="X80" i="12"/>
  <c r="O80" i="12"/>
  <c r="L58" i="18"/>
  <c r="N58" i="18" s="1"/>
  <c r="K58" i="18"/>
  <c r="O53" i="19"/>
  <c r="X53" i="19"/>
  <c r="K47" i="19"/>
  <c r="L47" i="19"/>
  <c r="N47" i="19" s="1"/>
  <c r="L14" i="19"/>
  <c r="K14" i="19"/>
  <c r="K101" i="16"/>
  <c r="L101" i="16"/>
  <c r="N101" i="16" s="1"/>
  <c r="L41" i="19"/>
  <c r="N41" i="19" s="1"/>
  <c r="K41" i="19"/>
  <c r="X35" i="18"/>
  <c r="O35" i="18"/>
  <c r="X27" i="15"/>
  <c r="O27" i="15"/>
  <c r="L64" i="17"/>
  <c r="N64" i="17" s="1"/>
  <c r="K64" i="17"/>
  <c r="L20" i="19"/>
  <c r="N20" i="19" s="1"/>
  <c r="K20" i="19"/>
  <c r="X66" i="16"/>
  <c r="O66" i="16"/>
  <c r="K81" i="15"/>
  <c r="L81" i="15"/>
  <c r="N81" i="15" s="1"/>
  <c r="O90" i="15"/>
  <c r="X90" i="15"/>
  <c r="L44" i="13"/>
  <c r="N44" i="13" s="1"/>
  <c r="K44" i="13"/>
  <c r="O89" i="15"/>
  <c r="X89" i="15"/>
  <c r="O93" i="13"/>
  <c r="X93" i="13"/>
  <c r="O86" i="16"/>
  <c r="X86" i="16"/>
  <c r="O50" i="15"/>
  <c r="X50" i="15"/>
  <c r="O54" i="12"/>
  <c r="X54" i="12"/>
  <c r="AD25" i="17"/>
  <c r="AD24" i="17"/>
  <c r="X66" i="17"/>
  <c r="O66" i="17"/>
  <c r="AC19" i="12"/>
  <c r="L15" i="12"/>
  <c r="N15" i="12" s="1"/>
  <c r="K15" i="12"/>
  <c r="L89" i="11"/>
  <c r="N89" i="11" s="1"/>
  <c r="K89" i="11"/>
  <c r="X31" i="13"/>
  <c r="O31" i="13"/>
  <c r="X38" i="11"/>
  <c r="O38" i="11"/>
  <c r="N5" i="1" l="1"/>
  <c r="S23" i="1" s="1"/>
  <c r="AC11" i="15"/>
  <c r="AC18" i="15" s="1"/>
  <c r="AC12" i="15"/>
  <c r="AC15" i="15" s="1"/>
  <c r="AC10" i="13"/>
  <c r="O60" i="12"/>
  <c r="X60" i="12"/>
  <c r="X41" i="18"/>
  <c r="O41" i="18"/>
  <c r="X50" i="12"/>
  <c r="O50" i="12"/>
  <c r="X19" i="14"/>
  <c r="X94" i="19"/>
  <c r="O94" i="19"/>
  <c r="X63" i="15"/>
  <c r="O63" i="15"/>
  <c r="X26" i="18"/>
  <c r="O26" i="18"/>
  <c r="N14" i="19"/>
  <c r="O78" i="18"/>
  <c r="X78" i="18"/>
  <c r="X52" i="13"/>
  <c r="O52" i="13"/>
  <c r="X89" i="16"/>
  <c r="O89" i="16"/>
  <c r="N13" i="16"/>
  <c r="O86" i="19"/>
  <c r="X86" i="19"/>
  <c r="X57" i="14"/>
  <c r="O57" i="14"/>
  <c r="N7" i="13"/>
  <c r="X94" i="15"/>
  <c r="O94" i="15"/>
  <c r="X18" i="16"/>
  <c r="O56" i="19"/>
  <c r="X56" i="19"/>
  <c r="X12" i="13"/>
  <c r="N26" i="14"/>
  <c r="O70" i="16"/>
  <c r="X70" i="16"/>
  <c r="AC11" i="17"/>
  <c r="AC18" i="17" s="1"/>
  <c r="AC12" i="17"/>
  <c r="AC15" i="17" s="1"/>
  <c r="O63" i="16"/>
  <c r="X63" i="16"/>
  <c r="O89" i="18"/>
  <c r="X89" i="18"/>
  <c r="X20" i="14"/>
  <c r="X12" i="15"/>
  <c r="AE23" i="13"/>
  <c r="X9" i="17"/>
  <c r="O9" i="17"/>
  <c r="AD21" i="17"/>
  <c r="AE19" i="17"/>
  <c r="O94" i="12"/>
  <c r="X94" i="12"/>
  <c r="X18" i="17"/>
  <c r="O18" i="17"/>
  <c r="X62" i="13"/>
  <c r="O62" i="13"/>
  <c r="X51" i="16"/>
  <c r="O51" i="16"/>
  <c r="O13" i="17"/>
  <c r="X13" i="17"/>
  <c r="X17" i="16"/>
  <c r="N8" i="14"/>
  <c r="X99" i="12"/>
  <c r="O99" i="12"/>
  <c r="O46" i="12"/>
  <c r="X46" i="12"/>
  <c r="X8" i="16"/>
  <c r="X90" i="13"/>
  <c r="O90" i="13"/>
  <c r="X53" i="13"/>
  <c r="O53" i="13"/>
  <c r="X4" i="12"/>
  <c r="AD19" i="12" s="1"/>
  <c r="X6" i="16"/>
  <c r="X8" i="13"/>
  <c r="X59" i="16"/>
  <c r="O59" i="16"/>
  <c r="X85" i="12"/>
  <c r="O85" i="12"/>
  <c r="N9" i="16"/>
  <c r="AC10" i="16" s="1"/>
  <c r="N2" i="18"/>
  <c r="O63" i="17"/>
  <c r="X63" i="17"/>
  <c r="O70" i="11"/>
  <c r="X70" i="11"/>
  <c r="AC19" i="14"/>
  <c r="O87" i="17"/>
  <c r="X87" i="17"/>
  <c r="O34" i="19"/>
  <c r="X34" i="19"/>
  <c r="X42" i="12"/>
  <c r="O42" i="12"/>
  <c r="X78" i="17"/>
  <c r="O78" i="17"/>
  <c r="O41" i="12"/>
  <c r="X41" i="12"/>
  <c r="O31" i="17"/>
  <c r="X31" i="17"/>
  <c r="X61" i="11"/>
  <c r="O61" i="11"/>
  <c r="X20" i="17"/>
  <c r="O20" i="17"/>
  <c r="O91" i="16"/>
  <c r="X91" i="16"/>
  <c r="X82" i="17"/>
  <c r="O82" i="17"/>
  <c r="X51" i="11"/>
  <c r="O51" i="11"/>
  <c r="N10" i="11"/>
  <c r="O38" i="12"/>
  <c r="X38" i="12"/>
  <c r="O98" i="19"/>
  <c r="X98" i="19"/>
  <c r="X89" i="14"/>
  <c r="O89" i="14"/>
  <c r="X50" i="19"/>
  <c r="O50" i="19"/>
  <c r="X75" i="11"/>
  <c r="O75" i="11"/>
  <c r="O48" i="13"/>
  <c r="X48" i="13"/>
  <c r="O83" i="16"/>
  <c r="X83" i="16"/>
  <c r="X84" i="12"/>
  <c r="O84" i="12"/>
  <c r="O47" i="18"/>
  <c r="X47" i="18"/>
  <c r="O11" i="12"/>
  <c r="X11" i="12"/>
  <c r="X93" i="12"/>
  <c r="O93" i="12"/>
  <c r="O78" i="15"/>
  <c r="X78" i="15"/>
  <c r="X20" i="19"/>
  <c r="O20" i="19"/>
  <c r="AC23" i="16"/>
  <c r="AE23" i="16" s="1"/>
  <c r="X2" i="16"/>
  <c r="AD26" i="13"/>
  <c r="AD18" i="13"/>
  <c r="X64" i="17"/>
  <c r="O64" i="17"/>
  <c r="O47" i="19"/>
  <c r="X47" i="19"/>
  <c r="X77" i="14"/>
  <c r="O77" i="14"/>
  <c r="O59" i="18"/>
  <c r="X59" i="18"/>
  <c r="X7" i="17"/>
  <c r="O7" i="17"/>
  <c r="O81" i="18"/>
  <c r="X81" i="18"/>
  <c r="X83" i="11"/>
  <c r="O83" i="11"/>
  <c r="O22" i="12"/>
  <c r="X22" i="12"/>
  <c r="X50" i="14"/>
  <c r="X67" i="15"/>
  <c r="O67" i="15"/>
  <c r="X24" i="12"/>
  <c r="O24" i="12"/>
  <c r="X15" i="19"/>
  <c r="AC23" i="13"/>
  <c r="O23" i="11"/>
  <c r="X23" i="11"/>
  <c r="O64" i="13"/>
  <c r="X64" i="13"/>
  <c r="X11" i="15"/>
  <c r="O59" i="19"/>
  <c r="X59" i="19"/>
  <c r="X64" i="18"/>
  <c r="O64" i="18"/>
  <c r="O49" i="19"/>
  <c r="X49" i="19"/>
  <c r="X43" i="13"/>
  <c r="O43" i="13"/>
  <c r="X24" i="18"/>
  <c r="O24" i="18"/>
  <c r="X71" i="17"/>
  <c r="O71" i="17"/>
  <c r="O73" i="16"/>
  <c r="X73" i="16"/>
  <c r="X93" i="14"/>
  <c r="O93" i="14"/>
  <c r="N21" i="16"/>
  <c r="O19" i="12"/>
  <c r="X19" i="12"/>
  <c r="O93" i="19"/>
  <c r="X93" i="19"/>
  <c r="X20" i="12"/>
  <c r="O20" i="12"/>
  <c r="AD18" i="15"/>
  <c r="AD26" i="15"/>
  <c r="O75" i="16"/>
  <c r="X75" i="16"/>
  <c r="O46" i="15"/>
  <c r="X46" i="15"/>
  <c r="X101" i="19"/>
  <c r="O101" i="19"/>
  <c r="O37" i="11"/>
  <c r="X37" i="11"/>
  <c r="O29" i="15"/>
  <c r="X29" i="15"/>
  <c r="X10" i="13"/>
  <c r="O10" i="17"/>
  <c r="X10" i="17"/>
  <c r="O22" i="17"/>
  <c r="X22" i="17"/>
  <c r="X39" i="13"/>
  <c r="O39" i="13"/>
  <c r="X47" i="14"/>
  <c r="N11" i="19"/>
  <c r="X72" i="12"/>
  <c r="O72" i="12"/>
  <c r="O30" i="15"/>
  <c r="X30" i="15"/>
  <c r="X15" i="14"/>
  <c r="O69" i="13"/>
  <c r="X69" i="13"/>
  <c r="X28" i="14"/>
  <c r="X54" i="11"/>
  <c r="O54" i="11"/>
  <c r="X39" i="14"/>
  <c r="X34" i="17"/>
  <c r="O34" i="17"/>
  <c r="O43" i="15"/>
  <c r="X43" i="15"/>
  <c r="AD18" i="14"/>
  <c r="AD26" i="14"/>
  <c r="AC10" i="12"/>
  <c r="X15" i="18"/>
  <c r="O15" i="18"/>
  <c r="O72" i="11"/>
  <c r="X72" i="11"/>
  <c r="X64" i="12"/>
  <c r="O64" i="12"/>
  <c r="X86" i="17"/>
  <c r="O86" i="17"/>
  <c r="X58" i="18"/>
  <c r="O58" i="18"/>
  <c r="O35" i="15"/>
  <c r="X35" i="15"/>
  <c r="X12" i="18"/>
  <c r="O12" i="18"/>
  <c r="X13" i="13"/>
  <c r="AE23" i="12"/>
  <c r="X13" i="15"/>
  <c r="X6" i="15"/>
  <c r="X61" i="13"/>
  <c r="O61" i="13"/>
  <c r="X58" i="15"/>
  <c r="O58" i="15"/>
  <c r="X91" i="14"/>
  <c r="O91" i="14"/>
  <c r="O78" i="16"/>
  <c r="X78" i="16"/>
  <c r="X3" i="19"/>
  <c r="AC10" i="19"/>
  <c r="AC23" i="19"/>
  <c r="AE23" i="19" s="1"/>
  <c r="O57" i="12"/>
  <c r="X57" i="12"/>
  <c r="O51" i="12"/>
  <c r="X51" i="12"/>
  <c r="X87" i="16"/>
  <c r="O87" i="16"/>
  <c r="X95" i="19"/>
  <c r="O95" i="19"/>
  <c r="X71" i="19"/>
  <c r="O71" i="19"/>
  <c r="X56" i="18"/>
  <c r="O56" i="18"/>
  <c r="O91" i="18"/>
  <c r="X91" i="18"/>
  <c r="X29" i="13"/>
  <c r="O29" i="13"/>
  <c r="X43" i="14"/>
  <c r="X93" i="11"/>
  <c r="O93" i="11"/>
  <c r="X21" i="14"/>
  <c r="O50" i="11"/>
  <c r="X50" i="11"/>
  <c r="X19" i="17"/>
  <c r="O19" i="17"/>
  <c r="O68" i="19"/>
  <c r="X68" i="19"/>
  <c r="O62" i="15"/>
  <c r="X62" i="15"/>
  <c r="X50" i="17"/>
  <c r="O50" i="17"/>
  <c r="X36" i="12"/>
  <c r="O36" i="12"/>
  <c r="X27" i="12"/>
  <c r="O27" i="12"/>
  <c r="X95" i="11"/>
  <c r="O95" i="11"/>
  <c r="X98" i="17"/>
  <c r="O98" i="17"/>
  <c r="X55" i="12"/>
  <c r="O55" i="12"/>
  <c r="X7" i="14"/>
  <c r="N37" i="14"/>
  <c r="X72" i="19"/>
  <c r="O72" i="19"/>
  <c r="O70" i="14"/>
  <c r="X70" i="14"/>
  <c r="O42" i="19"/>
  <c r="X42" i="19"/>
  <c r="O84" i="15"/>
  <c r="X84" i="15"/>
  <c r="AD26" i="16"/>
  <c r="AD18" i="16"/>
  <c r="O86" i="11"/>
  <c r="X86" i="11"/>
  <c r="O33" i="16"/>
  <c r="X33" i="16"/>
  <c r="O89" i="11"/>
  <c r="X89" i="11"/>
  <c r="O70" i="13"/>
  <c r="X70" i="13"/>
  <c r="O44" i="13"/>
  <c r="X44" i="13"/>
  <c r="AD18" i="19"/>
  <c r="AD26" i="19"/>
  <c r="X13" i="19"/>
  <c r="AC11" i="11"/>
  <c r="AC18" i="11" s="1"/>
  <c r="N14" i="14"/>
  <c r="X16" i="14"/>
  <c r="X50" i="13"/>
  <c r="O50" i="13"/>
  <c r="X37" i="18"/>
  <c r="O37" i="18"/>
  <c r="O100" i="19"/>
  <c r="X100" i="19"/>
  <c r="X61" i="12"/>
  <c r="O61" i="12"/>
  <c r="O43" i="12"/>
  <c r="X43" i="12"/>
  <c r="X45" i="19"/>
  <c r="O45" i="19"/>
  <c r="X12" i="12"/>
  <c r="O12" i="12"/>
  <c r="O95" i="16"/>
  <c r="X95" i="16"/>
  <c r="X73" i="15"/>
  <c r="O73" i="15"/>
  <c r="X16" i="16"/>
  <c r="X46" i="17"/>
  <c r="O46" i="17"/>
  <c r="X29" i="18"/>
  <c r="O29" i="18"/>
  <c r="AE23" i="15"/>
  <c r="X20" i="13"/>
  <c r="O20" i="13"/>
  <c r="X5" i="13"/>
  <c r="O14" i="18"/>
  <c r="X14" i="18"/>
  <c r="X55" i="17"/>
  <c r="O55" i="17"/>
  <c r="X92" i="16"/>
  <c r="O92" i="16"/>
  <c r="X32" i="14"/>
  <c r="X57" i="11"/>
  <c r="O57" i="11"/>
  <c r="O86" i="15"/>
  <c r="X86" i="15"/>
  <c r="AC19" i="16"/>
  <c r="X4" i="15"/>
  <c r="AD19" i="15" s="1"/>
  <c r="X5" i="18"/>
  <c r="X54" i="13"/>
  <c r="O54" i="13"/>
  <c r="O20" i="18"/>
  <c r="X20" i="18"/>
  <c r="X51" i="18"/>
  <c r="O51" i="18"/>
  <c r="X87" i="14"/>
  <c r="O87" i="14"/>
  <c r="X38" i="19"/>
  <c r="O38" i="19"/>
  <c r="N5" i="11"/>
  <c r="AC19" i="19"/>
  <c r="X56" i="16"/>
  <c r="O56" i="16"/>
  <c r="X99" i="11"/>
  <c r="O99" i="11"/>
  <c r="O44" i="15"/>
  <c r="X44" i="15"/>
  <c r="AD18" i="12"/>
  <c r="AD26" i="12"/>
  <c r="X49" i="14"/>
  <c r="X41" i="19"/>
  <c r="O41" i="19"/>
  <c r="AC19" i="18"/>
  <c r="O49" i="16"/>
  <c r="X49" i="16"/>
  <c r="X22" i="14"/>
  <c r="X72" i="15"/>
  <c r="O72" i="15"/>
  <c r="X101" i="16"/>
  <c r="O101" i="16"/>
  <c r="X10" i="15"/>
  <c r="O22" i="16"/>
  <c r="X22" i="16"/>
  <c r="O81" i="17"/>
  <c r="X81" i="17"/>
  <c r="X98" i="11"/>
  <c r="O98" i="11"/>
  <c r="N7" i="11"/>
  <c r="X59" i="15"/>
  <c r="O59" i="15"/>
  <c r="O38" i="17"/>
  <c r="X38" i="17"/>
  <c r="X31" i="14"/>
  <c r="X83" i="17"/>
  <c r="O83" i="17"/>
  <c r="X63" i="19"/>
  <c r="O63" i="19"/>
  <c r="X75" i="18"/>
  <c r="O75" i="18"/>
  <c r="O86" i="13"/>
  <c r="X86" i="13"/>
  <c r="O65" i="16"/>
  <c r="X65" i="16"/>
  <c r="X26" i="16"/>
  <c r="O26" i="16"/>
  <c r="X13" i="11"/>
  <c r="X89" i="19"/>
  <c r="O89" i="19"/>
  <c r="AD21" i="11"/>
  <c r="AE19" i="11"/>
  <c r="O15" i="12"/>
  <c r="X15" i="12"/>
  <c r="O81" i="15"/>
  <c r="X81" i="15"/>
  <c r="X18" i="19"/>
  <c r="X98" i="18"/>
  <c r="O98" i="18"/>
  <c r="X9" i="14"/>
  <c r="O70" i="15"/>
  <c r="X70" i="15"/>
  <c r="X41" i="11"/>
  <c r="O41" i="11"/>
  <c r="O28" i="12"/>
  <c r="X28" i="12"/>
  <c r="O24" i="15"/>
  <c r="X24" i="15"/>
  <c r="O31" i="18"/>
  <c r="X31" i="18"/>
  <c r="O40" i="11"/>
  <c r="X40" i="11"/>
  <c r="X57" i="18"/>
  <c r="O57" i="18"/>
  <c r="O31" i="19"/>
  <c r="X31" i="19"/>
  <c r="AC23" i="14"/>
  <c r="AE23" i="14" s="1"/>
  <c r="X66" i="19"/>
  <c r="O66" i="19"/>
  <c r="X40" i="18"/>
  <c r="O40" i="18"/>
  <c r="O92" i="18"/>
  <c r="X92" i="18"/>
  <c r="O63" i="18"/>
  <c r="X63" i="18"/>
  <c r="X27" i="14"/>
  <c r="X65" i="13"/>
  <c r="O65" i="13"/>
  <c r="O75" i="15"/>
  <c r="X75" i="15"/>
  <c r="AD26" i="11"/>
  <c r="AD18" i="11"/>
  <c r="X19" i="16"/>
  <c r="AC10" i="14"/>
  <c r="X80" i="17"/>
  <c r="O80" i="17"/>
  <c r="X44" i="16"/>
  <c r="O44" i="16"/>
  <c r="X66" i="12"/>
  <c r="O66" i="12"/>
  <c r="X12" i="11"/>
  <c r="AC23" i="17"/>
  <c r="AE23" i="17" s="1"/>
  <c r="X28" i="16"/>
  <c r="O28" i="16"/>
  <c r="X73" i="19"/>
  <c r="O73" i="19"/>
  <c r="O40" i="15"/>
  <c r="X40" i="15"/>
  <c r="X24" i="13"/>
  <c r="O24" i="13"/>
  <c r="X39" i="18"/>
  <c r="O39" i="18"/>
  <c r="X5" i="19"/>
  <c r="O100" i="15"/>
  <c r="X100" i="15"/>
  <c r="X9" i="12"/>
  <c r="O9" i="12"/>
  <c r="X27" i="11"/>
  <c r="O27" i="11"/>
  <c r="X70" i="17"/>
  <c r="O70" i="17"/>
  <c r="X97" i="11"/>
  <c r="O97" i="11"/>
  <c r="O58" i="14"/>
  <c r="X58" i="14"/>
  <c r="O58" i="12"/>
  <c r="X58" i="12"/>
  <c r="X52" i="17"/>
  <c r="O52" i="17"/>
  <c r="X48" i="12"/>
  <c r="O48" i="12"/>
  <c r="X43" i="17"/>
  <c r="O43" i="17"/>
  <c r="X37" i="16"/>
  <c r="O37" i="16"/>
  <c r="X65" i="17"/>
  <c r="O65" i="17"/>
  <c r="O22" i="11"/>
  <c r="X22" i="11"/>
  <c r="X4" i="18"/>
  <c r="O78" i="19"/>
  <c r="X78" i="19"/>
  <c r="X88" i="19"/>
  <c r="O88" i="19"/>
  <c r="X99" i="16"/>
  <c r="O99" i="16"/>
  <c r="X3" i="16"/>
  <c r="O21" i="18"/>
  <c r="X21" i="18"/>
  <c r="O97" i="18"/>
  <c r="X97" i="18"/>
  <c r="X90" i="16"/>
  <c r="O90" i="16"/>
  <c r="O82" i="16"/>
  <c r="X82" i="16"/>
  <c r="X83" i="12"/>
  <c r="O83" i="12"/>
  <c r="X38" i="15"/>
  <c r="O38" i="15"/>
  <c r="X3" i="18"/>
  <c r="O88" i="16"/>
  <c r="X88" i="16"/>
  <c r="X7" i="15"/>
  <c r="X48" i="15"/>
  <c r="O48" i="15"/>
  <c r="X90" i="12"/>
  <c r="O90" i="12"/>
  <c r="X91" i="17"/>
  <c r="O91" i="17"/>
  <c r="X9" i="13"/>
  <c r="X51" i="14"/>
  <c r="X10" i="14"/>
  <c r="O68" i="15"/>
  <c r="X68" i="15"/>
  <c r="X77" i="18"/>
  <c r="O77" i="18"/>
  <c r="AD25" i="18"/>
  <c r="AD24" i="18"/>
  <c r="X96" i="11"/>
  <c r="O96" i="11"/>
  <c r="O39" i="19"/>
  <c r="X39" i="19"/>
  <c r="O75" i="19"/>
  <c r="X75" i="19"/>
  <c r="O47" i="16"/>
  <c r="X47" i="16"/>
  <c r="O92" i="17"/>
  <c r="X92" i="17"/>
  <c r="X73" i="11"/>
  <c r="O73" i="11"/>
  <c r="X68" i="16"/>
  <c r="O68" i="16"/>
  <c r="S10" i="1" l="1"/>
  <c r="AD21" i="15"/>
  <c r="AE21" i="15" s="1"/>
  <c r="AE19" i="15"/>
  <c r="AC11" i="16"/>
  <c r="AC18" i="16" s="1"/>
  <c r="AC12" i="16"/>
  <c r="AC15" i="16" s="1"/>
  <c r="AB8" i="16"/>
  <c r="AC17" i="16" s="1"/>
  <c r="O11" i="16"/>
  <c r="O12" i="16"/>
  <c r="O14" i="16"/>
  <c r="O15" i="16"/>
  <c r="O5" i="16"/>
  <c r="O7" i="16"/>
  <c r="O10" i="16"/>
  <c r="O4" i="16"/>
  <c r="O18" i="16"/>
  <c r="O16" i="16"/>
  <c r="O6" i="16"/>
  <c r="O17" i="16"/>
  <c r="O8" i="16"/>
  <c r="O3" i="16"/>
  <c r="O2" i="16"/>
  <c r="O19" i="16"/>
  <c r="AD21" i="12"/>
  <c r="AE19" i="12"/>
  <c r="AC11" i="14"/>
  <c r="AC18" i="14" s="1"/>
  <c r="AB8" i="13"/>
  <c r="O8" i="13" s="1"/>
  <c r="AC11" i="13"/>
  <c r="AC18" i="13" s="1"/>
  <c r="AC12" i="13"/>
  <c r="AC15" i="13" s="1"/>
  <c r="O3" i="13"/>
  <c r="O4" i="13"/>
  <c r="O6" i="13"/>
  <c r="O2" i="13"/>
  <c r="AD25" i="11"/>
  <c r="AE18" i="11"/>
  <c r="AD24" i="11"/>
  <c r="X7" i="11"/>
  <c r="AC11" i="12"/>
  <c r="AC18" i="12" s="1"/>
  <c r="AE18" i="12" s="1"/>
  <c r="O13" i="16"/>
  <c r="X13" i="16"/>
  <c r="AD24" i="12"/>
  <c r="AD25" i="12"/>
  <c r="X14" i="14"/>
  <c r="AE21" i="17"/>
  <c r="AD25" i="19"/>
  <c r="AE18" i="19"/>
  <c r="AD24" i="19"/>
  <c r="X8" i="14"/>
  <c r="AC12" i="11"/>
  <c r="AC15" i="11" s="1"/>
  <c r="X37" i="14"/>
  <c r="X10" i="11"/>
  <c r="AE18" i="13"/>
  <c r="AD25" i="13"/>
  <c r="AD24" i="13"/>
  <c r="X5" i="11"/>
  <c r="AC23" i="11"/>
  <c r="AE23" i="11" s="1"/>
  <c r="O10" i="13"/>
  <c r="AC20" i="17"/>
  <c r="AE20" i="17" s="1"/>
  <c r="AC21" i="17"/>
  <c r="O7" i="13"/>
  <c r="X7" i="13"/>
  <c r="AD19" i="13" s="1"/>
  <c r="AC20" i="15"/>
  <c r="AE20" i="15" s="1"/>
  <c r="AC21" i="15"/>
  <c r="AE18" i="17"/>
  <c r="AB8" i="15"/>
  <c r="AC11" i="19"/>
  <c r="AC18" i="19" s="1"/>
  <c r="AE18" i="14"/>
  <c r="AD24" i="14"/>
  <c r="AD25" i="14"/>
  <c r="AB8" i="17"/>
  <c r="X14" i="19"/>
  <c r="X9" i="16"/>
  <c r="AD19" i="16" s="1"/>
  <c r="O9" i="16"/>
  <c r="O5" i="13"/>
  <c r="X26" i="14"/>
  <c r="AC10" i="18"/>
  <c r="AC23" i="18"/>
  <c r="AE23" i="18" s="1"/>
  <c r="X2" i="18"/>
  <c r="AD19" i="18" s="1"/>
  <c r="X11" i="19"/>
  <c r="AD19" i="19" s="1"/>
  <c r="AD25" i="15"/>
  <c r="AE18" i="15"/>
  <c r="AD24" i="15"/>
  <c r="O12" i="13"/>
  <c r="X21" i="16"/>
  <c r="O21" i="16"/>
  <c r="AD24" i="16"/>
  <c r="AD25" i="16"/>
  <c r="AE18" i="16"/>
  <c r="S11" i="1" l="1"/>
  <c r="AE19" i="13"/>
  <c r="AD21" i="13"/>
  <c r="AE21" i="13" s="1"/>
  <c r="AD21" i="19"/>
  <c r="AE19" i="19"/>
  <c r="AE19" i="16"/>
  <c r="AD21" i="16"/>
  <c r="AC17" i="15"/>
  <c r="O13" i="15"/>
  <c r="O4" i="15"/>
  <c r="O8" i="15"/>
  <c r="O3" i="15"/>
  <c r="O6" i="15"/>
  <c r="O5" i="15"/>
  <c r="O2" i="15"/>
  <c r="O12" i="15"/>
  <c r="O9" i="15"/>
  <c r="O11" i="15"/>
  <c r="O7" i="15"/>
  <c r="O10" i="15"/>
  <c r="AC20" i="11"/>
  <c r="AE20" i="11" s="1"/>
  <c r="AC21" i="11"/>
  <c r="AE21" i="11" s="1"/>
  <c r="AB8" i="11"/>
  <c r="O11" i="13"/>
  <c r="AC12" i="14"/>
  <c r="AC15" i="14" s="1"/>
  <c r="AC20" i="13"/>
  <c r="AE20" i="13" s="1"/>
  <c r="AC21" i="13"/>
  <c r="AC17" i="17"/>
  <c r="O2" i="17"/>
  <c r="AD19" i="14"/>
  <c r="O13" i="13"/>
  <c r="AC25" i="13"/>
  <c r="O20" i="16"/>
  <c r="AE25" i="16"/>
  <c r="AE25" i="13"/>
  <c r="AC12" i="19"/>
  <c r="AC15" i="19" s="1"/>
  <c r="AB8" i="19"/>
  <c r="AC20" i="16"/>
  <c r="AE20" i="16" s="1"/>
  <c r="AC21" i="16"/>
  <c r="AC22" i="16" s="1"/>
  <c r="AD21" i="18"/>
  <c r="AE19" i="18"/>
  <c r="AC17" i="13"/>
  <c r="O9" i="13"/>
  <c r="AC12" i="12"/>
  <c r="AC15" i="12" s="1"/>
  <c r="AC11" i="18"/>
  <c r="AC18" i="18" s="1"/>
  <c r="AE17" i="16"/>
  <c r="AC25" i="16"/>
  <c r="S18" i="1" l="1"/>
  <c r="S12" i="1"/>
  <c r="S15" i="1" s="1"/>
  <c r="R8" i="1" s="1"/>
  <c r="AC26" i="16"/>
  <c r="AE26" i="16" s="1"/>
  <c r="AE22" i="16"/>
  <c r="AC24" i="16"/>
  <c r="AE24" i="16" s="1"/>
  <c r="AB8" i="18"/>
  <c r="AE21" i="19"/>
  <c r="AC17" i="11"/>
  <c r="O9" i="11"/>
  <c r="O6" i="11"/>
  <c r="O8" i="11"/>
  <c r="O12" i="11"/>
  <c r="O13" i="11"/>
  <c r="O11" i="11"/>
  <c r="O5" i="11"/>
  <c r="O7" i="11"/>
  <c r="O10" i="11"/>
  <c r="AD21" i="14"/>
  <c r="AE21" i="14" s="1"/>
  <c r="AE19" i="14"/>
  <c r="AC20" i="12"/>
  <c r="AE20" i="12" s="1"/>
  <c r="AC21" i="12"/>
  <c r="AE21" i="12" s="1"/>
  <c r="AC20" i="19"/>
  <c r="AE20" i="19" s="1"/>
  <c r="AC21" i="19"/>
  <c r="AE17" i="17"/>
  <c r="AC22" i="17"/>
  <c r="AC25" i="17"/>
  <c r="AE25" i="17" s="1"/>
  <c r="AC17" i="19"/>
  <c r="O5" i="19"/>
  <c r="O15" i="19"/>
  <c r="O3" i="19"/>
  <c r="O2" i="19"/>
  <c r="O17" i="19"/>
  <c r="O11" i="19"/>
  <c r="O18" i="19"/>
  <c r="O9" i="19"/>
  <c r="O16" i="19"/>
  <c r="O8" i="19"/>
  <c r="O6" i="19"/>
  <c r="O4" i="19"/>
  <c r="O14" i="19"/>
  <c r="O10" i="19"/>
  <c r="O13" i="19"/>
  <c r="O12" i="19"/>
  <c r="O7" i="19"/>
  <c r="AC20" i="14"/>
  <c r="AE20" i="14" s="1"/>
  <c r="AC21" i="14"/>
  <c r="AB8" i="14"/>
  <c r="AC22" i="15"/>
  <c r="AE17" i="15"/>
  <c r="AC25" i="15"/>
  <c r="AE25" i="15" s="1"/>
  <c r="AC22" i="13"/>
  <c r="AE17" i="13"/>
  <c r="AB8" i="12"/>
  <c r="AE21" i="16"/>
  <c r="AE18" i="18"/>
  <c r="AC12" i="18"/>
  <c r="AC15" i="18" s="1"/>
  <c r="O3" i="1" l="1"/>
  <c r="O5" i="1"/>
  <c r="O4" i="1"/>
  <c r="O2" i="1"/>
  <c r="S17" i="1"/>
  <c r="S20" i="1"/>
  <c r="S21" i="1"/>
  <c r="AC26" i="17"/>
  <c r="AE26" i="17" s="1"/>
  <c r="AE22" i="17"/>
  <c r="AC24" i="17"/>
  <c r="AE24" i="17" s="1"/>
  <c r="AC17" i="12"/>
  <c r="O4" i="12"/>
  <c r="O2" i="12"/>
  <c r="O5" i="12"/>
  <c r="O3" i="12"/>
  <c r="AC17" i="18"/>
  <c r="O6" i="18"/>
  <c r="O5" i="18"/>
  <c r="O3" i="18"/>
  <c r="O4" i="18"/>
  <c r="O2" i="18"/>
  <c r="AC20" i="18"/>
  <c r="AE20" i="18" s="1"/>
  <c r="AC21" i="18"/>
  <c r="AE21" i="18" s="1"/>
  <c r="AC17" i="14"/>
  <c r="O7" i="14"/>
  <c r="O49" i="14"/>
  <c r="O32" i="14"/>
  <c r="O22" i="14"/>
  <c r="O31" i="14"/>
  <c r="O36" i="14"/>
  <c r="O52" i="14"/>
  <c r="O5" i="14"/>
  <c r="O23" i="14"/>
  <c r="O12" i="14"/>
  <c r="O30" i="14"/>
  <c r="O25" i="14"/>
  <c r="O20" i="14"/>
  <c r="O43" i="14"/>
  <c r="O42" i="14"/>
  <c r="O48" i="14"/>
  <c r="O37" i="14"/>
  <c r="O15" i="14"/>
  <c r="O50" i="14"/>
  <c r="O41" i="14"/>
  <c r="O3" i="14"/>
  <c r="O33" i="14"/>
  <c r="O13" i="14"/>
  <c r="O40" i="14"/>
  <c r="O19" i="14"/>
  <c r="O35" i="14"/>
  <c r="O8" i="14"/>
  <c r="O53" i="14"/>
  <c r="O2" i="14"/>
  <c r="O14" i="14"/>
  <c r="O38" i="14"/>
  <c r="O44" i="14"/>
  <c r="O45" i="14"/>
  <c r="O21" i="14"/>
  <c r="O24" i="14"/>
  <c r="O10" i="14"/>
  <c r="O6" i="14"/>
  <c r="O28" i="14"/>
  <c r="O16" i="14"/>
  <c r="O39" i="14"/>
  <c r="O29" i="14"/>
  <c r="O11" i="14"/>
  <c r="O51" i="14"/>
  <c r="O9" i="14"/>
  <c r="O34" i="14"/>
  <c r="O4" i="14"/>
  <c r="O17" i="14"/>
  <c r="O47" i="14"/>
  <c r="O27" i="14"/>
  <c r="O46" i="14"/>
  <c r="O18" i="14"/>
  <c r="O26" i="14"/>
  <c r="AC22" i="11"/>
  <c r="AE17" i="11"/>
  <c r="AC25" i="11"/>
  <c r="AE25" i="11" s="1"/>
  <c r="AC26" i="15"/>
  <c r="AE26" i="15" s="1"/>
  <c r="AE22" i="15"/>
  <c r="AC24" i="15"/>
  <c r="AE24" i="15" s="1"/>
  <c r="AC22" i="19"/>
  <c r="AE17" i="19"/>
  <c r="AC25" i="19"/>
  <c r="AE25" i="19" s="1"/>
  <c r="AC26" i="13"/>
  <c r="AE26" i="13" s="1"/>
  <c r="AE22" i="13"/>
  <c r="AC24" i="13"/>
  <c r="AE24" i="13" s="1"/>
  <c r="S22" i="1" l="1"/>
  <c r="S25" i="1"/>
  <c r="AC22" i="18"/>
  <c r="AE17" i="18"/>
  <c r="AC25" i="18"/>
  <c r="AE25" i="18" s="1"/>
  <c r="AC22" i="14"/>
  <c r="AE17" i="14"/>
  <c r="AC25" i="14"/>
  <c r="AE25" i="14" s="1"/>
  <c r="AC22" i="12"/>
  <c r="AE17" i="12"/>
  <c r="AC25" i="12"/>
  <c r="AE25" i="12" s="1"/>
  <c r="AC26" i="11"/>
  <c r="AE26" i="11" s="1"/>
  <c r="AE22" i="11"/>
  <c r="AC24" i="11"/>
  <c r="AE24" i="11" s="1"/>
  <c r="AC26" i="19"/>
  <c r="AE26" i="19" s="1"/>
  <c r="AE22" i="19"/>
  <c r="AC24" i="19"/>
  <c r="AE24" i="19" s="1"/>
  <c r="S26" i="1" l="1"/>
  <c r="S24" i="1"/>
  <c r="AC26" i="18"/>
  <c r="AE26" i="18" s="1"/>
  <c r="AE22" i="18"/>
  <c r="AC24" i="18"/>
  <c r="AE24" i="18" s="1"/>
  <c r="AC26" i="12"/>
  <c r="AE26" i="12" s="1"/>
  <c r="AE22" i="12"/>
  <c r="AC24" i="12"/>
  <c r="AE24" i="12" s="1"/>
  <c r="AC26" i="14"/>
  <c r="AE26" i="14" s="1"/>
  <c r="AE22" i="14"/>
  <c r="AC24" i="14"/>
  <c r="AE24" i="14" s="1"/>
</calcChain>
</file>

<file path=xl/sharedStrings.xml><?xml version="1.0" encoding="utf-8"?>
<sst xmlns="http://schemas.openxmlformats.org/spreadsheetml/2006/main" count="2118" uniqueCount="503">
  <si>
    <t>product</t>
  </si>
  <si>
    <t>console</t>
  </si>
  <si>
    <t>market_value</t>
  </si>
  <si>
    <t>large_product</t>
  </si>
  <si>
    <t>console_type</t>
  </si>
  <si>
    <t>estimated_sale_price</t>
  </si>
  <si>
    <t>estimated_sales_tax</t>
  </si>
  <si>
    <t>final_value</t>
  </si>
  <si>
    <t>trx_fees_after_top_rated_discount</t>
  </si>
  <si>
    <t>ad_fee</t>
  </si>
  <si>
    <t>shipping_cost</t>
  </si>
  <si>
    <t>net_amount</t>
  </si>
  <si>
    <t>estimated_purchase_price</t>
  </si>
  <si>
    <t>product_id</t>
  </si>
  <si>
    <t>list_price</t>
  </si>
  <si>
    <t>purchase_price</t>
  </si>
  <si>
    <t>User Input</t>
  </si>
  <si>
    <r>
      <rPr>
        <u/>
        <sz val="9"/>
        <color rgb="FF1155CC"/>
        <rFont val="Arial"/>
        <scheme val="minor"/>
      </rPr>
      <t>X</t>
    </r>
  </si>
  <si>
    <t>Projection Inputs</t>
  </si>
  <si>
    <t>Purchase Confirmation</t>
  </si>
  <si>
    <r>
      <rPr>
        <u/>
        <sz val="9"/>
        <color rgb="FF1155CC"/>
        <rFont val="Arial"/>
        <scheme val="minor"/>
      </rPr>
      <t>X</t>
    </r>
  </si>
  <si>
    <t>profit_margin</t>
  </si>
  <si>
    <t>haul_id</t>
  </si>
  <si>
    <t>date_purchased</t>
  </si>
  <si>
    <t>total_cost</t>
  </si>
  <si>
    <t>order_number</t>
  </si>
  <si>
    <t>create_haul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</si>
  <si>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</si>
  <si>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</si>
  <si>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t>tax_exempt</t>
  </si>
  <si>
    <t>Notes</t>
  </si>
  <si>
    <r>
      <rPr>
        <u/>
        <sz val="9"/>
        <color rgb="FF1155CC"/>
        <rFont val="Arial"/>
        <scheme val="minor"/>
      </rPr>
      <t>X</t>
    </r>
  </si>
  <si>
    <t>average_shipping_added</t>
  </si>
  <si>
    <t>Reference Numbers</t>
  </si>
  <si>
    <r>
      <rPr>
        <u/>
        <sz val="9"/>
        <color rgb="FF1155CC"/>
        <rFont val="Arial"/>
        <scheme val="minor"/>
      </rPr>
      <t>X</t>
    </r>
  </si>
  <si>
    <t>Max Purchase Price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</si>
  <si>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</si>
  <si>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</si>
  <si>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t>Max Purchase Price Calculation</t>
  </si>
  <si>
    <r>
      <rPr>
        <u/>
        <sz val="9"/>
        <color rgb="FF1155CC"/>
        <rFont val="Arial"/>
        <scheme val="minor"/>
      </rPr>
      <t>X</t>
    </r>
  </si>
  <si>
    <t>expected_revenue</t>
  </si>
  <si>
    <r>
      <rPr>
        <u/>
        <sz val="9"/>
        <color rgb="FF1155CC"/>
        <rFont val="Arial"/>
        <scheme val="minor"/>
      </rPr>
      <t>X</t>
    </r>
  </si>
  <si>
    <t>required_earnings</t>
  </si>
  <si>
    <r>
      <rPr>
        <u/>
        <sz val="9"/>
        <color rgb="FF1155CC"/>
        <rFont val="Arial"/>
        <scheme val="minor"/>
      </rPr>
      <t>X</t>
    </r>
  </si>
  <si>
    <t>purchase_budget</t>
  </si>
  <si>
    <r>
      <rPr>
        <u/>
        <sz val="9"/>
        <color rgb="FF1155CC"/>
        <rFont val="Arial"/>
        <scheme val="minor"/>
      </rPr>
      <t>X</t>
    </r>
  </si>
  <si>
    <t>tax</t>
  </si>
  <si>
    <r>
      <rPr>
        <u/>
        <sz val="9"/>
        <color rgb="FF1155CC"/>
        <rFont val="Arial"/>
        <scheme val="minor"/>
      </rPr>
      <t>X</t>
    </r>
  </si>
  <si>
    <t>shipping_cashback</t>
  </si>
  <si>
    <r>
      <rPr>
        <u/>
        <sz val="9"/>
        <color rgb="FF1155CC"/>
        <rFont val="Arial"/>
        <scheme val="minor"/>
      </rPr>
      <t>X</t>
    </r>
  </si>
  <si>
    <t>purchase_cashback</t>
  </si>
  <si>
    <r>
      <rPr>
        <u/>
        <sz val="9"/>
        <color rgb="FF1155CC"/>
        <rFont val="Arial"/>
        <scheme val="minor"/>
      </rPr>
      <t>X</t>
    </r>
  </si>
  <si>
    <t>Estimated Order Summary</t>
  </si>
  <si>
    <t>Actual Estimated Order Summary</t>
  </si>
  <si>
    <t>Difference</t>
  </si>
  <si>
    <r>
      <rPr>
        <u/>
        <sz val="9"/>
        <color rgb="FF1155CC"/>
        <rFont val="Arial"/>
        <scheme val="minor"/>
      </rPr>
      <t>X</t>
    </r>
  </si>
  <si>
    <t>Order Total</t>
  </si>
  <si>
    <r>
      <rPr>
        <u/>
        <sz val="9"/>
        <color rgb="FF1155CC"/>
        <rFont val="Arial"/>
        <scheme val="minor"/>
      </rPr>
      <t>X</t>
    </r>
  </si>
  <si>
    <t>Net Profit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</si>
  <si>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</si>
  <si>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</si>
  <si>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</si>
  <si>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t>Cash Back Adjustments</t>
  </si>
  <si>
    <r>
      <rPr>
        <u/>
        <sz val="9"/>
        <color rgb="FF1155CC"/>
        <rFont val="Arial"/>
        <scheme val="minor"/>
      </rPr>
      <t>X</t>
    </r>
  </si>
  <si>
    <t>Expected Revenue</t>
  </si>
  <si>
    <r>
      <rPr>
        <u/>
        <sz val="9"/>
        <color rgb="FF1155CC"/>
        <rFont val="Arial"/>
        <scheme val="minor"/>
      </rPr>
      <t>X</t>
    </r>
  </si>
  <si>
    <t>total_items</t>
  </si>
  <si>
    <r>
      <rPr>
        <u/>
        <sz val="9"/>
        <color rgb="FF1155CC"/>
        <rFont val="Arial"/>
        <scheme val="minor"/>
      </rPr>
      <t>X</t>
    </r>
  </si>
  <si>
    <t>Profit Margin</t>
  </si>
  <si>
    <r>
      <rPr>
        <u/>
        <sz val="9"/>
        <color rgb="FF1155CC"/>
        <rFont val="Arial"/>
        <scheme val="minor"/>
      </rPr>
      <t>X</t>
    </r>
  </si>
  <si>
    <t>ROI</t>
  </si>
  <si>
    <r>
      <rPr>
        <u/>
        <sz val="9"/>
        <color rgb="FF1155CC"/>
        <rFont val="Arial"/>
        <scheme val="minor"/>
      </rPr>
      <t>X</t>
    </r>
  </si>
  <si>
    <t>Cost Efficiency Ratio</t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</si>
  <si>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</si>
  <si>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</si>
  <si>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t>X</t>
  </si>
  <si>
    <t>Loose         CIB         New         Graded         Box Only         Manual Only</t>
  </si>
  <si>
    <t>Playstation 2</t>
  </si>
  <si>
    <t>Wii</t>
  </si>
  <si>
    <t>Playstation 3</t>
  </si>
  <si>
    <t>Nintendo 3DS</t>
  </si>
  <si>
    <t>Nintendo DS</t>
  </si>
  <si>
    <t>Playstation 4</t>
  </si>
  <si>
    <t>Nintendo Switch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</si>
  <si>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</si>
  <si>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</si>
  <si>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</si>
  <si>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t>m82378594489</t>
  </si>
  <si>
    <r>
      <rPr>
        <u/>
        <sz val="9"/>
        <color rgb="FF1155CC"/>
        <rFont val="Arial"/>
        <scheme val="minor"/>
      </rPr>
      <t>Super Mario Galaxy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</si>
  <si>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</si>
  <si>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Mario Maker</t>
    </r>
  </si>
  <si>
    <t>Wii U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</si>
  <si>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</si>
  <si>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Zelda Wind Waker HD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</si>
  <si>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</si>
  <si>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Smash Bros.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</si>
  <si>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</si>
  <si>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Mario Tennis Ultra Smash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</si>
  <si>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</si>
  <si>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Splatoon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</si>
  <si>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</si>
  <si>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New Super Mario Bros. U + New Super Luigi U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</si>
  <si>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</si>
  <si>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Pokken Tournament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</si>
  <si>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</si>
  <si>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Mario Kart 8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</si>
  <si>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</si>
  <si>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</si>
  <si>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</si>
  <si>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</si>
  <si>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</si>
  <si>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</si>
  <si>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</si>
  <si>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</si>
  <si>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</si>
  <si>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</si>
  <si>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</si>
  <si>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</si>
  <si>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</si>
  <si>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</si>
  <si>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</si>
  <si>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</si>
  <si>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Mario Golf</t>
    </r>
  </si>
  <si>
    <t>Nintendo 64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</si>
  <si>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</si>
  <si>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Mario 64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</si>
  <si>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</si>
  <si>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Mario Party 2</t>
    </r>
  </si>
  <si>
    <r>
      <rPr>
        <u/>
        <sz val="9"/>
        <color rgb="FF1155CC"/>
        <rFont val="Arial"/>
        <scheme val="minor"/>
      </rPr>
      <t>X</t>
    </r>
  </si>
  <si>
    <t>m46743964129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</si>
  <si>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</si>
  <si>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</si>
  <si>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</si>
  <si>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</si>
  <si>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</si>
  <si>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</si>
  <si>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</si>
  <si>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</si>
  <si>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</si>
  <si>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</si>
  <si>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</si>
  <si>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</si>
  <si>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</si>
  <si>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</si>
  <si>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</si>
  <si>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</si>
  <si>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</si>
  <si>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</si>
  <si>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</si>
  <si>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</si>
  <si>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</si>
  <si>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</si>
  <si>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</si>
  <si>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</si>
  <si>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Mario Land</t>
    </r>
  </si>
  <si>
    <t>GameBoy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</si>
  <si>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</si>
  <si>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Yoshi's Island: Super Mario Advance 3</t>
    </r>
  </si>
  <si>
    <t>GameBoy Advance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</si>
  <si>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</si>
  <si>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GBA Video Shrek &amp; Shark Tale</t>
    </r>
  </si>
  <si>
    <r>
      <rPr>
        <u/>
        <sz val="9"/>
        <color rgb="FF1155CC"/>
        <rFont val="Arial"/>
        <scheme val="minor"/>
      </rPr>
      <t>X</t>
    </r>
  </si>
  <si>
    <t>m8108314282</t>
  </si>
  <si>
    <r>
      <rPr>
        <u/>
        <sz val="9"/>
        <color rgb="FF1155CC"/>
        <rFont val="Arial"/>
        <scheme val="minor"/>
      </rPr>
      <t>Epic Mickey: Power of Illusion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</si>
  <si>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</si>
  <si>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Resistance Fall of Man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</si>
  <si>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</si>
  <si>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Call of Duty: Black Ops Cold War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</si>
  <si>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</si>
  <si>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MLB Slugfest 2003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</si>
  <si>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</si>
  <si>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Robin Hood Defender of the Crown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</si>
  <si>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</si>
  <si>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NBA Street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</si>
  <si>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</si>
  <si>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Dragon Ball Z Sagas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</si>
  <si>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</si>
  <si>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Bujingai The Forsaken City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</si>
  <si>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</si>
  <si>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Batman Rise of Sin Tzu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</si>
  <si>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</si>
  <si>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</si>
  <si>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</si>
  <si>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</si>
  <si>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</si>
  <si>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</si>
  <si>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</si>
  <si>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</si>
  <si>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</si>
  <si>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</si>
  <si>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</si>
  <si>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</si>
  <si>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</si>
  <si>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</si>
  <si>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</si>
  <si>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</si>
  <si>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Ultimate Ninja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</si>
  <si>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</si>
  <si>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Marvel Ultimate Alliance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</si>
  <si>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</si>
  <si>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Shadow the Hedgehog</t>
    </r>
  </si>
  <si>
    <r>
      <rPr>
        <u/>
        <sz val="9"/>
        <color rgb="FF1155CC"/>
        <rFont val="Arial"/>
        <scheme val="minor"/>
      </rPr>
      <t>X</t>
    </r>
  </si>
  <si>
    <t>m50008888497</t>
  </si>
  <si>
    <r>
      <rPr>
        <u/>
        <sz val="9"/>
        <color rgb="FF1155CC"/>
        <rFont val="Arial"/>
        <scheme val="minor"/>
      </rPr>
      <t>Naruto Ultimate Ninja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</si>
  <si>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</si>
  <si>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Uzumaki Chronicles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</si>
  <si>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</si>
  <si>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Dragon Ball Z Sagas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</si>
  <si>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</si>
  <si>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&amp; Clank Going Commando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</si>
  <si>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</si>
  <si>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&amp; Clank Size Matters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</si>
  <si>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</si>
  <si>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Deadlocked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</si>
  <si>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</si>
  <si>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Rayman 3 Hoodlum Havoc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</si>
  <si>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</si>
  <si>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Ultimate Ninja 4: Naruto Shippuden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</si>
  <si>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</si>
  <si>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Sonic Heroes [Greatest Hits]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</si>
  <si>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</si>
  <si>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Spiderman [Greatest Hits]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</si>
  <si>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</si>
  <si>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Rayman 2 Revolution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</si>
  <si>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</si>
  <si>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Sly 3 Honor Among Thieves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</si>
  <si>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</si>
  <si>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Sly 2 Band of Thieves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</si>
  <si>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</si>
  <si>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Sly Cooper and the Thievius Raccoonus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</si>
  <si>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</si>
  <si>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&amp; Clank Up Your Arsenal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</si>
  <si>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</si>
  <si>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Ultimate Ninja 3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</si>
  <si>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</si>
  <si>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Uzumaki Chronicles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</si>
  <si>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</si>
  <si>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Sonic Generations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</si>
  <si>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</si>
  <si>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Star Wars: The Force Unleashed II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</si>
  <si>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</si>
  <si>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Spiderman: Shattered Dimensions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</si>
  <si>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</si>
  <si>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LEGO Star Wars Complete Saga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</si>
  <si>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</si>
  <si>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&amp; Clank: All 4 One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</si>
  <si>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</si>
  <si>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Shippuden Ultimate Ninja Storm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</si>
  <si>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</si>
  <si>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&amp; Clank: Full Frontal Assault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</si>
  <si>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</si>
  <si>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Sonic the Hedgehog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</si>
  <si>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</si>
  <si>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Toy Story 3: The Video Game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</si>
  <si>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</si>
  <si>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Amazing Spiderman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</si>
  <si>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</si>
  <si>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&amp; Clank Future: A Crack in Time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</si>
  <si>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</si>
  <si>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SpongeBob SquarePants: Plankton's Robotic Revenge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</si>
  <si>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</si>
  <si>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Spiderman 3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</si>
  <si>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</si>
  <si>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Rayman Legends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</si>
  <si>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</si>
  <si>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LEGO Batman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</si>
  <si>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</si>
  <si>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Shippuden Ultimate Ninja Storm Revolution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</si>
  <si>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</si>
  <si>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Marvel Ultimate Alliance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</si>
  <si>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</si>
  <si>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Shippuden Ultimate Ninja Storm 3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</si>
  <si>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</si>
  <si>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Naruto Shippuden Ultimate Ninja Storm Generations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</si>
  <si>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</si>
  <si>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LEGO Star Wars III: The Clone Wars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</si>
  <si>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</si>
  <si>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LEGO Marvel Super Heroes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</si>
  <si>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</si>
  <si>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Sonic Unleashed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</si>
  <si>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</si>
  <si>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Amazing Spiderman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</si>
  <si>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</si>
  <si>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Ratchet &amp; Clank: Quest for Booty</t>
    </r>
  </si>
  <si>
    <t>PAL Playstation 3</t>
  </si>
  <si>
    <r>
      <rPr>
        <u/>
        <sz val="9"/>
        <color rgb="FF1155CC"/>
        <rFont val="Arial"/>
        <scheme val="minor"/>
      </rPr>
      <t>Dark Souls II: Scholar of the First Sin</t>
    </r>
  </si>
  <si>
    <r>
      <rPr>
        <u/>
        <sz val="9"/>
        <color rgb="FF1155CC"/>
        <rFont val="Arial"/>
        <scheme val="minor"/>
      </rPr>
      <t>Bloodborne</t>
    </r>
  </si>
  <si>
    <r>
      <rPr>
        <u/>
        <sz val="9"/>
        <color rgb="FF1155CC"/>
        <rFont val="Arial"/>
        <scheme val="minor"/>
      </rPr>
      <t>Resident Evil 2</t>
    </r>
  </si>
  <si>
    <r>
      <rPr>
        <u/>
        <sz val="9"/>
        <color rgb="FF1155CC"/>
        <rFont val="Arial"/>
        <scheme val="minor"/>
      </rPr>
      <t>Dark Souls Remastered</t>
    </r>
  </si>
  <si>
    <r>
      <rPr>
        <u/>
        <sz val="9"/>
        <color rgb="FF1155CC"/>
        <rFont val="Arial"/>
        <scheme val="minor"/>
      </rPr>
      <t>Nioh</t>
    </r>
  </si>
  <si>
    <r>
      <rPr>
        <u/>
        <sz val="9"/>
        <color rgb="FF1155CC"/>
        <rFont val="Arial"/>
        <scheme val="minor"/>
      </rPr>
      <t>Control</t>
    </r>
  </si>
  <si>
    <t>ps4 pro</t>
  </si>
  <si>
    <t>ps3 reverse</t>
  </si>
  <si>
    <r>
      <rPr>
        <u/>
        <sz val="9"/>
        <color rgb="FF1155CC"/>
        <rFont val="Arial"/>
        <scheme val="minor"/>
      </rPr>
      <t>Bugs Bunny Rabbit Rampage</t>
    </r>
  </si>
  <si>
    <t>Super Nintendo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</si>
  <si>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</si>
  <si>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Space Invaders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</si>
  <si>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</si>
  <si>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Big Sky Trooper</t>
    </r>
  </si>
  <si>
    <r>
      <rPr>
        <u/>
        <sz val="9"/>
        <color rgb="FF1155CC"/>
        <rFont val="Arial"/>
        <scheme val="minor"/>
      </rPr>
      <t>X</t>
    </r>
  </si>
  <si>
    <t>100/99</t>
  </si>
  <si>
    <t>m72576750958</t>
  </si>
  <si>
    <r>
      <rPr>
        <u/>
        <sz val="9"/>
        <color rgb="FF1155CC"/>
        <rFont val="Arial"/>
        <scheme val="minor"/>
      </rPr>
      <t>Tiny Toon Adventures Buster Busts Loose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</si>
  <si>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</si>
  <si>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Plok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</si>
  <si>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</si>
  <si>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Toys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</si>
  <si>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</si>
  <si>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Krusty's Super Fun House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</si>
  <si>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</si>
  <si>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Toy Story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</si>
  <si>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</si>
  <si>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Tetris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</si>
  <si>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</si>
  <si>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Space Ace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</si>
  <si>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</si>
  <si>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F-Zero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</si>
  <si>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</si>
  <si>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Magical Quest starring Mickey Mouse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</si>
  <si>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</si>
  <si>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</si>
  <si>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</si>
  <si>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</si>
  <si>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</si>
  <si>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</si>
  <si>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</si>
  <si>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</si>
  <si>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</si>
  <si>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</si>
  <si>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</si>
  <si>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</si>
  <si>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</si>
  <si>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</si>
  <si>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</si>
  <si>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</si>
  <si>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ar Fox Assault</t>
    </r>
  </si>
  <si>
    <t>Gamecube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</si>
  <si>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</si>
  <si>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Smash Bros. Melee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</si>
  <si>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</si>
  <si>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Smash Bros. Melee</t>
    </r>
  </si>
  <si>
    <r>
      <rPr>
        <u/>
        <sz val="9"/>
        <color rgb="FF1155CC"/>
        <rFont val="Arial"/>
        <scheme val="minor"/>
      </rPr>
      <t>X</t>
    </r>
  </si>
  <si>
    <t>b67918188294</t>
  </si>
  <si>
    <r>
      <rPr>
        <u/>
        <sz val="9"/>
        <color rgb="FF1155CC"/>
        <rFont val="Arial"/>
        <scheme val="minor"/>
      </rPr>
      <t>Def Jam Fight for NY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</si>
  <si>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</si>
  <si>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Zelda Wind Waker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</si>
  <si>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</si>
  <si>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Pikmin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</si>
  <si>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</si>
  <si>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Teen Titans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</si>
  <si>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</si>
  <si>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okemon Shining Pearl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</si>
  <si>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</si>
  <si>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Kirby and the Forgotten Land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</si>
  <si>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</si>
  <si>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Grand Theft Auto: The Trilogy [Definitive Edition]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</si>
  <si>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</si>
  <si>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Zelda Link's Awakening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</si>
  <si>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</si>
  <si>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Zelda: Skyward Sword HD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</si>
  <si>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</si>
  <si>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Marvel Vs. Capcom Fighting Collection: Arcade Classics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</si>
  <si>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</si>
  <si>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Smash Bros. Ultimate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</si>
  <si>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</si>
  <si>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Zelda: Tears Of the Kingdom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</si>
  <si>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</si>
  <si>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Kirby Star Allies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</si>
  <si>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</si>
  <si>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Pokemon Brilliant Diamond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</si>
  <si>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</si>
  <si>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Mario 3D All-Stars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</si>
  <si>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</si>
  <si>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Zelda Breath of the Wild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</si>
  <si>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</si>
  <si>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</si>
  <si>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</si>
  <si>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</si>
  <si>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</si>
  <si>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</si>
  <si>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</si>
  <si>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</si>
  <si>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</si>
  <si>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</si>
  <si>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</si>
  <si>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</si>
  <si>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t>m21756188506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</si>
  <si>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</si>
  <si>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</si>
  <si>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</si>
  <si>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</si>
  <si>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</si>
  <si>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</si>
  <si>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</si>
  <si>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</si>
  <si>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</si>
  <si>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</si>
  <si>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</si>
  <si>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</si>
  <si>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</si>
  <si>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</si>
  <si>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</si>
  <si>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</si>
  <si>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</si>
  <si>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</si>
  <si>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</si>
  <si>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</si>
  <si>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</si>
  <si>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</si>
  <si>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</si>
  <si>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</si>
  <si>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t>dsi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</si>
  <si>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</si>
  <si>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</si>
  <si>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t>ds lite</t>
  </si>
  <si>
    <r>
      <rPr>
        <u/>
        <sz val="9"/>
        <color rgb="FF1155CC"/>
        <rFont val="Arial"/>
        <scheme val="minor"/>
      </rPr>
      <t>X</t>
    </r>
  </si>
  <si>
    <t>m87248394530</t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</si>
  <si>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</si>
  <si>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</si>
  <si>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</si>
  <si>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</si>
  <si>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</si>
  <si>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</si>
  <si>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</si>
  <si>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</si>
  <si>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</si>
  <si>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</si>
  <si>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</si>
  <si>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</si>
  <si>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</si>
  <si>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</si>
  <si>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</si>
  <si>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</si>
  <si>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</si>
  <si>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</si>
  <si>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</si>
  <si>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</si>
  <si>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</si>
  <si>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</si>
  <si>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</si>
  <si>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</si>
  <si>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Power Rangers Samurai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</si>
  <si>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</si>
  <si>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Sonic Colors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</si>
  <si>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</si>
  <si>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SpongeBob's Boating Bash</t>
    </r>
  </si>
  <si>
    <r>
      <rPr>
        <u/>
        <sz val="9"/>
        <color rgb="FF1155CC"/>
        <rFont val="Arial"/>
        <scheme val="minor"/>
      </rPr>
      <t>X</t>
    </r>
  </si>
  <si>
    <t>m29673487293</t>
  </si>
  <si>
    <r>
      <rPr>
        <u/>
        <sz val="9"/>
        <color rgb="FF1155CC"/>
        <rFont val="Arial"/>
        <scheme val="minor"/>
      </rPr>
      <t>Mario Kart 7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</si>
  <si>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</si>
  <si>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New Super Mario Bros. 2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</si>
  <si>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</si>
  <si>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Mario &amp; Luigi: Paper Jam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</si>
  <si>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</si>
  <si>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Dragon Ball Z: Extreme Butoden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</si>
  <si>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</si>
  <si>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Yoshi's New Island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</si>
  <si>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</si>
  <si>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Paper Mario: Sticker Star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</si>
  <si>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</si>
  <si>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Power Rangers Super Megaforce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</si>
  <si>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</si>
  <si>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Power Rangers Megaforce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</si>
  <si>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</si>
  <si>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Rabbids Rumble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</si>
  <si>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</si>
  <si>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Epic Mickey: Power of Illusion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</si>
  <si>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</si>
  <si>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Donkey Kong Country Returns 3D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</si>
  <si>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</si>
  <si>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Smash Bros for Nintendo 3DS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</si>
  <si>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</si>
  <si>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Teenage Mutant Ninja Turtles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</si>
  <si>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</si>
  <si>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Super Mario 3D Land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</si>
  <si>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</si>
  <si>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</si>
  <si>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</si>
  <si>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</si>
  <si>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</si>
  <si>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</si>
  <si>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</si>
  <si>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</si>
  <si>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u/>
        <sz val="9"/>
        <color rgb="FF1155CC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</si>
  <si>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</si>
  <si>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r>
      <rPr>
        <sz val="9"/>
        <color rgb="FF800080"/>
        <rFont val="Arial"/>
        <scheme val="minor"/>
      </rPr>
      <t>X</t>
    </r>
  </si>
  <si>
    <t>sales_tax_avg</t>
  </si>
  <si>
    <t>variable_fee_games</t>
  </si>
  <si>
    <t>variable_fee_consoles</t>
  </si>
  <si>
    <t>flat_trx_fee</t>
  </si>
  <si>
    <t>average_shipping_cost</t>
  </si>
  <si>
    <t>average_shipping_cost_consoles</t>
  </si>
  <si>
    <t>top seller discount</t>
  </si>
  <si>
    <t>shipping_supplies_cost_under_40</t>
  </si>
  <si>
    <t>shipping_supplies_cost_over_40</t>
  </si>
  <si>
    <t>shipping_cashback_rate</t>
  </si>
  <si>
    <t>regular_cashback_rate</t>
  </si>
  <si>
    <t>local_sales_tax</t>
  </si>
  <si>
    <t>test1</t>
  </si>
  <si>
    <t>test2</t>
  </si>
  <si>
    <t>test3</t>
  </si>
  <si>
    <t>test4</t>
  </si>
  <si>
    <t>xbox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</si>
</sst>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9"/>
      <color theme="1"/>
      <name val="Arial"/>
    </font>
    <font>
      <sz val="9"/>
      <color rgb="FF333333"/>
      <name val="Arial"/>
    </font>
    <font>
      <sz val="9"/>
      <color rgb="FF333333"/>
      <name val="Sans-serif"/>
    </font>
    <font>
      <u/>
      <sz val="9"/>
      <color rgb="FF0000FF"/>
      <name val="Arial"/>
    </font>
    <font>
      <u/>
      <sz val="9"/>
      <color rgb="FF0000FF"/>
      <name val="Arial"/>
    </font>
    <font>
      <sz val="11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800080"/>
      <name val="Arial"/>
    </font>
    <font>
      <u/>
      <sz val="9"/>
      <color rgb="FF1155CC"/>
      <name val="Arial"/>
      <scheme val="minor"/>
    </font>
    <font>
      <sz val="9"/>
      <color rgb="FF80008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FD6"/>
        <bgColor rgb="FFE4EFD6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dotted">
        <color rgb="FFDDDDDD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00FFFF"/>
      </left>
      <right/>
      <top style="thick">
        <color rgb="FF00FFFF"/>
      </top>
      <bottom/>
      <diagonal/>
    </border>
    <border>
      <left style="thick">
        <color rgb="FFFF9900"/>
      </left>
      <right style="thick">
        <color rgb="FFFF9900"/>
      </right>
      <top style="thick">
        <color rgb="FFFF9900"/>
      </top>
      <bottom/>
      <diagonal/>
    </border>
    <border>
      <left style="thick">
        <color rgb="FFFFFF00"/>
      </left>
      <right/>
      <top/>
      <bottom/>
      <diagonal/>
    </border>
    <border>
      <left style="thick">
        <color rgb="FF00FFFF"/>
      </left>
      <right/>
      <top/>
      <bottom/>
      <diagonal/>
    </border>
    <border>
      <left style="thick">
        <color rgb="FFFF9900"/>
      </left>
      <right style="thick">
        <color rgb="FFFF9900"/>
      </right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 style="thick">
        <color rgb="FF00FFFF"/>
      </left>
      <right/>
      <top/>
      <bottom style="thick">
        <color rgb="FF00FFFF"/>
      </bottom>
      <diagonal/>
    </border>
    <border>
      <left style="thick">
        <color rgb="FFFF9900"/>
      </left>
      <right style="thick">
        <color rgb="FFFF9900"/>
      </right>
      <top/>
      <bottom style="thick">
        <color rgb="FFFF99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right" vertical="top"/>
    </xf>
    <xf numFmtId="0" fontId="7" fillId="0" borderId="4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8" fillId="0" borderId="4" xfId="0" applyFont="1" applyBorder="1" applyAlignment="1">
      <alignment vertical="top"/>
    </xf>
    <xf numFmtId="0" fontId="2" fillId="0" borderId="5" xfId="0" applyFont="1" applyBorder="1"/>
    <xf numFmtId="10" fontId="2" fillId="0" borderId="6" xfId="0" applyNumberFormat="1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4" fontId="2" fillId="0" borderId="7" xfId="0" applyNumberFormat="1" applyFont="1" applyBorder="1"/>
    <xf numFmtId="164" fontId="9" fillId="0" borderId="7" xfId="0" applyNumberFormat="1" applyFont="1" applyBorder="1"/>
    <xf numFmtId="0" fontId="9" fillId="0" borderId="7" xfId="0" applyFont="1" applyBorder="1" applyAlignment="1">
      <alignment horizontal="right"/>
    </xf>
    <xf numFmtId="0" fontId="2" fillId="0" borderId="8" xfId="0" applyFont="1" applyBorder="1"/>
    <xf numFmtId="0" fontId="10" fillId="0" borderId="9" xfId="0" applyFont="1" applyBorder="1"/>
    <xf numFmtId="164" fontId="10" fillId="0" borderId="8" xfId="0" applyNumberFormat="1" applyFont="1" applyBorder="1" applyAlignment="1">
      <alignment horizontal="right"/>
    </xf>
    <xf numFmtId="0" fontId="12" fillId="0" borderId="4" xfId="0" applyFont="1" applyBorder="1" applyAlignment="1">
      <alignment horizontal="left" vertical="top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0" fontId="2" fillId="0" borderId="17" xfId="0" applyFont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/>
    <xf numFmtId="10" fontId="2" fillId="0" borderId="0" xfId="0" applyNumberFormat="1" applyFont="1"/>
    <xf numFmtId="10" fontId="2" fillId="0" borderId="17" xfId="0" applyNumberFormat="1" applyFont="1" applyBorder="1"/>
    <xf numFmtId="10" fontId="2" fillId="0" borderId="18" xfId="0" applyNumberFormat="1" applyFont="1" applyBorder="1"/>
    <xf numFmtId="0" fontId="2" fillId="0" borderId="19" xfId="0" applyFont="1" applyBorder="1"/>
    <xf numFmtId="4" fontId="2" fillId="0" borderId="20" xfId="0" applyNumberFormat="1" applyFont="1" applyBorder="1"/>
    <xf numFmtId="4" fontId="2" fillId="0" borderId="21" xfId="0" applyNumberFormat="1" applyFont="1" applyBorder="1"/>
    <xf numFmtId="4" fontId="2" fillId="0" borderId="22" xfId="0" applyNumberFormat="1" applyFont="1" applyBorder="1"/>
    <xf numFmtId="0" fontId="5" fillId="2" borderId="4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/>
    </xf>
    <xf numFmtId="164" fontId="5" fillId="2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>
      <alignment horizontal="left"/>
    </xf>
    <xf numFmtId="0" fontId="5" fillId="3" borderId="4" xfId="0" applyFont="1" applyFill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right" vertical="top"/>
    </xf>
    <xf numFmtId="0" fontId="9" fillId="0" borderId="0" xfId="0" applyFont="1"/>
    <xf numFmtId="10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0" fillId="0" borderId="0" xfId="0"/>
    <xf numFmtId="164" fontId="11" fillId="0" borderId="5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0" applyFont="1" applyBorder="1"/>
    <xf numFmtId="0" fontId="1" fillId="0" borderId="12" xfId="0" applyFont="1" applyBorder="1" applyAlignment="1">
      <alignment horizontal="center"/>
    </xf>
    <xf numFmtId="0" fontId="3" fillId="0" borderId="13" xfId="0" applyFont="1" applyBorder="1"/>
  </cellXfs>
  <cellStyles count="1">
    <cellStyle name="Normal" xfId="0" builtinId="0"/>
  </cellStyles>
  <dxfs count="1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</dxfs>
  <tableStyles count="8">
    <tableStyle name="FB223-style" pivot="0" count="2" xr9:uid="{00000000-0011-0000-FFFF-FFFF00000000}">
      <tableStyleElement type="firstRowStripe" dxfId="15"/>
      <tableStyleElement type="secondRowStripe" dxfId="14"/>
    </tableStyle>
    <tableStyle name="FB223-style 2" pivot="0" count="2" xr9:uid="{00000000-0011-0000-FFFF-FFFF01000000}">
      <tableStyleElement type="firstRowStripe" dxfId="13"/>
      <tableStyleElement type="secondRowStripe" dxfId="12"/>
    </tableStyle>
    <tableStyle name="FB224-style" pivot="0" count="2" xr9:uid="{00000000-0011-0000-FFFF-FFFF02000000}">
      <tableStyleElement type="firstRowStripe" dxfId="11"/>
      <tableStyleElement type="secondRowStripe" dxfId="10"/>
    </tableStyle>
    <tableStyle name="FB224-style 2" pivot="0" count="2" xr9:uid="{00000000-0011-0000-FFFF-FFFF03000000}">
      <tableStyleElement type="firstRowStripe" dxfId="9"/>
      <tableStyleElement type="secondRowStripe" dxfId="8"/>
    </tableStyle>
    <tableStyle name="FB201-style" pivot="0" count="2" xr9:uid="{00000000-0011-0000-FFFF-FFFF04000000}">
      <tableStyleElement type="firstRowStripe" dxfId="7"/>
      <tableStyleElement type="secondRowStripe" dxfId="6"/>
    </tableStyle>
    <tableStyle name="FB201-style 2" pivot="0" count="2" xr9:uid="{00000000-0011-0000-FFFF-FFFF05000000}">
      <tableStyleElement type="firstRowStripe" dxfId="5"/>
      <tableStyleElement type="secondRowStripe" dxfId="4"/>
    </tableStyle>
    <tableStyle name="FB221-style" pivot="0" count="2" xr9:uid="{00000000-0011-0000-FFFF-FFFF06000000}">
      <tableStyleElement type="firstRowStripe" dxfId="3"/>
      <tableStyleElement type="secondRowStripe" dxfId="2"/>
    </tableStyle>
    <tableStyle name="FB221-style 2" pivot="0" count="2" xr9:uid="{00000000-0011-0000-FFFF-FFFF0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lot-value-calculator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lot-value-calculator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lot-value-calculator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lot-value-calculator" TargetMode="External"/><Relationship Id="rId33" Type="http://schemas.openxmlformats.org/officeDocument/2006/relationships/hyperlink" Target="https://www.pricecharting.com/lot-value-calculator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lot-value-calculator" TargetMode="External"/><Relationship Id="rId6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lot-value-calculator" TargetMode="External"/><Relationship Id="rId28" Type="http://schemas.openxmlformats.org/officeDocument/2006/relationships/hyperlink" Target="https://www.pricecharting.com/lot-value-calculator" TargetMode="External"/><Relationship Id="rId36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52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lot-value-calculator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lot-value-calculator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lot-value-calculator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lot-value-calculator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lot-value-calculator" TargetMode="External"/><Relationship Id="rId25" Type="http://schemas.openxmlformats.org/officeDocument/2006/relationships/hyperlink" Target="https://www.pricecharting.com/lot-value-calculator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game/34519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game/36415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123" Type="http://schemas.openxmlformats.org/officeDocument/2006/relationships/hyperlink" Target="https://www.pricecharting.com/lot-value-calculator" TargetMode="External"/><Relationship Id="rId128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game/21010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game/34043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118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game/33359" TargetMode="External"/><Relationship Id="rId33" Type="http://schemas.openxmlformats.org/officeDocument/2006/relationships/hyperlink" Target="https://www.pricecharting.com/game/32578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124" Type="http://schemas.openxmlformats.org/officeDocument/2006/relationships/hyperlink" Target="https://www.pricecharting.com/lot-value-calculator" TargetMode="External"/><Relationship Id="rId129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game/32343" TargetMode="External"/><Relationship Id="rId6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game/33342" TargetMode="External"/><Relationship Id="rId28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19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130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game/36135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120" Type="http://schemas.openxmlformats.org/officeDocument/2006/relationships/hyperlink" Target="https://www.pricecharting.com/lot-value-calculator" TargetMode="External"/><Relationship Id="rId125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game/32384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game/35151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131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game/35241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126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121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game/30726" TargetMode="External"/><Relationship Id="rId25" Type="http://schemas.openxmlformats.org/officeDocument/2006/relationships/hyperlink" Target="https://www.pricecharting.com/game/33404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116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Relationship Id="rId132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game/34744" TargetMode="External"/><Relationship Id="rId36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27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game/34453" TargetMode="External"/><Relationship Id="rId52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122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game/32996" TargetMode="External"/><Relationship Id="rId26" Type="http://schemas.openxmlformats.org/officeDocument/2006/relationships/hyperlink" Target="https://www.pricecharting.com/lot-value-calculato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icecharting.com/lot-value-calculator" TargetMode="External"/><Relationship Id="rId117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lot-value-calculator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game/35650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lot-value-calculator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123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lot-value-calculator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118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game/36280" TargetMode="External"/><Relationship Id="rId17" Type="http://schemas.openxmlformats.org/officeDocument/2006/relationships/hyperlink" Target="https://www.pricecharting.com/lot-value-calculator" TargetMode="External"/><Relationship Id="rId33" Type="http://schemas.openxmlformats.org/officeDocument/2006/relationships/hyperlink" Target="https://www.pricecharting.com/lot-value-calculator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124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lot-value-calculator" TargetMode="External"/><Relationship Id="rId6" Type="http://schemas.openxmlformats.org/officeDocument/2006/relationships/hyperlink" Target="https://www.pricecharting.com/game/35958" TargetMode="External"/><Relationship Id="rId23" Type="http://schemas.openxmlformats.org/officeDocument/2006/relationships/hyperlink" Target="https://www.pricecharting.com/lot-value-calculator" TargetMode="External"/><Relationship Id="rId28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19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game/21371" TargetMode="External"/><Relationship Id="rId9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lot-value-calculator" TargetMode="External"/><Relationship Id="rId18" Type="http://schemas.openxmlformats.org/officeDocument/2006/relationships/hyperlink" Target="https://www.pricecharting.com/game/36567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120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lot-value-calculator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lot-value-calculator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lot-value-calculator" TargetMode="External"/><Relationship Id="rId14" Type="http://schemas.openxmlformats.org/officeDocument/2006/relationships/hyperlink" Target="https://www.pricecharting.com/game/35765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game/34270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121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lot-value-calculator" TargetMode="External"/><Relationship Id="rId25" Type="http://schemas.openxmlformats.org/officeDocument/2006/relationships/hyperlink" Target="https://www.pricecharting.com/lot-value-calculator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116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game/34919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lot-value-calculator" TargetMode="External"/><Relationship Id="rId36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game/35376" TargetMode="External"/><Relationship Id="rId31" Type="http://schemas.openxmlformats.org/officeDocument/2006/relationships/hyperlink" Target="https://www.pricecharting.com/lot-value-calculator" TargetMode="External"/><Relationship Id="rId52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122" Type="http://schemas.openxmlformats.org/officeDocument/2006/relationships/hyperlink" Target="https://www.pricecharting.com/lot-value-calculator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icecharting.com/lot-value-calculator" TargetMode="External"/><Relationship Id="rId117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lot-value-calculator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lot-value-calculator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game/3820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118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lot-value-calculator" TargetMode="External"/><Relationship Id="rId33" Type="http://schemas.openxmlformats.org/officeDocument/2006/relationships/hyperlink" Target="https://www.pricecharting.com/lot-value-calculator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game/3817" TargetMode="External"/><Relationship Id="rId6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lot-value-calculator" TargetMode="External"/><Relationship Id="rId28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52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lot-value-calculator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lot-value-calculator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lot-value-calculator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lot-value-calculator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game/3924" TargetMode="External"/><Relationship Id="rId25" Type="http://schemas.openxmlformats.org/officeDocument/2006/relationships/hyperlink" Target="https://www.pricecharting.com/lot-value-calculator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116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lot-value-calculator" TargetMode="External"/><Relationship Id="rId36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icecharting.com/lot-value-calculator" TargetMode="External"/><Relationship Id="rId117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game/10778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game/200177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123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game/34114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118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game/5559" TargetMode="External"/><Relationship Id="rId33" Type="http://schemas.openxmlformats.org/officeDocument/2006/relationships/hyperlink" Target="https://www.pricecharting.com/lot-value-calculator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124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game/3059" TargetMode="External"/><Relationship Id="rId6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game/5010" TargetMode="External"/><Relationship Id="rId28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19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game/5477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120" Type="http://schemas.openxmlformats.org/officeDocument/2006/relationships/hyperlink" Target="https://www.pricecharting.com/lot-value-calculator" TargetMode="External"/><Relationship Id="rId125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game/33404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lot-value-calculator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game/5145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126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121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game/2710" TargetMode="External"/><Relationship Id="rId25" Type="http://schemas.openxmlformats.org/officeDocument/2006/relationships/hyperlink" Target="https://www.pricecharting.com/lot-value-calculator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116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game/10900" TargetMode="External"/><Relationship Id="rId36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27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lot-value-calculator" TargetMode="External"/><Relationship Id="rId52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122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game/10828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game/16480" TargetMode="External"/><Relationship Id="rId42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game/34447" TargetMode="External"/><Relationship Id="rId84" Type="http://schemas.openxmlformats.org/officeDocument/2006/relationships/hyperlink" Target="https://www.pricecharting.com/lot-value-calculator" TargetMode="External"/><Relationship Id="rId138" Type="http://schemas.openxmlformats.org/officeDocument/2006/relationships/hyperlink" Target="https://www.pricecharting.com/lot-value-calculator" TargetMode="External"/><Relationship Id="rId159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game/5145" TargetMode="External"/><Relationship Id="rId32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game/33423" TargetMode="External"/><Relationship Id="rId74" Type="http://schemas.openxmlformats.org/officeDocument/2006/relationships/hyperlink" Target="https://www.pricecharting.com/lot-value-calculator" TargetMode="External"/><Relationship Id="rId128" Type="http://schemas.openxmlformats.org/officeDocument/2006/relationships/hyperlink" Target="https://www.pricecharting.com/lot-value-calculator" TargetMode="External"/><Relationship Id="rId149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game/5744" TargetMode="External"/><Relationship Id="rId95" Type="http://schemas.openxmlformats.org/officeDocument/2006/relationships/hyperlink" Target="https://www.pricecharting.com/game/46451" TargetMode="External"/><Relationship Id="rId160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game/30316" TargetMode="External"/><Relationship Id="rId64" Type="http://schemas.openxmlformats.org/officeDocument/2006/relationships/hyperlink" Target="https://www.pricecharting.com/lot-value-calculator" TargetMode="External"/><Relationship Id="rId118" Type="http://schemas.openxmlformats.org/officeDocument/2006/relationships/hyperlink" Target="https://www.pricecharting.com/lot-value-calculator" TargetMode="External"/><Relationship Id="rId139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game/32875" TargetMode="External"/><Relationship Id="rId150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game/5671" TargetMode="External"/><Relationship Id="rId33" Type="http://schemas.openxmlformats.org/officeDocument/2006/relationships/hyperlink" Target="https://www.pricecharting.com/game/5776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game/34834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124" Type="http://schemas.openxmlformats.org/officeDocument/2006/relationships/hyperlink" Target="https://www.pricecharting.com/lot-value-calculator" TargetMode="External"/><Relationship Id="rId129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game/33896" TargetMode="External"/><Relationship Id="rId91" Type="http://schemas.openxmlformats.org/officeDocument/2006/relationships/hyperlink" Target="https://www.pricecharting.com/game/35641" TargetMode="External"/><Relationship Id="rId96" Type="http://schemas.openxmlformats.org/officeDocument/2006/relationships/hyperlink" Target="https://www.pricecharting.com/lot-value-calculator" TargetMode="External"/><Relationship Id="rId140" Type="http://schemas.openxmlformats.org/officeDocument/2006/relationships/hyperlink" Target="https://www.pricecharting.com/lot-value-calculator" TargetMode="External"/><Relationship Id="rId145" Type="http://schemas.openxmlformats.org/officeDocument/2006/relationships/hyperlink" Target="https://www.pricecharting.com/lot-value-calculator" TargetMode="External"/><Relationship Id="rId161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game/11514" TargetMode="External"/><Relationship Id="rId6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game/49969" TargetMode="External"/><Relationship Id="rId28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game/31869" TargetMode="External"/><Relationship Id="rId114" Type="http://schemas.openxmlformats.org/officeDocument/2006/relationships/hyperlink" Target="https://www.pricecharting.com/lot-value-calculator" TargetMode="External"/><Relationship Id="rId119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game/10831" TargetMode="External"/><Relationship Id="rId81" Type="http://schemas.openxmlformats.org/officeDocument/2006/relationships/hyperlink" Target="https://www.pricecharting.com/game/34433" TargetMode="External"/><Relationship Id="rId86" Type="http://schemas.openxmlformats.org/officeDocument/2006/relationships/hyperlink" Target="https://www.pricecharting.com/lot-value-calculator" TargetMode="External"/><Relationship Id="rId130" Type="http://schemas.openxmlformats.org/officeDocument/2006/relationships/hyperlink" Target="https://www.pricecharting.com/lot-value-calculator" TargetMode="External"/><Relationship Id="rId135" Type="http://schemas.openxmlformats.org/officeDocument/2006/relationships/hyperlink" Target="https://www.pricecharting.com/lot-value-calculator" TargetMode="External"/><Relationship Id="rId151" Type="http://schemas.openxmlformats.org/officeDocument/2006/relationships/hyperlink" Target="https://www.pricecharting.com/lot-value-calculator" TargetMode="External"/><Relationship Id="rId156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game/5669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game/7400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game/10830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game/37248" TargetMode="External"/><Relationship Id="rId104" Type="http://schemas.openxmlformats.org/officeDocument/2006/relationships/hyperlink" Target="https://www.pricecharting.com/lot-value-calculator" TargetMode="External"/><Relationship Id="rId120" Type="http://schemas.openxmlformats.org/officeDocument/2006/relationships/hyperlink" Target="https://www.pricecharting.com/lot-value-calculator" TargetMode="External"/><Relationship Id="rId125" Type="http://schemas.openxmlformats.org/officeDocument/2006/relationships/hyperlink" Target="https://www.pricecharting.com/lot-value-calculator" TargetMode="External"/><Relationship Id="rId141" Type="http://schemas.openxmlformats.org/officeDocument/2006/relationships/hyperlink" Target="https://www.pricecharting.com/lot-value-calculator" TargetMode="External"/><Relationship Id="rId146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game/5527" TargetMode="External"/><Relationship Id="rId71" Type="http://schemas.openxmlformats.org/officeDocument/2006/relationships/hyperlink" Target="https://www.pricecharting.com/game/35058" TargetMode="External"/><Relationship Id="rId92" Type="http://schemas.openxmlformats.org/officeDocument/2006/relationships/hyperlink" Target="https://www.pricecharting.com/lot-value-calculator" TargetMode="External"/><Relationship Id="rId16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game/5775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game/21973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game/47821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131" Type="http://schemas.openxmlformats.org/officeDocument/2006/relationships/hyperlink" Target="https://www.pricecharting.com/lot-value-calculator" TargetMode="External"/><Relationship Id="rId136" Type="http://schemas.openxmlformats.org/officeDocument/2006/relationships/hyperlink" Target="https://www.pricecharting.com/lot-value-calculator" TargetMode="External"/><Relationship Id="rId157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game/19842" TargetMode="External"/><Relationship Id="rId82" Type="http://schemas.openxmlformats.org/officeDocument/2006/relationships/hyperlink" Target="https://www.pricecharting.com/lot-value-calculator" TargetMode="External"/><Relationship Id="rId15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game/5674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game/5670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game/32616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126" Type="http://schemas.openxmlformats.org/officeDocument/2006/relationships/hyperlink" Target="https://www.pricecharting.com/lot-value-calculator" TargetMode="External"/><Relationship Id="rId147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game/30271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game/54042" TargetMode="External"/><Relationship Id="rId98" Type="http://schemas.openxmlformats.org/officeDocument/2006/relationships/hyperlink" Target="https://www.pricecharting.com/lot-value-calculator" TargetMode="External"/><Relationship Id="rId121" Type="http://schemas.openxmlformats.org/officeDocument/2006/relationships/hyperlink" Target="https://www.pricecharting.com/lot-value-calculator" TargetMode="External"/><Relationship Id="rId142" Type="http://schemas.openxmlformats.org/officeDocument/2006/relationships/hyperlink" Target="https://www.pricecharting.com/lot-value-calculator" TargetMode="External"/><Relationship Id="rId163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game/7376" TargetMode="External"/><Relationship Id="rId25" Type="http://schemas.openxmlformats.org/officeDocument/2006/relationships/hyperlink" Target="https://www.pricecharting.com/game/49974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game/34247" TargetMode="External"/><Relationship Id="rId116" Type="http://schemas.openxmlformats.org/officeDocument/2006/relationships/hyperlink" Target="https://www.pricecharting.com/lot-value-calculator" TargetMode="External"/><Relationship Id="rId137" Type="http://schemas.openxmlformats.org/officeDocument/2006/relationships/hyperlink" Target="https://www.pricecharting.com/lot-value-calculator" TargetMode="External"/><Relationship Id="rId158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game/32201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game/16010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Relationship Id="rId132" Type="http://schemas.openxmlformats.org/officeDocument/2006/relationships/hyperlink" Target="https://www.pricecharting.com/lot-value-calculator" TargetMode="External"/><Relationship Id="rId153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game/11935" TargetMode="External"/><Relationship Id="rId36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game/21605" TargetMode="External"/><Relationship Id="rId106" Type="http://schemas.openxmlformats.org/officeDocument/2006/relationships/hyperlink" Target="https://www.pricecharting.com/lot-value-calculator" TargetMode="External"/><Relationship Id="rId127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game/5774" TargetMode="External"/><Relationship Id="rId52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game/19601" TargetMode="External"/><Relationship Id="rId78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game/63133" TargetMode="External"/><Relationship Id="rId101" Type="http://schemas.openxmlformats.org/officeDocument/2006/relationships/hyperlink" Target="https://www.pricecharting.com/lot-value-calculator" TargetMode="External"/><Relationship Id="rId122" Type="http://schemas.openxmlformats.org/officeDocument/2006/relationships/hyperlink" Target="https://www.pricecharting.com/lot-value-calculator" TargetMode="External"/><Relationship Id="rId143" Type="http://schemas.openxmlformats.org/officeDocument/2006/relationships/hyperlink" Target="https://www.pricecharting.com/lot-value-calculator" TargetMode="External"/><Relationship Id="rId148" Type="http://schemas.openxmlformats.org/officeDocument/2006/relationships/hyperlink" Target="https://www.pricecharting.com/lot-value-calculator" TargetMode="External"/><Relationship Id="rId164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game/7401" TargetMode="External"/><Relationship Id="rId26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game/10571" TargetMode="External"/><Relationship Id="rId68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game/35668" TargetMode="External"/><Relationship Id="rId112" Type="http://schemas.openxmlformats.org/officeDocument/2006/relationships/hyperlink" Target="https://www.pricecharting.com/lot-value-calculator" TargetMode="External"/><Relationship Id="rId133" Type="http://schemas.openxmlformats.org/officeDocument/2006/relationships/hyperlink" Target="https://www.pricecharting.com/lot-value-calculator" TargetMode="External"/><Relationship Id="rId154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game/13157" TargetMode="External"/><Relationship Id="rId58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game/31103" TargetMode="External"/><Relationship Id="rId102" Type="http://schemas.openxmlformats.org/officeDocument/2006/relationships/hyperlink" Target="https://www.pricecharting.com/lot-value-calculator" TargetMode="External"/><Relationship Id="rId123" Type="http://schemas.openxmlformats.org/officeDocument/2006/relationships/hyperlink" Target="https://www.pricecharting.com/lot-value-calculator" TargetMode="External"/><Relationship Id="rId144" Type="http://schemas.openxmlformats.org/officeDocument/2006/relationships/hyperlink" Target="https://www.pricecharting.com/lot-value-calculator" TargetMode="External"/><Relationship Id="rId90" Type="http://schemas.openxmlformats.org/officeDocument/2006/relationships/hyperlink" Target="https://www.pricecharting.com/lot-value-calculator" TargetMode="External"/><Relationship Id="rId165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game/5673" TargetMode="External"/><Relationship Id="rId48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game/32857" TargetMode="External"/><Relationship Id="rId113" Type="http://schemas.openxmlformats.org/officeDocument/2006/relationships/hyperlink" Target="https://www.pricecharting.com/lot-value-calculator" TargetMode="External"/><Relationship Id="rId134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155" Type="http://schemas.openxmlformats.org/officeDocument/2006/relationships/hyperlink" Target="https://www.pricecharting.com/lot-value-calculator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icecharting.com/lot-value-calculator" TargetMode="External"/><Relationship Id="rId117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game/6936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game/11965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123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game/6863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118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game/7170" TargetMode="External"/><Relationship Id="rId33" Type="http://schemas.openxmlformats.org/officeDocument/2006/relationships/hyperlink" Target="https://www.pricecharting.com/lot-value-calculator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124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game/10576" TargetMode="External"/><Relationship Id="rId6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game/6991" TargetMode="External"/><Relationship Id="rId28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19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game/6975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120" Type="http://schemas.openxmlformats.org/officeDocument/2006/relationships/hyperlink" Target="https://www.pricecharting.com/lot-value-calculator" TargetMode="External"/><Relationship Id="rId125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game/7207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lot-value-calculator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game/13066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126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121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game/7095" TargetMode="External"/><Relationship Id="rId25" Type="http://schemas.openxmlformats.org/officeDocument/2006/relationships/hyperlink" Target="https://www.pricecharting.com/lot-value-calculator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116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game/7480" TargetMode="External"/><Relationship Id="rId36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27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lot-value-calculator" TargetMode="External"/><Relationship Id="rId52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122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game/7052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game/63770" TargetMode="External"/><Relationship Id="rId42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game/3475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game/37294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123" Type="http://schemas.openxmlformats.org/officeDocument/2006/relationships/hyperlink" Target="https://www.pricecharting.com/lot-value-calculator" TargetMode="External"/><Relationship Id="rId128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game/3587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game/53856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118" Type="http://schemas.openxmlformats.org/officeDocument/2006/relationships/hyperlink" Target="https://www.pricecharting.com/lot-value-calculator" TargetMode="External"/><Relationship Id="rId134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game/3305915" TargetMode="External"/><Relationship Id="rId33" Type="http://schemas.openxmlformats.org/officeDocument/2006/relationships/hyperlink" Target="https://www.pricecharting.com/game/2820688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124" Type="http://schemas.openxmlformats.org/officeDocument/2006/relationships/hyperlink" Target="https://www.pricecharting.com/lot-value-calculator" TargetMode="External"/><Relationship Id="rId129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game/3575" TargetMode="External"/><Relationship Id="rId6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game/1341316" TargetMode="External"/><Relationship Id="rId28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19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130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game/3597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120" Type="http://schemas.openxmlformats.org/officeDocument/2006/relationships/hyperlink" Target="https://www.pricecharting.com/lot-value-calculator" TargetMode="External"/><Relationship Id="rId125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game/3239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game/4766768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131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game/2782509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game/155156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126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121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game/3587" TargetMode="External"/><Relationship Id="rId25" Type="http://schemas.openxmlformats.org/officeDocument/2006/relationships/hyperlink" Target="https://www.pricecharting.com/game/6904740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116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Relationship Id="rId132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game/2840207" TargetMode="External"/><Relationship Id="rId36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27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game/45187" TargetMode="External"/><Relationship Id="rId52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122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game/3671" TargetMode="External"/><Relationship Id="rId26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33" Type="http://schemas.openxmlformats.org/officeDocument/2006/relationships/hyperlink" Target="https://www.pricecharting.com/lot-value-calculator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lot-value-calculator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lot-value-calculator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lot-value-calculator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lot-value-calculator" TargetMode="External"/><Relationship Id="rId33" Type="http://schemas.openxmlformats.org/officeDocument/2006/relationships/hyperlink" Target="https://www.pricecharting.com/lot-value-calculator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lot-value-calculator" TargetMode="External"/><Relationship Id="rId6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lot-value-calculator" TargetMode="External"/><Relationship Id="rId28" Type="http://schemas.openxmlformats.org/officeDocument/2006/relationships/hyperlink" Target="https://www.pricecharting.com/lot-value-calculator" TargetMode="External"/><Relationship Id="rId36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52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lot-value-calculator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lot-value-calculator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lot-value-calculator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lot-value-calculator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lot-value-calculator" TargetMode="External"/><Relationship Id="rId25" Type="http://schemas.openxmlformats.org/officeDocument/2006/relationships/hyperlink" Target="https://www.pricecharting.com/lot-value-calculator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icecharting.com/lot-value-calculator" TargetMode="External"/><Relationship Id="rId21" Type="http://schemas.openxmlformats.org/officeDocument/2006/relationships/hyperlink" Target="https://www.pricecharting.com/lot-value-calculator" TargetMode="External"/><Relationship Id="rId42" Type="http://schemas.openxmlformats.org/officeDocument/2006/relationships/hyperlink" Target="https://www.pricecharting.com/lot-value-calculator" TargetMode="External"/><Relationship Id="rId47" Type="http://schemas.openxmlformats.org/officeDocument/2006/relationships/hyperlink" Target="https://www.pricecharting.com/lot-value-calculator" TargetMode="External"/><Relationship Id="rId63" Type="http://schemas.openxmlformats.org/officeDocument/2006/relationships/hyperlink" Target="https://www.pricecharting.com/lot-value-calculator" TargetMode="External"/><Relationship Id="rId68" Type="http://schemas.openxmlformats.org/officeDocument/2006/relationships/hyperlink" Target="https://www.pricecharting.com/lot-value-calculator" TargetMode="External"/><Relationship Id="rId84" Type="http://schemas.openxmlformats.org/officeDocument/2006/relationships/hyperlink" Target="https://www.pricecharting.com/lot-value-calculator" TargetMode="External"/><Relationship Id="rId89" Type="http://schemas.openxmlformats.org/officeDocument/2006/relationships/hyperlink" Target="https://www.pricecharting.com/lot-value-calculator" TargetMode="External"/><Relationship Id="rId112" Type="http://schemas.openxmlformats.org/officeDocument/2006/relationships/hyperlink" Target="https://www.pricecharting.com/lot-value-calculator" TargetMode="External"/><Relationship Id="rId16" Type="http://schemas.openxmlformats.org/officeDocument/2006/relationships/hyperlink" Target="https://www.pricecharting.com/lot-value-calculator" TargetMode="External"/><Relationship Id="rId107" Type="http://schemas.openxmlformats.org/officeDocument/2006/relationships/hyperlink" Target="https://www.pricecharting.com/lot-value-calculator" TargetMode="External"/><Relationship Id="rId11" Type="http://schemas.openxmlformats.org/officeDocument/2006/relationships/hyperlink" Target="https://www.pricecharting.com/lot-value-calculator" TargetMode="External"/><Relationship Id="rId32" Type="http://schemas.openxmlformats.org/officeDocument/2006/relationships/hyperlink" Target="https://www.pricecharting.com/lot-value-calculator" TargetMode="External"/><Relationship Id="rId37" Type="http://schemas.openxmlformats.org/officeDocument/2006/relationships/hyperlink" Target="https://www.pricecharting.com/lot-value-calculator" TargetMode="External"/><Relationship Id="rId53" Type="http://schemas.openxmlformats.org/officeDocument/2006/relationships/hyperlink" Target="https://www.pricecharting.com/lot-value-calculator" TargetMode="External"/><Relationship Id="rId58" Type="http://schemas.openxmlformats.org/officeDocument/2006/relationships/hyperlink" Target="https://www.pricecharting.com/lot-value-calculator" TargetMode="External"/><Relationship Id="rId74" Type="http://schemas.openxmlformats.org/officeDocument/2006/relationships/hyperlink" Target="https://www.pricecharting.com/lot-value-calculator" TargetMode="External"/><Relationship Id="rId79" Type="http://schemas.openxmlformats.org/officeDocument/2006/relationships/hyperlink" Target="https://www.pricecharting.com/lot-value-calculator" TargetMode="External"/><Relationship Id="rId102" Type="http://schemas.openxmlformats.org/officeDocument/2006/relationships/hyperlink" Target="https://www.pricecharting.com/lot-value-calculator" TargetMode="External"/><Relationship Id="rId5" Type="http://schemas.openxmlformats.org/officeDocument/2006/relationships/hyperlink" Target="https://www.pricecharting.com/lot-value-calculator" TargetMode="External"/><Relationship Id="rId90" Type="http://schemas.openxmlformats.org/officeDocument/2006/relationships/hyperlink" Target="https://www.pricecharting.com/lot-value-calculator" TargetMode="External"/><Relationship Id="rId95" Type="http://schemas.openxmlformats.org/officeDocument/2006/relationships/hyperlink" Target="https://www.pricecharting.com/lot-value-calculator" TargetMode="External"/><Relationship Id="rId22" Type="http://schemas.openxmlformats.org/officeDocument/2006/relationships/hyperlink" Target="https://www.pricecharting.com/lot-value-calculator" TargetMode="External"/><Relationship Id="rId27" Type="http://schemas.openxmlformats.org/officeDocument/2006/relationships/hyperlink" Target="https://www.pricecharting.com/lot-value-calculator" TargetMode="External"/><Relationship Id="rId43" Type="http://schemas.openxmlformats.org/officeDocument/2006/relationships/hyperlink" Target="https://www.pricecharting.com/lot-value-calculator" TargetMode="External"/><Relationship Id="rId48" Type="http://schemas.openxmlformats.org/officeDocument/2006/relationships/hyperlink" Target="https://www.pricecharting.com/lot-value-calculator" TargetMode="External"/><Relationship Id="rId64" Type="http://schemas.openxmlformats.org/officeDocument/2006/relationships/hyperlink" Target="https://www.pricecharting.com/lot-value-calculator" TargetMode="External"/><Relationship Id="rId69" Type="http://schemas.openxmlformats.org/officeDocument/2006/relationships/hyperlink" Target="https://www.pricecharting.com/lot-value-calculator" TargetMode="External"/><Relationship Id="rId113" Type="http://schemas.openxmlformats.org/officeDocument/2006/relationships/hyperlink" Target="https://www.pricecharting.com/lot-value-calculator" TargetMode="External"/><Relationship Id="rId80" Type="http://schemas.openxmlformats.org/officeDocument/2006/relationships/hyperlink" Target="https://www.pricecharting.com/lot-value-calculator" TargetMode="External"/><Relationship Id="rId85" Type="http://schemas.openxmlformats.org/officeDocument/2006/relationships/hyperlink" Target="https://www.pricecharting.com/lot-value-calculator" TargetMode="External"/><Relationship Id="rId12" Type="http://schemas.openxmlformats.org/officeDocument/2006/relationships/hyperlink" Target="https://www.pricecharting.com/lot-value-calculator" TargetMode="External"/><Relationship Id="rId17" Type="http://schemas.openxmlformats.org/officeDocument/2006/relationships/hyperlink" Target="https://www.pricecharting.com/lot-value-calculator" TargetMode="External"/><Relationship Id="rId33" Type="http://schemas.openxmlformats.org/officeDocument/2006/relationships/hyperlink" Target="https://www.pricecharting.com/lot-value-calculator" TargetMode="External"/><Relationship Id="rId38" Type="http://schemas.openxmlformats.org/officeDocument/2006/relationships/hyperlink" Target="https://www.pricecharting.com/lot-value-calculator" TargetMode="External"/><Relationship Id="rId59" Type="http://schemas.openxmlformats.org/officeDocument/2006/relationships/hyperlink" Target="https://www.pricecharting.com/lot-value-calculator" TargetMode="External"/><Relationship Id="rId103" Type="http://schemas.openxmlformats.org/officeDocument/2006/relationships/hyperlink" Target="https://www.pricecharting.com/lot-value-calculator" TargetMode="External"/><Relationship Id="rId108" Type="http://schemas.openxmlformats.org/officeDocument/2006/relationships/hyperlink" Target="https://www.pricecharting.com/lot-value-calculator" TargetMode="External"/><Relationship Id="rId54" Type="http://schemas.openxmlformats.org/officeDocument/2006/relationships/hyperlink" Target="https://www.pricecharting.com/lot-value-calculator" TargetMode="External"/><Relationship Id="rId70" Type="http://schemas.openxmlformats.org/officeDocument/2006/relationships/hyperlink" Target="https://www.pricecharting.com/lot-value-calculator" TargetMode="External"/><Relationship Id="rId75" Type="http://schemas.openxmlformats.org/officeDocument/2006/relationships/hyperlink" Target="https://www.pricecharting.com/lot-value-calculator" TargetMode="External"/><Relationship Id="rId91" Type="http://schemas.openxmlformats.org/officeDocument/2006/relationships/hyperlink" Target="https://www.pricecharting.com/lot-value-calculator" TargetMode="External"/><Relationship Id="rId96" Type="http://schemas.openxmlformats.org/officeDocument/2006/relationships/hyperlink" Target="https://www.pricecharting.com/lot-value-calculator" TargetMode="External"/><Relationship Id="rId1" Type="http://schemas.openxmlformats.org/officeDocument/2006/relationships/hyperlink" Target="https://www.pricecharting.com/lot-value-calculator" TargetMode="External"/><Relationship Id="rId6" Type="http://schemas.openxmlformats.org/officeDocument/2006/relationships/hyperlink" Target="https://www.pricecharting.com/lot-value-calculator" TargetMode="External"/><Relationship Id="rId15" Type="http://schemas.openxmlformats.org/officeDocument/2006/relationships/hyperlink" Target="https://www.pricecharting.com/lot-value-calculator" TargetMode="External"/><Relationship Id="rId23" Type="http://schemas.openxmlformats.org/officeDocument/2006/relationships/hyperlink" Target="https://www.pricecharting.com/lot-value-calculator" TargetMode="External"/><Relationship Id="rId28" Type="http://schemas.openxmlformats.org/officeDocument/2006/relationships/hyperlink" Target="https://www.pricecharting.com/lot-value-calculator" TargetMode="External"/><Relationship Id="rId36" Type="http://schemas.openxmlformats.org/officeDocument/2006/relationships/hyperlink" Target="https://www.pricecharting.com/lot-value-calculator" TargetMode="External"/><Relationship Id="rId49" Type="http://schemas.openxmlformats.org/officeDocument/2006/relationships/hyperlink" Target="https://www.pricecharting.com/lot-value-calculator" TargetMode="External"/><Relationship Id="rId57" Type="http://schemas.openxmlformats.org/officeDocument/2006/relationships/hyperlink" Target="https://www.pricecharting.com/lot-value-calculator" TargetMode="External"/><Relationship Id="rId106" Type="http://schemas.openxmlformats.org/officeDocument/2006/relationships/hyperlink" Target="https://www.pricecharting.com/lot-value-calculator" TargetMode="External"/><Relationship Id="rId114" Type="http://schemas.openxmlformats.org/officeDocument/2006/relationships/hyperlink" Target="https://www.pricecharting.com/lot-value-calculator" TargetMode="External"/><Relationship Id="rId10" Type="http://schemas.openxmlformats.org/officeDocument/2006/relationships/hyperlink" Target="https://www.pricecharting.com/lot-value-calculator" TargetMode="External"/><Relationship Id="rId31" Type="http://schemas.openxmlformats.org/officeDocument/2006/relationships/hyperlink" Target="https://www.pricecharting.com/lot-value-calculator" TargetMode="External"/><Relationship Id="rId44" Type="http://schemas.openxmlformats.org/officeDocument/2006/relationships/hyperlink" Target="https://www.pricecharting.com/lot-value-calculator" TargetMode="External"/><Relationship Id="rId52" Type="http://schemas.openxmlformats.org/officeDocument/2006/relationships/hyperlink" Target="https://www.pricecharting.com/lot-value-calculator" TargetMode="External"/><Relationship Id="rId60" Type="http://schemas.openxmlformats.org/officeDocument/2006/relationships/hyperlink" Target="https://www.pricecharting.com/lot-value-calculator" TargetMode="External"/><Relationship Id="rId65" Type="http://schemas.openxmlformats.org/officeDocument/2006/relationships/hyperlink" Target="https://www.pricecharting.com/lot-value-calculator" TargetMode="External"/><Relationship Id="rId73" Type="http://schemas.openxmlformats.org/officeDocument/2006/relationships/hyperlink" Target="https://www.pricecharting.com/lot-value-calculator" TargetMode="External"/><Relationship Id="rId78" Type="http://schemas.openxmlformats.org/officeDocument/2006/relationships/hyperlink" Target="https://www.pricecharting.com/lot-value-calculator" TargetMode="External"/><Relationship Id="rId81" Type="http://schemas.openxmlformats.org/officeDocument/2006/relationships/hyperlink" Target="https://www.pricecharting.com/lot-value-calculator" TargetMode="External"/><Relationship Id="rId86" Type="http://schemas.openxmlformats.org/officeDocument/2006/relationships/hyperlink" Target="https://www.pricecharting.com/lot-value-calculator" TargetMode="External"/><Relationship Id="rId94" Type="http://schemas.openxmlformats.org/officeDocument/2006/relationships/hyperlink" Target="https://www.pricecharting.com/lot-value-calculator" TargetMode="External"/><Relationship Id="rId99" Type="http://schemas.openxmlformats.org/officeDocument/2006/relationships/hyperlink" Target="https://www.pricecharting.com/lot-value-calculator" TargetMode="External"/><Relationship Id="rId101" Type="http://schemas.openxmlformats.org/officeDocument/2006/relationships/hyperlink" Target="https://www.pricecharting.com/lot-value-calculator" TargetMode="External"/><Relationship Id="rId4" Type="http://schemas.openxmlformats.org/officeDocument/2006/relationships/hyperlink" Target="https://www.pricecharting.com/lot-value-calculator" TargetMode="External"/><Relationship Id="rId9" Type="http://schemas.openxmlformats.org/officeDocument/2006/relationships/hyperlink" Target="https://www.pricecharting.com/lot-value-calculator" TargetMode="External"/><Relationship Id="rId13" Type="http://schemas.openxmlformats.org/officeDocument/2006/relationships/hyperlink" Target="https://www.pricecharting.com/lot-value-calculator" TargetMode="External"/><Relationship Id="rId18" Type="http://schemas.openxmlformats.org/officeDocument/2006/relationships/hyperlink" Target="https://www.pricecharting.com/lot-value-calculator" TargetMode="External"/><Relationship Id="rId39" Type="http://schemas.openxmlformats.org/officeDocument/2006/relationships/hyperlink" Target="https://www.pricecharting.com/lot-value-calculator" TargetMode="External"/><Relationship Id="rId109" Type="http://schemas.openxmlformats.org/officeDocument/2006/relationships/hyperlink" Target="https://www.pricecharting.com/lot-value-calculator" TargetMode="External"/><Relationship Id="rId34" Type="http://schemas.openxmlformats.org/officeDocument/2006/relationships/hyperlink" Target="https://www.pricecharting.com/lot-value-calculator" TargetMode="External"/><Relationship Id="rId50" Type="http://schemas.openxmlformats.org/officeDocument/2006/relationships/hyperlink" Target="https://www.pricecharting.com/lot-value-calculator" TargetMode="External"/><Relationship Id="rId55" Type="http://schemas.openxmlformats.org/officeDocument/2006/relationships/hyperlink" Target="https://www.pricecharting.com/lot-value-calculator" TargetMode="External"/><Relationship Id="rId76" Type="http://schemas.openxmlformats.org/officeDocument/2006/relationships/hyperlink" Target="https://www.pricecharting.com/lot-value-calculator" TargetMode="External"/><Relationship Id="rId97" Type="http://schemas.openxmlformats.org/officeDocument/2006/relationships/hyperlink" Target="https://www.pricecharting.com/lot-value-calculator" TargetMode="External"/><Relationship Id="rId104" Type="http://schemas.openxmlformats.org/officeDocument/2006/relationships/hyperlink" Target="https://www.pricecharting.com/lot-value-calculator" TargetMode="External"/><Relationship Id="rId7" Type="http://schemas.openxmlformats.org/officeDocument/2006/relationships/hyperlink" Target="https://www.pricecharting.com/lot-value-calculator" TargetMode="External"/><Relationship Id="rId71" Type="http://schemas.openxmlformats.org/officeDocument/2006/relationships/hyperlink" Target="https://www.pricecharting.com/lot-value-calculator" TargetMode="External"/><Relationship Id="rId92" Type="http://schemas.openxmlformats.org/officeDocument/2006/relationships/hyperlink" Target="https://www.pricecharting.com/lot-value-calculator" TargetMode="External"/><Relationship Id="rId2" Type="http://schemas.openxmlformats.org/officeDocument/2006/relationships/hyperlink" Target="https://www.pricecharting.com/lot-value-calculator" TargetMode="External"/><Relationship Id="rId29" Type="http://schemas.openxmlformats.org/officeDocument/2006/relationships/hyperlink" Target="https://www.pricecharting.com/lot-value-calculator" TargetMode="External"/><Relationship Id="rId24" Type="http://schemas.openxmlformats.org/officeDocument/2006/relationships/hyperlink" Target="https://www.pricecharting.com/lot-value-calculator" TargetMode="External"/><Relationship Id="rId40" Type="http://schemas.openxmlformats.org/officeDocument/2006/relationships/hyperlink" Target="https://www.pricecharting.com/lot-value-calculator" TargetMode="External"/><Relationship Id="rId45" Type="http://schemas.openxmlformats.org/officeDocument/2006/relationships/hyperlink" Target="https://www.pricecharting.com/lot-value-calculator" TargetMode="External"/><Relationship Id="rId66" Type="http://schemas.openxmlformats.org/officeDocument/2006/relationships/hyperlink" Target="https://www.pricecharting.com/lot-value-calculator" TargetMode="External"/><Relationship Id="rId87" Type="http://schemas.openxmlformats.org/officeDocument/2006/relationships/hyperlink" Target="https://www.pricecharting.com/lot-value-calculator" TargetMode="External"/><Relationship Id="rId110" Type="http://schemas.openxmlformats.org/officeDocument/2006/relationships/hyperlink" Target="https://www.pricecharting.com/lot-value-calculator" TargetMode="External"/><Relationship Id="rId115" Type="http://schemas.openxmlformats.org/officeDocument/2006/relationships/hyperlink" Target="https://www.pricecharting.com/lot-value-calculator" TargetMode="External"/><Relationship Id="rId61" Type="http://schemas.openxmlformats.org/officeDocument/2006/relationships/hyperlink" Target="https://www.pricecharting.com/lot-value-calculator" TargetMode="External"/><Relationship Id="rId82" Type="http://schemas.openxmlformats.org/officeDocument/2006/relationships/hyperlink" Target="https://www.pricecharting.com/lot-value-calculator" TargetMode="External"/><Relationship Id="rId19" Type="http://schemas.openxmlformats.org/officeDocument/2006/relationships/hyperlink" Target="https://www.pricecharting.com/lot-value-calculator" TargetMode="External"/><Relationship Id="rId14" Type="http://schemas.openxmlformats.org/officeDocument/2006/relationships/hyperlink" Target="https://www.pricecharting.com/lot-value-calculator" TargetMode="External"/><Relationship Id="rId30" Type="http://schemas.openxmlformats.org/officeDocument/2006/relationships/hyperlink" Target="https://www.pricecharting.com/lot-value-calculator" TargetMode="External"/><Relationship Id="rId35" Type="http://schemas.openxmlformats.org/officeDocument/2006/relationships/hyperlink" Target="https://www.pricecharting.com/lot-value-calculator" TargetMode="External"/><Relationship Id="rId56" Type="http://schemas.openxmlformats.org/officeDocument/2006/relationships/hyperlink" Target="https://www.pricecharting.com/lot-value-calculator" TargetMode="External"/><Relationship Id="rId77" Type="http://schemas.openxmlformats.org/officeDocument/2006/relationships/hyperlink" Target="https://www.pricecharting.com/lot-value-calculator" TargetMode="External"/><Relationship Id="rId100" Type="http://schemas.openxmlformats.org/officeDocument/2006/relationships/hyperlink" Target="https://www.pricecharting.com/lot-value-calculator" TargetMode="External"/><Relationship Id="rId105" Type="http://schemas.openxmlformats.org/officeDocument/2006/relationships/hyperlink" Target="https://www.pricecharting.com/lot-value-calculator" TargetMode="External"/><Relationship Id="rId8" Type="http://schemas.openxmlformats.org/officeDocument/2006/relationships/hyperlink" Target="https://www.pricecharting.com/lot-value-calculator" TargetMode="External"/><Relationship Id="rId51" Type="http://schemas.openxmlformats.org/officeDocument/2006/relationships/hyperlink" Target="https://www.pricecharting.com/lot-value-calculator" TargetMode="External"/><Relationship Id="rId72" Type="http://schemas.openxmlformats.org/officeDocument/2006/relationships/hyperlink" Target="https://www.pricecharting.com/lot-value-calculator" TargetMode="External"/><Relationship Id="rId93" Type="http://schemas.openxmlformats.org/officeDocument/2006/relationships/hyperlink" Target="https://www.pricecharting.com/lot-value-calculator" TargetMode="External"/><Relationship Id="rId98" Type="http://schemas.openxmlformats.org/officeDocument/2006/relationships/hyperlink" Target="https://www.pricecharting.com/lot-value-calculator" TargetMode="External"/><Relationship Id="rId3" Type="http://schemas.openxmlformats.org/officeDocument/2006/relationships/hyperlink" Target="https://www.pricecharting.com/lot-value-calculator" TargetMode="External"/><Relationship Id="rId25" Type="http://schemas.openxmlformats.org/officeDocument/2006/relationships/hyperlink" Target="https://www.pricecharting.com/lot-value-calculator" TargetMode="External"/><Relationship Id="rId46" Type="http://schemas.openxmlformats.org/officeDocument/2006/relationships/hyperlink" Target="https://www.pricecharting.com/lot-value-calculator" TargetMode="External"/><Relationship Id="rId67" Type="http://schemas.openxmlformats.org/officeDocument/2006/relationships/hyperlink" Target="https://www.pricecharting.com/lot-value-calculator" TargetMode="External"/><Relationship Id="rId20" Type="http://schemas.openxmlformats.org/officeDocument/2006/relationships/hyperlink" Target="https://www.pricecharting.com/lot-value-calculator" TargetMode="External"/><Relationship Id="rId41" Type="http://schemas.openxmlformats.org/officeDocument/2006/relationships/hyperlink" Target="https://www.pricecharting.com/lot-value-calculator" TargetMode="External"/><Relationship Id="rId62" Type="http://schemas.openxmlformats.org/officeDocument/2006/relationships/hyperlink" Target="https://www.pricecharting.com/lot-value-calculator" TargetMode="External"/><Relationship Id="rId83" Type="http://schemas.openxmlformats.org/officeDocument/2006/relationships/hyperlink" Target="https://www.pricecharting.com/lot-value-calculator" TargetMode="External"/><Relationship Id="rId88" Type="http://schemas.openxmlformats.org/officeDocument/2006/relationships/hyperlink" Target="https://www.pricecharting.com/lot-value-calculator" TargetMode="External"/><Relationship Id="rId111" Type="http://schemas.openxmlformats.org/officeDocument/2006/relationships/hyperlink" Target="https://www.pricecharting.com/lot-value-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18" sqref="J18"/>
    </sheetView>
  </sheetViews>
  <sheetFormatPr defaultColWidth="12.6328125" defaultRowHeight="15.75" customHeight="1"/>
  <cols>
    <col min="1" max="1" width="7.54296875" bestFit="1" customWidth="1"/>
    <col min="2" max="2" width="7.08984375" bestFit="1" customWidth="1"/>
    <col min="3" max="3" width="6.453125" customWidth="1"/>
    <col min="4" max="4" width="11" customWidth="1"/>
    <col min="5" max="5" width="1.90625" bestFit="1" customWidth="1"/>
    <col min="6" max="6" width="11.26953125" customWidth="1"/>
    <col min="7" max="7" width="10.90625" customWidth="1"/>
    <col min="8" max="8" width="16.7265625" customWidth="1"/>
    <col min="9" max="9" width="18.6328125" customWidth="1"/>
    <col min="10" max="10" width="9.08984375" bestFit="1" customWidth="1"/>
    <col min="11" max="11" width="28.6328125" bestFit="1" customWidth="1"/>
    <col min="12" max="12" width="6.36328125" bestFit="1" customWidth="1"/>
    <col min="13" max="13" width="11.81640625" bestFit="1" customWidth="1"/>
    <col min="15" max="15" width="14.81640625" customWidth="1"/>
    <col min="16" max="16" width="1.6328125" hidden="1" customWidth="1"/>
    <col min="17" max="17" width="2.6328125" customWidth="1"/>
    <col min="18" max="18" width="20.7265625" customWidth="1"/>
    <col min="19" max="19" width="6.6328125" customWidth="1"/>
    <col min="20" max="20" width="27.7265625" customWidth="1"/>
    <col min="21" max="21" width="13" customWidth="1"/>
    <col min="22" max="22" width="8.08984375" customWidth="1"/>
    <col min="23" max="23" width="13.7265625" customWidth="1"/>
  </cols>
  <sheetData>
    <row r="1" spans="1:24" ht="14" thickTop="1" thickBot="1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/>
      <c r="R1" s="51" t="s">
        <v>16</v>
      </c>
      <c r="S1" s="52"/>
      <c r="T1" s="52"/>
      <c r="U1" s="52"/>
      <c r="V1" s="52"/>
      <c r="W1" s="52"/>
      <c r="X1" s="53"/>
    </row>
    <row r="2" spans="1:24" ht="13.5" thickTop="1">
      <c r="A2" s="6" t="s">
        <v>498</v>
      </c>
      <c r="B2" s="7" t="s">
        <v>502</v>
      </c>
      <c r="C2" s="8"/>
      <c r="D2" s="9">
        <v>20</v>
      </c>
      <c r="E2" s="10" t="s">
        <v>17</v>
      </c>
      <c r="F2" s="2">
        <v>0</v>
      </c>
      <c r="G2" s="2">
        <v>0</v>
      </c>
      <c r="H2" s="4">
        <f>IF(D2,D2+$S$6,"")</f>
        <v>23.5</v>
      </c>
      <c r="I2" s="2">
        <f>IF(H2,H2*config!$B$1,"")</f>
        <v>1.19615</v>
      </c>
      <c r="J2" s="2">
        <f t="shared" ref="J2:J5" si="0">IF(I2,H2+I2,"")</f>
        <v>24.696149999999999</v>
      </c>
      <c r="K2" s="2">
        <f>IF(J2, J2* IF(G2=1, config!$B$3,config!$B$2)*(1-config!$B$7) + config!$B$4, "")</f>
        <v>3.222769945</v>
      </c>
      <c r="L2" s="4">
        <f>IF(J2,J2*config!$B$8,"")</f>
        <v>0.81497295000000003</v>
      </c>
      <c r="M2" s="11">
        <f>IF(H2,IF(F2=1,config!$B$6,config!$B$5),"")</f>
        <v>4.4000000000000004</v>
      </c>
      <c r="N2" s="2">
        <f>IF(L2,J2-I2-K2-L2-M2-IF(H2&gt;=40,config!$B$10,config!$B$9),"")</f>
        <v>14.912257104999998</v>
      </c>
      <c r="O2" s="2">
        <f>IF(N2,(N2/$S$10)*$R$8,"")</f>
        <v>11.417691774787572</v>
      </c>
      <c r="P2" s="2"/>
      <c r="Q2" s="2"/>
      <c r="R2" s="54" t="s">
        <v>18</v>
      </c>
      <c r="S2" s="55"/>
      <c r="T2" s="54"/>
      <c r="U2" s="56"/>
      <c r="V2" s="56"/>
      <c r="W2" s="56"/>
      <c r="X2" s="55"/>
    </row>
    <row r="3" spans="1:24" ht="15.75" customHeight="1">
      <c r="A3" s="6" t="s">
        <v>499</v>
      </c>
      <c r="B3" s="7" t="s">
        <v>502</v>
      </c>
      <c r="C3" s="8"/>
      <c r="D3" s="9">
        <v>21</v>
      </c>
      <c r="E3" s="10" t="s">
        <v>20</v>
      </c>
      <c r="F3" s="2">
        <v>0</v>
      </c>
      <c r="G3" s="2">
        <v>0</v>
      </c>
      <c r="H3" s="4">
        <f>IF(D3,D3+$S$6,"")</f>
        <v>24.5</v>
      </c>
      <c r="I3" s="2">
        <f>IF(H3,H3*config!$B$1,"")</f>
        <v>1.24705</v>
      </c>
      <c r="J3" s="2">
        <f t="shared" si="0"/>
        <v>25.747050000000002</v>
      </c>
      <c r="K3" s="2">
        <f>IF(J3, J3* IF(G3=1, config!$B$3,config!$B$2)*(1-config!$B$7) + config!$B$4, "")</f>
        <v>3.3428878150000005</v>
      </c>
      <c r="L3" s="4">
        <f>IF(J3,J3*config!$B$8,"")</f>
        <v>0.84965265000000012</v>
      </c>
      <c r="M3" s="11">
        <f>IF(H3,IF(F3=1,config!$B$6,config!$B$5),"")</f>
        <v>4.4000000000000004</v>
      </c>
      <c r="N3" s="2">
        <f>IF(L3,J3-I3-K3-L3-M3-IF(H3&gt;=40,config!$B$10,config!$B$9),"")</f>
        <v>15.757459534999999</v>
      </c>
      <c r="O3" s="2">
        <f>IF(N3,(N3/$S$10)*$R$8,"")</f>
        <v>12.064827937012524</v>
      </c>
      <c r="P3" s="2"/>
      <c r="Q3" s="2"/>
      <c r="R3" s="13" t="s">
        <v>21</v>
      </c>
      <c r="S3" s="14">
        <v>0.25</v>
      </c>
      <c r="T3" s="13"/>
      <c r="U3" s="2"/>
      <c r="V3" s="2"/>
      <c r="W3" s="2"/>
      <c r="X3" s="15"/>
    </row>
    <row r="4" spans="1:24" ht="14.5" thickBot="1">
      <c r="A4" s="6" t="s">
        <v>500</v>
      </c>
      <c r="B4" s="7" t="s">
        <v>502</v>
      </c>
      <c r="C4" s="8"/>
      <c r="D4" s="9">
        <v>10</v>
      </c>
      <c r="E4" s="10" t="s">
        <v>27</v>
      </c>
      <c r="F4" s="2">
        <v>0</v>
      </c>
      <c r="G4" s="2">
        <v>0</v>
      </c>
      <c r="H4" s="4">
        <f>IF(D4,D4+$S$6,"")</f>
        <v>13.5</v>
      </c>
      <c r="I4" s="2">
        <f>IF(H4,H4*config!$B$1,"")</f>
        <v>0.68715000000000004</v>
      </c>
      <c r="J4" s="2">
        <f t="shared" si="0"/>
        <v>14.187150000000001</v>
      </c>
      <c r="K4" s="2">
        <f>IF(J4, J4* IF(G4=1, config!$B$3,config!$B$2)*(1-config!$B$7) + config!$B$4, "")</f>
        <v>2.0215912450000002</v>
      </c>
      <c r="L4" s="4">
        <f>IF(J4,J4*config!$B$8,"")</f>
        <v>0.46817595000000006</v>
      </c>
      <c r="M4" s="11">
        <f>IF(H4,IF(F4=1,config!$B$6,config!$B$5),"")</f>
        <v>4.4000000000000004</v>
      </c>
      <c r="N4" s="2">
        <f>IF(L4,J4-I4-K4-L4-M4-IF(H4&gt;=40,config!$B$10,config!$B$9),"")</f>
        <v>6.4602328049999986</v>
      </c>
      <c r="O4" s="2">
        <f>IF(N4,(N4/$S$10)*$R$8,"")</f>
        <v>4.9463301525380547</v>
      </c>
      <c r="P4" s="2"/>
      <c r="Q4" s="2"/>
      <c r="R4" s="13" t="s">
        <v>10</v>
      </c>
      <c r="S4" s="16">
        <v>0</v>
      </c>
      <c r="T4" s="17"/>
      <c r="U4" s="18"/>
      <c r="V4" s="19"/>
      <c r="W4" s="20"/>
      <c r="X4" s="21"/>
    </row>
    <row r="5" spans="1:24" ht="13.5" thickTop="1">
      <c r="A5" s="6" t="s">
        <v>501</v>
      </c>
      <c r="B5" s="7" t="s">
        <v>502</v>
      </c>
      <c r="C5" s="8"/>
      <c r="D5" s="9">
        <v>35</v>
      </c>
      <c r="E5" s="10" t="s">
        <v>28</v>
      </c>
      <c r="F5" s="2">
        <v>0</v>
      </c>
      <c r="G5" s="2">
        <v>0</v>
      </c>
      <c r="H5" s="4">
        <f>IF(D5,D5+$S$6,"")</f>
        <v>38.5</v>
      </c>
      <c r="I5" s="2">
        <f>IF(H5,H5*config!$B$1,"")</f>
        <v>1.9596500000000001</v>
      </c>
      <c r="J5" s="2">
        <f t="shared" si="0"/>
        <v>40.459650000000003</v>
      </c>
      <c r="K5" s="2">
        <f>IF(J5, J5* IF(G5=1, config!$B$3,config!$B$2)*(1-config!$B$7) + config!$B$4, "")</f>
        <v>5.0245379950000002</v>
      </c>
      <c r="L5" s="4">
        <f>IF(J5,J5*config!$B$8,"")</f>
        <v>1.3351684500000003</v>
      </c>
      <c r="M5" s="11">
        <f>IF(H5,IF(F5=1,config!$B$6,config!$B$5),"")</f>
        <v>4.4000000000000004</v>
      </c>
      <c r="N5" s="2">
        <f>IF(L5,J5-I5-K5-L5-M5-IF(H5&gt;=40,config!$B$10,config!$B$9),"")</f>
        <v>27.590293555000002</v>
      </c>
      <c r="O5" s="2">
        <f>IF(N5,(N5/$S$10)*$R$8,"")</f>
        <v>21.124734208161851</v>
      </c>
      <c r="P5" s="5"/>
      <c r="Q5" s="5"/>
      <c r="R5" s="13" t="s">
        <v>29</v>
      </c>
      <c r="S5" s="15">
        <v>1</v>
      </c>
      <c r="T5" s="2" t="s">
        <v>30</v>
      </c>
    </row>
    <row r="6" spans="1:24" ht="15.75" customHeight="1" thickBot="1">
      <c r="A6" s="6"/>
      <c r="B6" s="7"/>
      <c r="C6" s="8"/>
      <c r="D6" s="9"/>
      <c r="E6" s="10" t="s">
        <v>31</v>
      </c>
      <c r="F6" s="2">
        <v>0</v>
      </c>
      <c r="G6" s="2">
        <v>0</v>
      </c>
      <c r="H6" s="4" t="str">
        <f>IF(D6,D6+$S$6,"")</f>
        <v/>
      </c>
      <c r="I6" s="2"/>
      <c r="J6" s="2"/>
      <c r="K6" s="2"/>
      <c r="L6" s="4"/>
      <c r="M6" s="11"/>
      <c r="N6" s="2"/>
      <c r="O6" s="2"/>
      <c r="P6" s="2"/>
      <c r="Q6" s="2"/>
      <c r="R6" s="22" t="s">
        <v>32</v>
      </c>
      <c r="S6" s="23">
        <v>3.5</v>
      </c>
      <c r="T6" s="2" t="s">
        <v>33</v>
      </c>
    </row>
    <row r="7" spans="1:24" ht="13.5" thickTop="1">
      <c r="A7" s="6"/>
      <c r="B7" s="7"/>
      <c r="C7" s="8"/>
      <c r="D7" s="9"/>
      <c r="E7" s="10" t="s">
        <v>34</v>
      </c>
      <c r="F7" s="2">
        <v>0</v>
      </c>
      <c r="G7" s="2">
        <v>0</v>
      </c>
      <c r="H7" s="4" t="str">
        <f>IF(D7,D7+$S$6,"")</f>
        <v/>
      </c>
      <c r="I7" s="2"/>
      <c r="J7" s="2"/>
      <c r="K7" s="2"/>
      <c r="L7" s="4"/>
      <c r="M7" s="11"/>
      <c r="N7" s="2"/>
      <c r="O7" s="2"/>
      <c r="P7" s="2"/>
      <c r="Q7" s="2"/>
      <c r="R7" s="54" t="s">
        <v>35</v>
      </c>
      <c r="S7" s="55"/>
      <c r="T7" s="2"/>
    </row>
    <row r="8" spans="1:24" ht="13.5" thickBot="1">
      <c r="A8" s="6"/>
      <c r="B8" s="7"/>
      <c r="C8" s="8"/>
      <c r="D8" s="9"/>
      <c r="E8" s="10" t="s">
        <v>36</v>
      </c>
      <c r="F8" s="2">
        <v>0</v>
      </c>
      <c r="G8" s="2">
        <v>0</v>
      </c>
      <c r="H8" s="4" t="str">
        <f>IF(D8,D8+$S$6,"")</f>
        <v/>
      </c>
      <c r="I8" s="2"/>
      <c r="J8" s="2"/>
      <c r="K8" s="2"/>
      <c r="L8" s="4"/>
      <c r="M8" s="11"/>
      <c r="N8" s="2"/>
      <c r="O8" s="2"/>
      <c r="P8" s="2"/>
      <c r="Q8" s="2"/>
      <c r="R8" s="57">
        <f>S10-S11+S14+S15-S13-S4</f>
        <v>49.553584072500001</v>
      </c>
      <c r="S8" s="55"/>
    </row>
    <row r="9" spans="1:24" ht="13.5" thickTop="1">
      <c r="A9" s="6"/>
      <c r="B9" s="7"/>
      <c r="C9" s="8"/>
      <c r="D9" s="9"/>
      <c r="E9" s="10" t="s">
        <v>37</v>
      </c>
      <c r="F9" s="2">
        <v>0</v>
      </c>
      <c r="G9" s="2">
        <v>0</v>
      </c>
      <c r="H9" s="4" t="str">
        <f>IF(D9,D9+$S$6,"")</f>
        <v/>
      </c>
      <c r="I9" s="2"/>
      <c r="J9" s="2"/>
      <c r="K9" s="2"/>
      <c r="L9" s="4"/>
      <c r="M9" s="11"/>
      <c r="N9" s="2"/>
      <c r="O9" s="2"/>
      <c r="P9" s="2"/>
      <c r="Q9" s="2"/>
      <c r="R9" s="58" t="s">
        <v>38</v>
      </c>
      <c r="S9" s="59"/>
    </row>
    <row r="10" spans="1:24" ht="15.75" customHeight="1">
      <c r="A10" s="6"/>
      <c r="B10" s="7"/>
      <c r="C10" s="8"/>
      <c r="D10" s="9"/>
      <c r="E10" s="10" t="s">
        <v>39</v>
      </c>
      <c r="F10" s="2">
        <v>0</v>
      </c>
      <c r="G10" s="2">
        <v>0</v>
      </c>
      <c r="H10" s="4" t="str">
        <f>IF(D10,D10+$S$6,"")</f>
        <v/>
      </c>
      <c r="I10" s="2"/>
      <c r="J10" s="2"/>
      <c r="K10" s="2"/>
      <c r="L10" s="4"/>
      <c r="M10" s="11"/>
      <c r="N10" s="2"/>
      <c r="O10" s="2"/>
      <c r="P10" s="2"/>
      <c r="Q10" s="2"/>
      <c r="R10" s="13" t="s">
        <v>40</v>
      </c>
      <c r="S10" s="16">
        <f>IF(SUM(N2:N1000),SUM(N2:N1000),0)</f>
        <v>64.720242999999996</v>
      </c>
    </row>
    <row r="11" spans="1:24" ht="15.75" customHeight="1">
      <c r="A11" s="6"/>
      <c r="B11" s="7"/>
      <c r="C11" s="8"/>
      <c r="D11" s="9"/>
      <c r="E11" s="10" t="s">
        <v>41</v>
      </c>
      <c r="F11" s="2">
        <v>0</v>
      </c>
      <c r="G11" s="2">
        <v>0</v>
      </c>
      <c r="H11" s="4" t="str">
        <f>IF(D11,D11+$S$6,"")</f>
        <v/>
      </c>
      <c r="I11" s="2"/>
      <c r="J11" s="2"/>
      <c r="K11" s="2"/>
      <c r="L11" s="4"/>
      <c r="M11" s="11"/>
      <c r="N11" s="2"/>
      <c r="O11" s="2"/>
      <c r="P11" s="2"/>
      <c r="Q11" s="2"/>
      <c r="R11" s="13" t="s">
        <v>42</v>
      </c>
      <c r="S11" s="16">
        <f>S3*S10</f>
        <v>16.180060749999999</v>
      </c>
    </row>
    <row r="12" spans="1:24" ht="15.75" customHeight="1">
      <c r="A12" s="6"/>
      <c r="B12" s="7"/>
      <c r="C12" s="8"/>
      <c r="D12" s="9"/>
      <c r="E12" s="10" t="s">
        <v>43</v>
      </c>
      <c r="F12" s="2">
        <v>0</v>
      </c>
      <c r="G12" s="2">
        <v>0</v>
      </c>
      <c r="H12" s="4" t="str">
        <f>IF(D12,D12+$S$6,"")</f>
        <v/>
      </c>
      <c r="I12" s="2"/>
      <c r="J12" s="2"/>
      <c r="K12" s="2"/>
      <c r="L12" s="4"/>
      <c r="M12" s="11"/>
      <c r="N12" s="2"/>
      <c r="O12" s="2"/>
      <c r="P12" s="2"/>
      <c r="Q12" s="2"/>
      <c r="R12" s="13" t="s">
        <v>44</v>
      </c>
      <c r="S12" s="16">
        <f>S10-S11</f>
        <v>48.540182250000001</v>
      </c>
    </row>
    <row r="13" spans="1:24" ht="13">
      <c r="A13" s="6"/>
      <c r="B13" s="7"/>
      <c r="C13" s="8"/>
      <c r="D13" s="9"/>
      <c r="E13" s="10" t="s">
        <v>45</v>
      </c>
      <c r="F13" s="2">
        <v>0</v>
      </c>
      <c r="G13" s="2">
        <v>0</v>
      </c>
      <c r="H13" s="4" t="str">
        <f>IF(D13,D13+$S$6,"")</f>
        <v/>
      </c>
      <c r="I13" s="2"/>
      <c r="J13" s="2"/>
      <c r="K13" s="2"/>
      <c r="L13" s="4"/>
      <c r="M13" s="11"/>
      <c r="N13" s="2"/>
      <c r="O13" s="2"/>
      <c r="P13" s="5"/>
      <c r="Q13" s="5"/>
      <c r="R13" s="13" t="s">
        <v>46</v>
      </c>
      <c r="S13" s="15">
        <f>IF(S5=0,S12*config!B14,0)</f>
        <v>0</v>
      </c>
    </row>
    <row r="14" spans="1:24" ht="13">
      <c r="A14" s="6"/>
      <c r="B14" s="7"/>
      <c r="C14" s="8"/>
      <c r="D14" s="9"/>
      <c r="E14" s="10" t="s">
        <v>47</v>
      </c>
      <c r="F14" s="2">
        <v>0</v>
      </c>
      <c r="G14" s="2">
        <v>0</v>
      </c>
      <c r="H14" s="4" t="str">
        <f>IF(D14,D14+$S$6,"")</f>
        <v/>
      </c>
      <c r="I14" s="2"/>
      <c r="J14" s="2"/>
      <c r="K14" s="2"/>
      <c r="L14" s="4"/>
      <c r="M14" s="11"/>
      <c r="N14" s="2"/>
      <c r="O14" s="2"/>
      <c r="P14" s="25"/>
      <c r="Q14" s="25"/>
      <c r="R14" s="13" t="s">
        <v>48</v>
      </c>
      <c r="S14" s="16">
        <f>IF(SUM(M2:M1000),(SUM(M2:M1000)*config!$B$12),0)</f>
        <v>0.52800000000000002</v>
      </c>
    </row>
    <row r="15" spans="1:24" ht="15.75" customHeight="1" thickBot="1">
      <c r="A15" s="6"/>
      <c r="B15" s="7"/>
      <c r="C15" s="8"/>
      <c r="D15" s="9"/>
      <c r="E15" s="10" t="s">
        <v>49</v>
      </c>
      <c r="F15" s="2">
        <v>0</v>
      </c>
      <c r="G15" s="2">
        <v>0</v>
      </c>
      <c r="H15" s="4" t="str">
        <f>IF(D15,D15+$S$6,"")</f>
        <v/>
      </c>
      <c r="I15" s="2"/>
      <c r="J15" s="2"/>
      <c r="K15" s="2"/>
      <c r="L15" s="4"/>
      <c r="M15" s="11"/>
      <c r="N15" s="2"/>
      <c r="O15" s="2"/>
      <c r="R15" s="13" t="s">
        <v>50</v>
      </c>
      <c r="S15" s="16">
        <f>(S12+S13)*config!$B$13</f>
        <v>0.48540182250000002</v>
      </c>
    </row>
    <row r="16" spans="1:24" ht="13.5" thickTop="1">
      <c r="A16" s="6"/>
      <c r="B16" s="7"/>
      <c r="C16" s="8"/>
      <c r="D16" s="9"/>
      <c r="E16" s="10" t="s">
        <v>51</v>
      </c>
      <c r="F16" s="2">
        <v>0</v>
      </c>
      <c r="G16" s="2">
        <v>0</v>
      </c>
      <c r="H16" s="4" t="str">
        <f>IF(D16,D16+$S$6,"")</f>
        <v/>
      </c>
      <c r="I16" s="2"/>
      <c r="J16" s="2"/>
      <c r="K16" s="2"/>
      <c r="L16" s="4"/>
      <c r="M16" s="11"/>
      <c r="N16" s="2"/>
      <c r="O16" s="2"/>
      <c r="P16" s="26"/>
      <c r="Q16" s="26"/>
      <c r="R16" s="60" t="s">
        <v>52</v>
      </c>
      <c r="S16" s="61"/>
      <c r="T16" s="27"/>
      <c r="U16" s="28"/>
    </row>
    <row r="17" spans="1:21" ht="15.75" customHeight="1">
      <c r="A17" s="6"/>
      <c r="B17" s="7"/>
      <c r="C17" s="8"/>
      <c r="D17" s="9"/>
      <c r="E17" s="10" t="s">
        <v>55</v>
      </c>
      <c r="F17" s="2">
        <v>0</v>
      </c>
      <c r="G17" s="2">
        <v>0</v>
      </c>
      <c r="H17" s="4" t="str">
        <f>IF(D17,D17+$S$6,"")</f>
        <v/>
      </c>
      <c r="I17" s="2"/>
      <c r="J17" s="2"/>
      <c r="K17" s="2"/>
      <c r="L17" s="4"/>
      <c r="M17" s="11"/>
      <c r="N17" s="2"/>
      <c r="O17" s="2"/>
      <c r="P17" s="2"/>
      <c r="Q17" s="2"/>
      <c r="R17" s="29" t="s">
        <v>56</v>
      </c>
      <c r="S17" s="4">
        <f>R8</f>
        <v>49.553584072500001</v>
      </c>
      <c r="T17" s="30"/>
      <c r="U17" s="31"/>
    </row>
    <row r="18" spans="1:21" ht="15.75" customHeight="1">
      <c r="A18" s="6"/>
      <c r="B18" s="7"/>
      <c r="C18" s="8"/>
      <c r="D18" s="9"/>
      <c r="E18" s="10" t="s">
        <v>57</v>
      </c>
      <c r="F18" s="2">
        <v>0</v>
      </c>
      <c r="G18" s="2">
        <v>0</v>
      </c>
      <c r="H18" s="4" t="str">
        <f>IF(D18,D18+$S$6,"")</f>
        <v/>
      </c>
      <c r="I18" s="2"/>
      <c r="J18" s="2"/>
      <c r="K18" s="2"/>
      <c r="L18" s="4"/>
      <c r="M18" s="11"/>
      <c r="N18" s="2"/>
      <c r="O18" s="2"/>
      <c r="P18" s="2"/>
      <c r="Q18" s="2"/>
      <c r="R18" s="29" t="s">
        <v>58</v>
      </c>
      <c r="S18" s="4">
        <f>S11</f>
        <v>16.180060749999999</v>
      </c>
      <c r="T18" s="30"/>
      <c r="U18" s="31"/>
    </row>
    <row r="19" spans="1:21" ht="15.75" customHeight="1">
      <c r="A19" s="6"/>
      <c r="B19" s="7"/>
      <c r="C19" s="8"/>
      <c r="D19" s="9"/>
      <c r="E19" s="10" t="s">
        <v>59</v>
      </c>
      <c r="F19" s="2">
        <v>0</v>
      </c>
      <c r="G19" s="2">
        <v>0</v>
      </c>
      <c r="H19" s="4" t="str">
        <f>IF(D19,D19+$S$6,"")</f>
        <v/>
      </c>
      <c r="I19" s="2"/>
      <c r="J19" s="2"/>
      <c r="K19" s="2"/>
      <c r="L19" s="4"/>
      <c r="M19" s="11"/>
      <c r="N19" s="2"/>
      <c r="O19" s="2"/>
      <c r="P19" s="2"/>
      <c r="Q19" s="2"/>
      <c r="R19" s="29" t="s">
        <v>48</v>
      </c>
      <c r="S19" s="4">
        <f t="shared" ref="S19:S20" si="1">S14</f>
        <v>0.52800000000000002</v>
      </c>
      <c r="T19" s="30"/>
      <c r="U19" s="31"/>
    </row>
    <row r="20" spans="1:21" ht="15.75" customHeight="1">
      <c r="A20" s="6"/>
      <c r="B20" s="7"/>
      <c r="C20" s="8"/>
      <c r="D20" s="9"/>
      <c r="E20" s="10" t="s">
        <v>60</v>
      </c>
      <c r="F20" s="2">
        <v>0</v>
      </c>
      <c r="G20" s="2">
        <v>0</v>
      </c>
      <c r="H20" s="4" t="str">
        <f>IF(D20,D20+$S$6,"")</f>
        <v/>
      </c>
      <c r="I20" s="2"/>
      <c r="J20" s="2"/>
      <c r="K20" s="2"/>
      <c r="L20" s="4"/>
      <c r="M20" s="11"/>
      <c r="N20" s="2"/>
      <c r="O20" s="2"/>
      <c r="P20" s="2"/>
      <c r="Q20" s="2"/>
      <c r="R20" s="29" t="s">
        <v>50</v>
      </c>
      <c r="S20" s="4">
        <f t="shared" si="1"/>
        <v>0.48540182250000002</v>
      </c>
      <c r="T20" s="30"/>
      <c r="U20" s="31"/>
    </row>
    <row r="21" spans="1:21" ht="15.75" customHeight="1">
      <c r="A21" s="6"/>
      <c r="B21" s="7"/>
      <c r="C21" s="8"/>
      <c r="D21" s="9"/>
      <c r="E21" s="10" t="s">
        <v>61</v>
      </c>
      <c r="F21" s="2">
        <v>0</v>
      </c>
      <c r="G21" s="2">
        <v>0</v>
      </c>
      <c r="H21" s="4" t="str">
        <f>IF(D21,D21+$S$6,"")</f>
        <v/>
      </c>
      <c r="I21" s="2"/>
      <c r="J21" s="2"/>
      <c r="K21" s="2"/>
      <c r="L21" s="4"/>
      <c r="M21" s="11"/>
      <c r="N21" s="2"/>
      <c r="O21" s="2"/>
      <c r="P21" s="2"/>
      <c r="Q21" s="2"/>
      <c r="R21" s="29" t="s">
        <v>62</v>
      </c>
      <c r="S21" s="4">
        <f>S14+S15</f>
        <v>1.0134018225000001</v>
      </c>
      <c r="T21" s="30"/>
      <c r="U21" s="31"/>
    </row>
    <row r="22" spans="1:21" ht="15.75" customHeight="1">
      <c r="A22" s="6"/>
      <c r="B22" s="7"/>
      <c r="C22" s="8"/>
      <c r="D22" s="9"/>
      <c r="E22" s="10" t="s">
        <v>63</v>
      </c>
      <c r="F22" s="2">
        <v>0</v>
      </c>
      <c r="G22" s="2">
        <v>0</v>
      </c>
      <c r="H22" s="4" t="str">
        <f>IF(D22,D22+$S$6,"")</f>
        <v/>
      </c>
      <c r="I22" s="2"/>
      <c r="J22" s="2"/>
      <c r="K22" s="2"/>
      <c r="L22" s="4"/>
      <c r="M22" s="11"/>
      <c r="N22" s="2"/>
      <c r="O22" s="2"/>
      <c r="P22" s="2"/>
      <c r="Q22" s="2"/>
      <c r="R22" s="29" t="s">
        <v>64</v>
      </c>
      <c r="S22" s="4">
        <f>(S17+S18)-S21</f>
        <v>64.720242999999996</v>
      </c>
      <c r="T22" s="32"/>
      <c r="U22" s="31"/>
    </row>
    <row r="23" spans="1:21" ht="15.75" customHeight="1">
      <c r="A23" s="6"/>
      <c r="B23" s="7"/>
      <c r="C23" s="8"/>
      <c r="D23" s="9"/>
      <c r="E23" s="10" t="s">
        <v>65</v>
      </c>
      <c r="F23" s="2">
        <v>0</v>
      </c>
      <c r="G23" s="2">
        <v>0</v>
      </c>
      <c r="H23" s="4" t="str">
        <f>IF(D23,D23+$S$6,"")</f>
        <v/>
      </c>
      <c r="I23" s="2"/>
      <c r="J23" s="2"/>
      <c r="K23" s="2"/>
      <c r="L23" s="4"/>
      <c r="M23" s="11"/>
      <c r="N23" s="2"/>
      <c r="O23" s="2"/>
      <c r="P23" s="2"/>
      <c r="Q23" s="2"/>
      <c r="R23" s="29" t="s">
        <v>66</v>
      </c>
      <c r="S23" s="2">
        <f>IF(COUNT(N2:N1000),COUNT(N2:N1000),0)</f>
        <v>4</v>
      </c>
      <c r="T23" s="33"/>
      <c r="U23" s="34"/>
    </row>
    <row r="24" spans="1:21" ht="12.5">
      <c r="A24" s="6"/>
      <c r="B24" s="7"/>
      <c r="C24" s="8"/>
      <c r="D24" s="9"/>
      <c r="E24" s="10" t="s">
        <v>67</v>
      </c>
      <c r="F24" s="2">
        <v>0</v>
      </c>
      <c r="G24" s="2">
        <v>0</v>
      </c>
      <c r="H24" s="4" t="str">
        <f>IF(D24,D24+$S$6,"")</f>
        <v/>
      </c>
      <c r="I24" s="2"/>
      <c r="J24" s="2"/>
      <c r="K24" s="2"/>
      <c r="L24" s="4"/>
      <c r="M24" s="11"/>
      <c r="N24" s="2"/>
      <c r="O24" s="2"/>
      <c r="R24" s="29" t="s">
        <v>68</v>
      </c>
      <c r="S24" s="35">
        <f t="shared" ref="S24:T24" si="2">IFERROR(S18/S22, 0)</f>
        <v>0.25</v>
      </c>
      <c r="T24" s="36"/>
      <c r="U24" s="37"/>
    </row>
    <row r="25" spans="1:21" ht="12.5">
      <c r="A25" s="6"/>
      <c r="B25" s="7"/>
      <c r="C25" s="8"/>
      <c r="D25" s="9"/>
      <c r="E25" s="10" t="s">
        <v>69</v>
      </c>
      <c r="F25" s="2">
        <v>0</v>
      </c>
      <c r="G25" s="2">
        <v>0</v>
      </c>
      <c r="H25" s="4" t="str">
        <f>IF(D25,D25+$S$6,"")</f>
        <v/>
      </c>
      <c r="I25" s="2"/>
      <c r="J25" s="2"/>
      <c r="K25" s="2"/>
      <c r="L25" s="4"/>
      <c r="M25" s="11"/>
      <c r="N25" s="2"/>
      <c r="O25" s="2"/>
      <c r="R25" s="29" t="s">
        <v>70</v>
      </c>
      <c r="S25" s="35">
        <f t="shared" ref="S25:T25" si="3">IFERROR(S18/S17, 0)</f>
        <v>0.3265164579483808</v>
      </c>
      <c r="T25" s="36"/>
      <c r="U25" s="37"/>
    </row>
    <row r="26" spans="1:21" ht="13" thickBot="1">
      <c r="A26" s="6"/>
      <c r="B26" s="7"/>
      <c r="C26" s="8"/>
      <c r="D26" s="9"/>
      <c r="E26" s="10" t="s">
        <v>71</v>
      </c>
      <c r="F26" s="2">
        <v>0</v>
      </c>
      <c r="G26" s="2">
        <v>0</v>
      </c>
      <c r="H26" s="4" t="str">
        <f>IF(D26,D26+$S$6,"")</f>
        <v/>
      </c>
      <c r="I26" s="2"/>
      <c r="J26" s="2"/>
      <c r="K26" s="2"/>
      <c r="L26" s="4"/>
      <c r="M26" s="11"/>
      <c r="N26" s="2"/>
      <c r="O26" s="2"/>
      <c r="R26" s="38" t="s">
        <v>72</v>
      </c>
      <c r="S26" s="39">
        <f t="shared" ref="S26:T26" si="4">IFERROR(S22/S17, 0)</f>
        <v>1.3060658317935232</v>
      </c>
      <c r="T26" s="40"/>
      <c r="U26" s="41"/>
    </row>
    <row r="27" spans="1:21" ht="13" thickTop="1">
      <c r="A27" s="6"/>
      <c r="B27" s="42"/>
      <c r="C27" s="43"/>
      <c r="D27" s="9"/>
      <c r="E27" s="10" t="s">
        <v>73</v>
      </c>
      <c r="F27" s="2">
        <v>0</v>
      </c>
      <c r="G27" s="2">
        <v>0</v>
      </c>
      <c r="H27" s="4" t="str">
        <f>IF(D27,D27+$S$6,"")</f>
        <v/>
      </c>
      <c r="I27" s="2"/>
      <c r="J27" s="2"/>
      <c r="K27" s="2"/>
      <c r="L27" s="4"/>
      <c r="M27" s="11"/>
      <c r="N27" s="2"/>
      <c r="O27" s="2"/>
    </row>
    <row r="28" spans="1:21" ht="12.5">
      <c r="A28" s="6"/>
      <c r="B28" s="7"/>
      <c r="C28" s="8"/>
      <c r="D28" s="9"/>
      <c r="E28" s="10" t="s">
        <v>74</v>
      </c>
      <c r="F28" s="2">
        <v>0</v>
      </c>
      <c r="G28" s="2">
        <v>0</v>
      </c>
      <c r="H28" s="4" t="str">
        <f>IF(D28,D28+$S$6,"")</f>
        <v/>
      </c>
      <c r="I28" s="2"/>
      <c r="J28" s="2"/>
      <c r="K28" s="2"/>
      <c r="L28" s="4"/>
      <c r="M28" s="11"/>
      <c r="N28" s="2"/>
      <c r="O28" s="2"/>
    </row>
    <row r="29" spans="1:2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>IF(D29,D29+$S$6,"")</f>
        <v/>
      </c>
      <c r="I29" s="2"/>
      <c r="J29" s="2"/>
      <c r="K29" s="2"/>
      <c r="L29" s="4"/>
      <c r="M29" s="11"/>
      <c r="N29" s="2"/>
      <c r="O29" s="2"/>
    </row>
    <row r="30" spans="1:2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>IF(D30,D30+$S$6,"")</f>
        <v/>
      </c>
      <c r="I30" s="2"/>
      <c r="J30" s="2"/>
      <c r="K30" s="2"/>
      <c r="L30" s="4"/>
      <c r="M30" s="11"/>
      <c r="N30" s="2"/>
      <c r="O30" s="2"/>
    </row>
    <row r="31" spans="1:2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>IF(D31,D31+$S$6,"")</f>
        <v/>
      </c>
      <c r="I31" s="2"/>
      <c r="J31" s="2"/>
      <c r="K31" s="2"/>
      <c r="L31" s="4"/>
      <c r="M31" s="11"/>
      <c r="N31" s="2"/>
      <c r="O31" s="2"/>
    </row>
    <row r="32" spans="1:2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>IF(D32,D32+$S$6,"")</f>
        <v/>
      </c>
      <c r="I32" s="2"/>
      <c r="J32" s="2"/>
      <c r="K32" s="2"/>
      <c r="L32" s="4"/>
      <c r="M32" s="11"/>
      <c r="N32" s="2"/>
      <c r="O32" s="2"/>
    </row>
    <row r="33" spans="1:15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>IF(D33,D33+$S$6,"")</f>
        <v/>
      </c>
      <c r="I33" s="2"/>
      <c r="J33" s="2"/>
      <c r="K33" s="2"/>
      <c r="L33" s="4"/>
      <c r="M33" s="11"/>
      <c r="N33" s="2"/>
      <c r="O33" s="2"/>
    </row>
    <row r="34" spans="1:15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>IF(D34,D34+$S$6,"")</f>
        <v/>
      </c>
      <c r="I34" s="2"/>
      <c r="J34" s="2"/>
      <c r="K34" s="2"/>
      <c r="L34" s="4"/>
      <c r="M34" s="11"/>
      <c r="N34" s="2"/>
      <c r="O34" s="2"/>
    </row>
    <row r="35" spans="1:15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>IF(D35,D35+$S$6,"")</f>
        <v/>
      </c>
      <c r="I35" s="2"/>
      <c r="J35" s="2"/>
      <c r="K35" s="2"/>
      <c r="L35" s="4"/>
      <c r="M35" s="11"/>
      <c r="N35" s="2"/>
      <c r="O35" s="2"/>
    </row>
    <row r="36" spans="1:15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>IF(D36,D36+$S$6,"")</f>
        <v/>
      </c>
      <c r="I36" s="2"/>
      <c r="J36" s="2"/>
      <c r="K36" s="2"/>
      <c r="L36" s="4"/>
      <c r="M36" s="11"/>
      <c r="N36" s="2"/>
      <c r="O36" s="2"/>
    </row>
    <row r="37" spans="1:15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>IF(D37,D37+$S$6,"")</f>
        <v/>
      </c>
      <c r="I37" s="2"/>
      <c r="J37" s="2"/>
      <c r="K37" s="2"/>
      <c r="L37" s="4"/>
      <c r="M37" s="11"/>
      <c r="N37" s="2"/>
      <c r="O37" s="2"/>
    </row>
    <row r="38" spans="1:15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>IF(D38,D38+$S$6,"")</f>
        <v/>
      </c>
      <c r="I38" s="2"/>
      <c r="J38" s="2"/>
      <c r="K38" s="2"/>
      <c r="L38" s="4"/>
      <c r="M38" s="11"/>
      <c r="N38" s="2"/>
      <c r="O38" s="2"/>
    </row>
    <row r="39" spans="1:15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>IF(D39,D39+$S$6,"")</f>
        <v/>
      </c>
      <c r="I39" s="2"/>
      <c r="J39" s="2"/>
      <c r="K39" s="2"/>
      <c r="L39" s="4"/>
      <c r="M39" s="11"/>
      <c r="N39" s="2"/>
      <c r="O39" s="2"/>
    </row>
    <row r="40" spans="1:15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>IF(D40,D40+$S$6,"")</f>
        <v/>
      </c>
      <c r="I40" s="2"/>
      <c r="J40" s="2"/>
      <c r="K40" s="2"/>
      <c r="L40" s="4"/>
      <c r="M40" s="11"/>
      <c r="N40" s="2"/>
      <c r="O40" s="2"/>
    </row>
    <row r="41" spans="1:15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>IF(D41,D41+$S$6,"")</f>
        <v/>
      </c>
      <c r="I41" s="2"/>
      <c r="J41" s="2"/>
      <c r="K41" s="2"/>
      <c r="L41" s="4"/>
      <c r="M41" s="11"/>
      <c r="N41" s="2"/>
      <c r="O41" s="2"/>
    </row>
    <row r="42" spans="1:15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>IF(D42,D42+$S$6,"")</f>
        <v/>
      </c>
      <c r="I42" s="2"/>
      <c r="J42" s="2"/>
      <c r="K42" s="2"/>
      <c r="L42" s="4"/>
      <c r="M42" s="11"/>
      <c r="N42" s="2"/>
      <c r="O42" s="2"/>
    </row>
    <row r="43" spans="1:15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>IF(D43,D43+$S$6,"")</f>
        <v/>
      </c>
      <c r="I43" s="2"/>
      <c r="J43" s="2"/>
      <c r="K43" s="2"/>
      <c r="L43" s="4"/>
      <c r="M43" s="11"/>
      <c r="N43" s="2"/>
      <c r="O43" s="2"/>
    </row>
    <row r="44" spans="1:15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>IF(D44,D44+$S$6,"")</f>
        <v/>
      </c>
      <c r="I44" s="2"/>
      <c r="J44" s="2"/>
      <c r="K44" s="2"/>
      <c r="L44" s="4"/>
      <c r="M44" s="11"/>
      <c r="N44" s="2"/>
      <c r="O44" s="2"/>
    </row>
    <row r="45" spans="1:15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>IF(D45,D45+$S$6,"")</f>
        <v/>
      </c>
      <c r="I45" s="2"/>
      <c r="J45" s="2"/>
      <c r="K45" s="2"/>
      <c r="L45" s="4"/>
      <c r="M45" s="11"/>
      <c r="N45" s="2"/>
      <c r="O45" s="2"/>
    </row>
    <row r="46" spans="1:15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>IF(D46,D46+$S$6,"")</f>
        <v/>
      </c>
      <c r="I46" s="2"/>
      <c r="J46" s="2"/>
      <c r="K46" s="2"/>
      <c r="L46" s="4"/>
      <c r="M46" s="11"/>
      <c r="N46" s="2"/>
      <c r="O46" s="2"/>
    </row>
    <row r="47" spans="1:15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>IF(D47,D47+$S$6,"")</f>
        <v/>
      </c>
      <c r="I47" s="2"/>
      <c r="J47" s="2"/>
      <c r="K47" s="2"/>
      <c r="L47" s="4"/>
      <c r="M47" s="11"/>
      <c r="N47" s="2"/>
      <c r="O47" s="2"/>
    </row>
    <row r="48" spans="1:15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>IF(D48,D48+$S$6,"")</f>
        <v/>
      </c>
      <c r="I48" s="2"/>
      <c r="J48" s="2"/>
      <c r="K48" s="2"/>
      <c r="L48" s="4"/>
      <c r="M48" s="11"/>
      <c r="N48" s="2"/>
      <c r="O48" s="2"/>
    </row>
    <row r="49" spans="1:15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>IF(D49,D49+$S$6,"")</f>
        <v/>
      </c>
      <c r="I49" s="2"/>
      <c r="J49" s="2"/>
      <c r="K49" s="2"/>
      <c r="L49" s="4"/>
      <c r="M49" s="11"/>
      <c r="N49" s="2"/>
      <c r="O49" s="2"/>
    </row>
    <row r="50" spans="1:15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>IF(D50,D50+$S$6,"")</f>
        <v/>
      </c>
      <c r="I50" s="2"/>
      <c r="J50" s="2"/>
      <c r="K50" s="2"/>
      <c r="L50" s="4"/>
      <c r="M50" s="11"/>
      <c r="N50" s="2"/>
      <c r="O50" s="2"/>
    </row>
    <row r="51" spans="1:15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>IF(D51,D51+$S$6,"")</f>
        <v/>
      </c>
      <c r="I51" s="2"/>
      <c r="J51" s="2"/>
      <c r="K51" s="2"/>
      <c r="L51" s="4"/>
      <c r="M51" s="11"/>
      <c r="N51" s="2"/>
      <c r="O51" s="2"/>
    </row>
    <row r="52" spans="1:15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>IF(D52,D52+$S$6,"")</f>
        <v/>
      </c>
      <c r="I52" s="2"/>
      <c r="J52" s="2"/>
      <c r="K52" s="2"/>
      <c r="L52" s="4"/>
      <c r="M52" s="11"/>
      <c r="N52" s="2"/>
      <c r="O52" s="2"/>
    </row>
    <row r="53" spans="1:15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>IF(D53,D53+$S$6,"")</f>
        <v/>
      </c>
      <c r="I53" s="2"/>
      <c r="J53" s="2"/>
      <c r="K53" s="2"/>
      <c r="L53" s="4"/>
      <c r="M53" s="11"/>
      <c r="N53" s="2"/>
      <c r="O53" s="2"/>
    </row>
    <row r="54" spans="1:15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>IF(D54,D54+$S$6,"")</f>
        <v/>
      </c>
      <c r="I54" s="2"/>
      <c r="J54" s="2"/>
      <c r="K54" s="2"/>
      <c r="L54" s="4"/>
      <c r="M54" s="11"/>
      <c r="N54" s="2"/>
      <c r="O54" s="2"/>
    </row>
    <row r="55" spans="1:15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>IF(D55,D55+$S$6,"")</f>
        <v/>
      </c>
      <c r="I55" s="2"/>
      <c r="J55" s="2"/>
      <c r="K55" s="2"/>
      <c r="L55" s="4"/>
      <c r="M55" s="11"/>
      <c r="N55" s="2"/>
      <c r="O55" s="2"/>
    </row>
    <row r="56" spans="1:15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>IF(D56,D56+$S$6,"")</f>
        <v/>
      </c>
      <c r="I56" s="2"/>
      <c r="J56" s="2"/>
      <c r="K56" s="2"/>
      <c r="L56" s="4"/>
      <c r="M56" s="11"/>
      <c r="N56" s="2"/>
      <c r="O56" s="2"/>
    </row>
    <row r="57" spans="1:15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>IF(D57,D57+$S$6,"")</f>
        <v/>
      </c>
      <c r="I57" s="2"/>
      <c r="J57" s="2"/>
      <c r="K57" s="2"/>
      <c r="L57" s="4"/>
      <c r="M57" s="11"/>
      <c r="N57" s="2"/>
      <c r="O57" s="2"/>
    </row>
    <row r="58" spans="1:15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>IF(D58,D58+$S$6,"")</f>
        <v/>
      </c>
      <c r="I58" s="2"/>
      <c r="J58" s="2"/>
      <c r="K58" s="2"/>
      <c r="L58" s="4"/>
      <c r="M58" s="11"/>
      <c r="N58" s="2"/>
      <c r="O58" s="2"/>
    </row>
    <row r="59" spans="1:15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>IF(D59,D59+$S$6,"")</f>
        <v/>
      </c>
      <c r="I59" s="2"/>
      <c r="J59" s="2"/>
      <c r="K59" s="2"/>
      <c r="L59" s="4"/>
      <c r="M59" s="11"/>
      <c r="N59" s="2"/>
      <c r="O59" s="2"/>
    </row>
    <row r="60" spans="1:15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>IF(D60,D60+$S$6,"")</f>
        <v/>
      </c>
      <c r="I60" s="2"/>
      <c r="J60" s="2"/>
      <c r="K60" s="2"/>
      <c r="L60" s="4"/>
      <c r="M60" s="11"/>
      <c r="N60" s="2"/>
      <c r="O60" s="2"/>
    </row>
    <row r="61" spans="1:15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>IF(D61,D61+$S$6,"")</f>
        <v/>
      </c>
      <c r="I61" s="2"/>
      <c r="J61" s="2"/>
      <c r="K61" s="2"/>
      <c r="L61" s="4"/>
      <c r="M61" s="11"/>
      <c r="N61" s="2"/>
      <c r="O61" s="2"/>
    </row>
    <row r="62" spans="1:15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>IF(D62,D62+$S$6,"")</f>
        <v/>
      </c>
      <c r="I62" s="2"/>
      <c r="J62" s="2"/>
      <c r="K62" s="2"/>
      <c r="L62" s="4"/>
      <c r="M62" s="11"/>
      <c r="N62" s="2"/>
      <c r="O62" s="2"/>
    </row>
    <row r="63" spans="1:15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>IF(D63,D63+$S$6,"")</f>
        <v/>
      </c>
      <c r="I63" s="2"/>
      <c r="J63" s="2"/>
      <c r="K63" s="2"/>
      <c r="L63" s="4"/>
      <c r="M63" s="11"/>
      <c r="N63" s="2"/>
      <c r="O63" s="2"/>
    </row>
    <row r="64" spans="1:15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>IF(D64,D64+$S$6,"")</f>
        <v/>
      </c>
      <c r="I64" s="2"/>
      <c r="J64" s="2"/>
      <c r="K64" s="2"/>
      <c r="L64" s="4"/>
      <c r="M64" s="11"/>
      <c r="N64" s="2"/>
      <c r="O64" s="2"/>
    </row>
    <row r="65" spans="1:15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>IF(D65,D65+$S$6,"")</f>
        <v/>
      </c>
      <c r="I65" s="2"/>
      <c r="J65" s="2"/>
      <c r="K65" s="2"/>
      <c r="L65" s="4"/>
      <c r="M65" s="11"/>
      <c r="N65" s="2"/>
      <c r="O65" s="2"/>
    </row>
    <row r="66" spans="1:15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>IF(D66,D66+$S$6,"")</f>
        <v/>
      </c>
      <c r="I66" s="2"/>
      <c r="J66" s="2"/>
      <c r="K66" s="2"/>
      <c r="L66" s="4"/>
      <c r="M66" s="11"/>
      <c r="N66" s="2"/>
      <c r="O66" s="2"/>
    </row>
    <row r="67" spans="1:15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>IF(D67,D67+$S$6,"")</f>
        <v/>
      </c>
      <c r="I67" s="2"/>
      <c r="J67" s="2"/>
      <c r="K67" s="2"/>
      <c r="L67" s="4"/>
      <c r="M67" s="11"/>
      <c r="N67" s="2"/>
      <c r="O67" s="2"/>
    </row>
    <row r="68" spans="1:15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>IF(D68,D68+$S$6,"")</f>
        <v/>
      </c>
      <c r="I68" s="2"/>
      <c r="J68" s="2"/>
      <c r="K68" s="2"/>
      <c r="L68" s="4"/>
      <c r="M68" s="11"/>
      <c r="N68" s="2"/>
      <c r="O68" s="2"/>
    </row>
    <row r="69" spans="1:15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>IF(D69,D69+$S$6,"")</f>
        <v/>
      </c>
      <c r="I69" s="2"/>
      <c r="J69" s="2"/>
      <c r="K69" s="2"/>
      <c r="L69" s="4"/>
      <c r="M69" s="11"/>
      <c r="N69" s="2"/>
      <c r="O69" s="2"/>
    </row>
    <row r="70" spans="1:15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>IF(D70,D70+$S$6,"")</f>
        <v/>
      </c>
      <c r="I70" s="2"/>
      <c r="J70" s="2"/>
      <c r="K70" s="2"/>
      <c r="L70" s="4"/>
      <c r="M70" s="11"/>
      <c r="N70" s="2"/>
      <c r="O70" s="2"/>
    </row>
    <row r="71" spans="1:15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>IF(D71,D71+$S$6,"")</f>
        <v/>
      </c>
      <c r="I71" s="2"/>
      <c r="J71" s="2"/>
      <c r="K71" s="2"/>
      <c r="L71" s="4"/>
      <c r="M71" s="11"/>
      <c r="N71" s="2"/>
      <c r="O71" s="2"/>
    </row>
    <row r="72" spans="1:15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>IF(D72,D72+$S$6,"")</f>
        <v/>
      </c>
      <c r="I72" s="2"/>
      <c r="J72" s="2"/>
      <c r="K72" s="2"/>
      <c r="L72" s="4"/>
      <c r="M72" s="11"/>
      <c r="N72" s="2"/>
      <c r="O72" s="2"/>
    </row>
    <row r="73" spans="1:15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>IF(D73,D73+$S$6,"")</f>
        <v/>
      </c>
      <c r="I73" s="2"/>
      <c r="J73" s="2"/>
      <c r="K73" s="2"/>
      <c r="L73" s="4"/>
      <c r="M73" s="11"/>
      <c r="N73" s="2"/>
      <c r="O73" s="2"/>
    </row>
    <row r="74" spans="1:15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>IF(D74,D74+$S$6,"")</f>
        <v/>
      </c>
      <c r="I74" s="2"/>
      <c r="J74" s="2"/>
      <c r="K74" s="2"/>
      <c r="L74" s="4"/>
      <c r="M74" s="11"/>
      <c r="N74" s="2"/>
      <c r="O74" s="2"/>
    </row>
    <row r="75" spans="1:15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>IF(D75,D75+$S$6,"")</f>
        <v/>
      </c>
      <c r="I75" s="2"/>
      <c r="J75" s="2"/>
      <c r="K75" s="2"/>
      <c r="L75" s="4"/>
      <c r="M75" s="11"/>
      <c r="N75" s="2"/>
      <c r="O75" s="2"/>
    </row>
    <row r="76" spans="1:15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>IF(D76,D76+$S$6,"")</f>
        <v/>
      </c>
      <c r="I76" s="2"/>
      <c r="J76" s="2"/>
      <c r="K76" s="2"/>
      <c r="L76" s="4"/>
      <c r="M76" s="11"/>
      <c r="N76" s="2"/>
      <c r="O76" s="2"/>
    </row>
    <row r="77" spans="1:15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>IF(D77,D77+$S$6,"")</f>
        <v/>
      </c>
      <c r="I77" s="2"/>
      <c r="J77" s="2"/>
      <c r="K77" s="2"/>
      <c r="L77" s="4"/>
      <c r="M77" s="11"/>
      <c r="N77" s="2"/>
      <c r="O77" s="2"/>
    </row>
    <row r="78" spans="1:15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>IF(D78,D78+$S$6,"")</f>
        <v/>
      </c>
      <c r="I78" s="2"/>
      <c r="J78" s="2"/>
      <c r="K78" s="2"/>
      <c r="L78" s="4"/>
      <c r="M78" s="11"/>
      <c r="N78" s="2"/>
      <c r="O78" s="2"/>
    </row>
    <row r="79" spans="1:15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>IF(D79,D79+$S$6,"")</f>
        <v/>
      </c>
      <c r="I79" s="2"/>
      <c r="J79" s="2"/>
      <c r="K79" s="2"/>
      <c r="L79" s="4"/>
      <c r="M79" s="11"/>
      <c r="N79" s="2"/>
      <c r="O79" s="2"/>
    </row>
    <row r="80" spans="1:15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>IF(D80,D80+$S$6,"")</f>
        <v/>
      </c>
      <c r="I80" s="2"/>
      <c r="J80" s="2"/>
      <c r="K80" s="2"/>
      <c r="L80" s="4"/>
      <c r="M80" s="11"/>
      <c r="N80" s="2"/>
      <c r="O80" s="2"/>
    </row>
    <row r="81" spans="1:15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>IF(D81,D81+$S$6,"")</f>
        <v/>
      </c>
      <c r="I81" s="2"/>
      <c r="J81" s="2"/>
      <c r="K81" s="2"/>
      <c r="L81" s="4"/>
      <c r="M81" s="11"/>
      <c r="N81" s="2"/>
      <c r="O81" s="2"/>
    </row>
    <row r="82" spans="1:15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>IF(D82,D82+$S$6,"")</f>
        <v/>
      </c>
      <c r="I82" s="2"/>
      <c r="J82" s="2"/>
      <c r="K82" s="2"/>
      <c r="L82" s="4"/>
      <c r="M82" s="11"/>
      <c r="N82" s="2"/>
      <c r="O82" s="2"/>
    </row>
    <row r="83" spans="1:15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>IF(D83,D83+$S$6,"")</f>
        <v/>
      </c>
      <c r="I83" s="2"/>
      <c r="J83" s="2"/>
      <c r="K83" s="2"/>
      <c r="L83" s="4"/>
      <c r="M83" s="11"/>
      <c r="N83" s="2"/>
      <c r="O83" s="2"/>
    </row>
    <row r="84" spans="1:15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>IF(D84,D84+$S$6,"")</f>
        <v/>
      </c>
      <c r="I84" s="2"/>
      <c r="J84" s="2"/>
      <c r="K84" s="2"/>
      <c r="L84" s="4"/>
      <c r="M84" s="11"/>
      <c r="N84" s="2"/>
      <c r="O84" s="2"/>
    </row>
    <row r="85" spans="1:15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>IF(D85,D85+$S$6,"")</f>
        <v/>
      </c>
      <c r="I85" s="2"/>
      <c r="J85" s="2"/>
      <c r="K85" s="2"/>
      <c r="L85" s="4"/>
      <c r="M85" s="11"/>
      <c r="N85" s="2"/>
      <c r="O85" s="2"/>
    </row>
    <row r="86" spans="1:15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>IF(D86,D86+$S$6,"")</f>
        <v/>
      </c>
      <c r="I86" s="2"/>
      <c r="J86" s="2"/>
      <c r="K86" s="2"/>
      <c r="L86" s="4"/>
      <c r="M86" s="11"/>
      <c r="N86" s="2"/>
      <c r="O86" s="2"/>
    </row>
    <row r="87" spans="1:15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>IF(D87,D87+$S$6,"")</f>
        <v/>
      </c>
      <c r="I87" s="2"/>
      <c r="J87" s="2"/>
      <c r="K87" s="2"/>
      <c r="L87" s="4"/>
      <c r="M87" s="11"/>
      <c r="N87" s="2"/>
      <c r="O87" s="2"/>
    </row>
    <row r="88" spans="1:15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>IF(D88,D88+$S$6,"")</f>
        <v/>
      </c>
      <c r="I88" s="2"/>
      <c r="J88" s="2"/>
      <c r="K88" s="2"/>
      <c r="L88" s="4"/>
      <c r="M88" s="11"/>
      <c r="N88" s="2"/>
      <c r="O88" s="2"/>
    </row>
    <row r="89" spans="1:15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>IF(D89,D89+$S$6,"")</f>
        <v/>
      </c>
      <c r="I89" s="2"/>
      <c r="J89" s="2"/>
      <c r="K89" s="2"/>
      <c r="L89" s="4"/>
      <c r="M89" s="11"/>
      <c r="N89" s="2"/>
      <c r="O89" s="2"/>
    </row>
    <row r="90" spans="1:15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>IF(D90,D90+$S$6,"")</f>
        <v/>
      </c>
      <c r="I90" s="2"/>
      <c r="J90" s="2"/>
      <c r="K90" s="2"/>
      <c r="L90" s="4"/>
      <c r="M90" s="11"/>
      <c r="N90" s="2"/>
      <c r="O90" s="2"/>
    </row>
    <row r="91" spans="1:15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>IF(D91,D91+$S$6,"")</f>
        <v/>
      </c>
      <c r="I91" s="2"/>
      <c r="J91" s="2"/>
      <c r="K91" s="2"/>
      <c r="L91" s="4"/>
      <c r="M91" s="11"/>
      <c r="N91" s="2"/>
      <c r="O91" s="2"/>
    </row>
    <row r="92" spans="1:15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>IF(D92,D92+$S$6,"")</f>
        <v/>
      </c>
      <c r="I92" s="2"/>
      <c r="J92" s="2"/>
      <c r="K92" s="2"/>
      <c r="L92" s="4"/>
      <c r="M92" s="11"/>
      <c r="N92" s="2"/>
      <c r="O92" s="2"/>
    </row>
    <row r="93" spans="1:15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>IF(D93,D93+$S$6,"")</f>
        <v/>
      </c>
      <c r="I93" s="2"/>
      <c r="J93" s="2"/>
      <c r="K93" s="2"/>
      <c r="L93" s="4"/>
      <c r="M93" s="11"/>
      <c r="N93" s="2"/>
      <c r="O93" s="2"/>
    </row>
    <row r="94" spans="1:15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>IF(D94,D94+$S$6,"")</f>
        <v/>
      </c>
      <c r="I94" s="2"/>
      <c r="J94" s="2"/>
      <c r="K94" s="2"/>
      <c r="L94" s="4"/>
      <c r="M94" s="11"/>
      <c r="N94" s="2"/>
      <c r="O94" s="2"/>
    </row>
    <row r="95" spans="1:15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>IF(D95,D95+$S$6,"")</f>
        <v/>
      </c>
      <c r="I95" s="2"/>
      <c r="J95" s="2"/>
      <c r="K95" s="2"/>
      <c r="L95" s="4"/>
      <c r="M95" s="11"/>
      <c r="N95" s="2"/>
      <c r="O95" s="2"/>
    </row>
    <row r="96" spans="1:15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>IF(D96,D96+$S$6,"")</f>
        <v/>
      </c>
      <c r="I96" s="2"/>
      <c r="J96" s="2"/>
      <c r="K96" s="2"/>
      <c r="L96" s="4"/>
      <c r="M96" s="11"/>
      <c r="N96" s="2"/>
      <c r="O96" s="2"/>
    </row>
    <row r="97" spans="1:15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>IF(D97,D97+$S$6,"")</f>
        <v/>
      </c>
      <c r="I97" s="2"/>
      <c r="J97" s="2"/>
      <c r="K97" s="2"/>
      <c r="L97" s="4"/>
      <c r="M97" s="11"/>
      <c r="N97" s="2"/>
      <c r="O97" s="2"/>
    </row>
    <row r="98" spans="1:15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>IF(D98,D98+$S$6,"")</f>
        <v/>
      </c>
      <c r="I98" s="2"/>
      <c r="J98" s="2"/>
      <c r="K98" s="2"/>
      <c r="L98" s="4"/>
      <c r="M98" s="11"/>
      <c r="N98" s="2"/>
      <c r="O98" s="2"/>
    </row>
    <row r="99" spans="1:15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>IF(D99,D99+$S$6,"")</f>
        <v/>
      </c>
      <c r="I99" s="2"/>
      <c r="J99" s="2"/>
      <c r="K99" s="2"/>
      <c r="L99" s="4"/>
      <c r="M99" s="11"/>
      <c r="N99" s="2"/>
      <c r="O99" s="2"/>
    </row>
    <row r="100" spans="1:15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>IF(D100,D100+$S$6,"")</f>
        <v/>
      </c>
      <c r="I100" s="2"/>
      <c r="J100" s="2"/>
      <c r="K100" s="2"/>
      <c r="L100" s="4"/>
      <c r="M100" s="11"/>
      <c r="N100" s="2"/>
      <c r="O100" s="2"/>
    </row>
    <row r="101" spans="1:15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>IF(D101,D101+$S$6,"")</f>
        <v/>
      </c>
      <c r="I101" s="2"/>
      <c r="J101" s="2"/>
      <c r="K101" s="2"/>
      <c r="L101" s="4"/>
      <c r="M101" s="11"/>
      <c r="N101" s="2"/>
      <c r="O101" s="2"/>
    </row>
    <row r="102" spans="1:15" ht="12.5">
      <c r="A102" s="10"/>
      <c r="B102" s="7"/>
      <c r="C102" s="8"/>
      <c r="D102" s="9"/>
      <c r="E102" s="10" t="s">
        <v>75</v>
      </c>
      <c r="H102" s="4"/>
      <c r="L102" s="4"/>
    </row>
    <row r="103" spans="1:15" ht="12.5">
      <c r="A103" s="10"/>
      <c r="B103" s="7"/>
      <c r="C103" s="8"/>
      <c r="D103" s="9"/>
      <c r="E103" s="10" t="s">
        <v>75</v>
      </c>
      <c r="H103" s="4"/>
      <c r="L103" s="4"/>
    </row>
    <row r="104" spans="1:15" ht="12.5">
      <c r="A104" s="10"/>
      <c r="B104" s="7"/>
      <c r="C104" s="8"/>
      <c r="D104" s="9"/>
      <c r="E104" s="10" t="s">
        <v>75</v>
      </c>
      <c r="H104" s="4"/>
      <c r="L104" s="4"/>
    </row>
    <row r="105" spans="1:15" ht="12.5">
      <c r="A105" s="10"/>
      <c r="B105" s="7"/>
      <c r="C105" s="8"/>
      <c r="D105" s="9"/>
      <c r="E105" s="10" t="s">
        <v>75</v>
      </c>
      <c r="H105" s="4"/>
      <c r="L105" s="4"/>
    </row>
    <row r="106" spans="1:15" ht="12.5">
      <c r="A106" s="10"/>
      <c r="B106" s="7"/>
      <c r="C106" s="8"/>
      <c r="D106" s="9"/>
      <c r="E106" s="10" t="s">
        <v>75</v>
      </c>
      <c r="H106" s="4"/>
      <c r="L106" s="4"/>
    </row>
    <row r="107" spans="1:15" ht="12.5">
      <c r="A107" s="10"/>
      <c r="B107" s="7"/>
      <c r="C107" s="8"/>
      <c r="D107" s="9"/>
      <c r="E107" s="10" t="s">
        <v>75</v>
      </c>
      <c r="H107" s="4"/>
      <c r="L107" s="4"/>
    </row>
    <row r="108" spans="1:15" ht="12.5">
      <c r="A108" s="10"/>
      <c r="B108" s="7"/>
      <c r="C108" s="8"/>
      <c r="D108" s="9"/>
      <c r="E108" s="10" t="s">
        <v>75</v>
      </c>
      <c r="H108" s="4"/>
      <c r="L108" s="4"/>
    </row>
    <row r="109" spans="1:15" ht="12.5">
      <c r="A109" s="10"/>
      <c r="B109" s="7"/>
      <c r="C109" s="8"/>
      <c r="D109" s="9"/>
      <c r="E109" s="10" t="s">
        <v>75</v>
      </c>
      <c r="H109" s="4"/>
      <c r="L109" s="4"/>
    </row>
    <row r="110" spans="1:15" ht="12.5">
      <c r="A110" s="10"/>
      <c r="B110" s="7"/>
      <c r="C110" s="8"/>
      <c r="D110" s="9"/>
      <c r="E110" s="10" t="s">
        <v>75</v>
      </c>
      <c r="H110" s="4"/>
      <c r="L110" s="4"/>
    </row>
    <row r="111" spans="1:15" ht="12.5">
      <c r="A111" s="10"/>
      <c r="B111" s="7"/>
      <c r="C111" s="8"/>
      <c r="D111" s="9"/>
      <c r="E111" s="10" t="s">
        <v>75</v>
      </c>
      <c r="H111" s="4"/>
      <c r="L111" s="4"/>
    </row>
    <row r="112" spans="1:15" ht="12.5">
      <c r="A112" s="10"/>
      <c r="B112" s="7"/>
      <c r="C112" s="8"/>
      <c r="D112" s="9"/>
      <c r="E112" s="10" t="s">
        <v>75</v>
      </c>
      <c r="H112" s="4"/>
      <c r="L112" s="4"/>
    </row>
    <row r="113" spans="1:12" ht="12.5">
      <c r="A113" s="10"/>
      <c r="B113" s="7"/>
      <c r="C113" s="8"/>
      <c r="D113" s="9"/>
      <c r="E113" s="10" t="s">
        <v>75</v>
      </c>
      <c r="H113" s="4"/>
      <c r="L113" s="4"/>
    </row>
    <row r="114" spans="1:12" ht="12.5">
      <c r="A114" s="10"/>
      <c r="B114" s="7"/>
      <c r="C114" s="8"/>
      <c r="D114" s="9"/>
      <c r="E114" s="10" t="s">
        <v>75</v>
      </c>
      <c r="H114" s="4"/>
      <c r="L114" s="4"/>
    </row>
    <row r="115" spans="1:12" ht="12.5">
      <c r="A115" s="10"/>
      <c r="B115" s="7"/>
      <c r="C115" s="8"/>
      <c r="D115" s="9"/>
      <c r="E115" s="10" t="s">
        <v>75</v>
      </c>
      <c r="H115" s="4"/>
      <c r="L115" s="4"/>
    </row>
    <row r="116" spans="1:12" ht="12.5">
      <c r="A116" s="10"/>
      <c r="B116" s="7"/>
      <c r="C116" s="8"/>
      <c r="D116" s="9"/>
      <c r="E116" s="10" t="s">
        <v>75</v>
      </c>
      <c r="H116" s="4"/>
      <c r="L116" s="4"/>
    </row>
    <row r="117" spans="1:12" ht="12.5">
      <c r="A117" s="10"/>
      <c r="B117" s="7"/>
      <c r="C117" s="8"/>
      <c r="D117" s="9"/>
      <c r="H117" s="4"/>
      <c r="L117" s="4"/>
    </row>
    <row r="118" spans="1:12" ht="12.5">
      <c r="H118" s="4"/>
      <c r="L118" s="4"/>
    </row>
    <row r="119" spans="1:12" ht="12.5">
      <c r="H119" s="4"/>
      <c r="L119" s="4"/>
    </row>
    <row r="120" spans="1:12" ht="12.5">
      <c r="H120" s="4"/>
      <c r="L120" s="4"/>
    </row>
    <row r="121" spans="1:12" ht="12.5">
      <c r="H121" s="4"/>
      <c r="L121" s="4"/>
    </row>
    <row r="122" spans="1:12" ht="12.5">
      <c r="H122" s="4"/>
      <c r="L122" s="4"/>
    </row>
    <row r="123" spans="1:12" ht="12.5">
      <c r="H123" s="4"/>
      <c r="L123" s="4"/>
    </row>
    <row r="124" spans="1:12" ht="12.5">
      <c r="H124" s="4"/>
      <c r="L124" s="4"/>
    </row>
    <row r="125" spans="1:12" ht="12.5">
      <c r="H125" s="4"/>
      <c r="L125" s="4"/>
    </row>
    <row r="126" spans="1:12" ht="12.5">
      <c r="H126" s="4"/>
      <c r="L126" s="4"/>
    </row>
    <row r="127" spans="1:12" ht="12.5">
      <c r="H127" s="4"/>
      <c r="L127" s="4"/>
    </row>
    <row r="128" spans="1:12" ht="12.5">
      <c r="H128" s="4"/>
      <c r="L128" s="4"/>
    </row>
    <row r="129" spans="8:12" ht="12.5">
      <c r="H129" s="4"/>
      <c r="L129" s="4"/>
    </row>
    <row r="130" spans="8:12" ht="12.5">
      <c r="H130" s="4"/>
      <c r="L130" s="4"/>
    </row>
    <row r="131" spans="8:12" ht="12.5">
      <c r="H131" s="4"/>
      <c r="L131" s="4"/>
    </row>
    <row r="132" spans="8:12" ht="12.5">
      <c r="H132" s="4"/>
      <c r="L132" s="4"/>
    </row>
    <row r="133" spans="8:12" ht="12.5">
      <c r="H133" s="4"/>
      <c r="L133" s="4"/>
    </row>
    <row r="134" spans="8:12" ht="12.5">
      <c r="H134" s="4"/>
      <c r="L134" s="4"/>
    </row>
    <row r="135" spans="8:12" ht="12.5">
      <c r="H135" s="4"/>
      <c r="L135" s="4"/>
    </row>
    <row r="136" spans="8:12" ht="12.5">
      <c r="H136" s="4"/>
      <c r="L136" s="4"/>
    </row>
    <row r="137" spans="8:12" ht="12.5">
      <c r="H137" s="4"/>
      <c r="L137" s="4"/>
    </row>
    <row r="138" spans="8:12" ht="12.5">
      <c r="H138" s="4"/>
      <c r="L138" s="4"/>
    </row>
    <row r="139" spans="8:12" ht="12.5">
      <c r="H139" s="4"/>
      <c r="L139" s="4"/>
    </row>
    <row r="140" spans="8:12" ht="12.5">
      <c r="H140" s="4"/>
      <c r="L140" s="4"/>
    </row>
    <row r="141" spans="8:12" ht="12.5">
      <c r="H141" s="4"/>
      <c r="L141" s="4"/>
    </row>
    <row r="142" spans="8:12" ht="12.5">
      <c r="H142" s="4"/>
      <c r="L142" s="4"/>
    </row>
    <row r="143" spans="8:12" ht="12.5">
      <c r="H143" s="4"/>
      <c r="L143" s="4"/>
    </row>
    <row r="144" spans="8:12" ht="12.5">
      <c r="H144" s="4"/>
      <c r="L144" s="4"/>
    </row>
    <row r="145" spans="8:12" ht="12.5">
      <c r="H145" s="4"/>
      <c r="L145" s="4"/>
    </row>
    <row r="146" spans="8:12" ht="12.5">
      <c r="H146" s="4"/>
      <c r="L146" s="4"/>
    </row>
    <row r="147" spans="8:12" ht="12.5">
      <c r="H147" s="4"/>
      <c r="L147" s="4"/>
    </row>
    <row r="148" spans="8:12" ht="12.5">
      <c r="H148" s="4"/>
      <c r="L148" s="4"/>
    </row>
    <row r="149" spans="8:12" ht="12.5">
      <c r="H149" s="4"/>
      <c r="L149" s="4"/>
    </row>
    <row r="150" spans="8:12" ht="12.5">
      <c r="H150" s="4"/>
      <c r="L150" s="4"/>
    </row>
    <row r="151" spans="8:12" ht="12.5">
      <c r="H151" s="4"/>
      <c r="L151" s="4"/>
    </row>
    <row r="152" spans="8:12" ht="12.5">
      <c r="H152" s="4"/>
      <c r="L152" s="4"/>
    </row>
    <row r="153" spans="8:12" ht="12.5">
      <c r="H153" s="4"/>
      <c r="L153" s="4"/>
    </row>
    <row r="154" spans="8:12" ht="12.5">
      <c r="H154" s="4"/>
      <c r="L154" s="4"/>
    </row>
    <row r="155" spans="8:12" ht="12.5">
      <c r="H155" s="4"/>
      <c r="L155" s="4"/>
    </row>
    <row r="156" spans="8:12" ht="12.5">
      <c r="H156" s="4"/>
      <c r="L156" s="4"/>
    </row>
    <row r="157" spans="8:12" ht="12.5">
      <c r="H157" s="4"/>
      <c r="L157" s="4"/>
    </row>
    <row r="158" spans="8:12" ht="12.5">
      <c r="H158" s="4"/>
      <c r="L158" s="4"/>
    </row>
    <row r="159" spans="8:12" ht="12.5">
      <c r="H159" s="4"/>
      <c r="L159" s="4"/>
    </row>
    <row r="160" spans="8:12" ht="12.5">
      <c r="H160" s="4"/>
      <c r="L160" s="4"/>
    </row>
    <row r="161" spans="8:12" ht="12.5">
      <c r="H161" s="4"/>
      <c r="L161" s="4"/>
    </row>
    <row r="162" spans="8:12" ht="12.5">
      <c r="H162" s="4"/>
      <c r="L162" s="4"/>
    </row>
    <row r="163" spans="8:12" ht="12.5">
      <c r="H163" s="4"/>
      <c r="L163" s="4"/>
    </row>
    <row r="164" spans="8:12" ht="12.5">
      <c r="H164" s="4"/>
      <c r="L164" s="4"/>
    </row>
    <row r="165" spans="8:12" ht="12.5">
      <c r="H165" s="4"/>
      <c r="L165" s="4"/>
    </row>
    <row r="166" spans="8:12" ht="12.5">
      <c r="H166" s="4"/>
      <c r="L166" s="4"/>
    </row>
    <row r="167" spans="8:12" ht="12.5">
      <c r="H167" s="4"/>
      <c r="L167" s="4"/>
    </row>
    <row r="168" spans="8:12" ht="12.5">
      <c r="H168" s="4"/>
      <c r="L168" s="4"/>
    </row>
    <row r="169" spans="8:12" ht="12.5">
      <c r="H169" s="4"/>
      <c r="L169" s="4"/>
    </row>
    <row r="170" spans="8:12" ht="12.5">
      <c r="H170" s="4"/>
      <c r="L170" s="4"/>
    </row>
    <row r="171" spans="8:12" ht="12.5">
      <c r="H171" s="4"/>
      <c r="L171" s="4"/>
    </row>
    <row r="172" spans="8:12" ht="12.5">
      <c r="H172" s="4"/>
      <c r="L172" s="4"/>
    </row>
    <row r="173" spans="8:12" ht="12.5">
      <c r="H173" s="4"/>
      <c r="L173" s="4"/>
    </row>
    <row r="174" spans="8:12" ht="12.5">
      <c r="H174" s="4"/>
      <c r="L174" s="4"/>
    </row>
    <row r="175" spans="8:12" ht="12.5">
      <c r="H175" s="4"/>
      <c r="L175" s="4"/>
    </row>
    <row r="176" spans="8:12" ht="12.5">
      <c r="H176" s="4"/>
      <c r="L176" s="4"/>
    </row>
    <row r="177" spans="8:12" ht="12.5">
      <c r="H177" s="4"/>
      <c r="L177" s="4"/>
    </row>
    <row r="178" spans="8:12" ht="12.5">
      <c r="H178" s="4"/>
      <c r="L178" s="4"/>
    </row>
    <row r="179" spans="8:12" ht="12.5">
      <c r="H179" s="4"/>
      <c r="L179" s="4"/>
    </row>
    <row r="180" spans="8:12" ht="12.5">
      <c r="H180" s="4"/>
      <c r="L180" s="4"/>
    </row>
    <row r="181" spans="8:12" ht="12.5">
      <c r="H181" s="4"/>
      <c r="L181" s="4"/>
    </row>
    <row r="182" spans="8:12" ht="12.5">
      <c r="H182" s="4"/>
      <c r="L182" s="4"/>
    </row>
    <row r="183" spans="8:12" ht="12.5">
      <c r="H183" s="4"/>
      <c r="L183" s="4"/>
    </row>
    <row r="184" spans="8:12" ht="12.5">
      <c r="H184" s="4"/>
      <c r="L184" s="4"/>
    </row>
    <row r="185" spans="8:12" ht="12.5">
      <c r="H185" s="4"/>
      <c r="L185" s="4"/>
    </row>
    <row r="186" spans="8:12" ht="12.5">
      <c r="H186" s="4"/>
      <c r="L186" s="4"/>
    </row>
    <row r="187" spans="8:12" ht="12.5">
      <c r="H187" s="4"/>
      <c r="L187" s="4"/>
    </row>
    <row r="188" spans="8:12" ht="12.5">
      <c r="H188" s="4"/>
      <c r="L188" s="4"/>
    </row>
    <row r="189" spans="8:12" ht="12.5">
      <c r="H189" s="4"/>
      <c r="L189" s="4"/>
    </row>
    <row r="190" spans="8:12" ht="12.5">
      <c r="H190" s="4"/>
      <c r="L190" s="4"/>
    </row>
    <row r="191" spans="8:12" ht="12.5">
      <c r="H191" s="4"/>
      <c r="L191" s="4"/>
    </row>
    <row r="192" spans="8:12" ht="12.5">
      <c r="H192" s="4"/>
      <c r="L192" s="4"/>
    </row>
    <row r="193" spans="8:12" ht="12.5">
      <c r="H193" s="4"/>
      <c r="L193" s="4"/>
    </row>
    <row r="194" spans="8:12" ht="12.5">
      <c r="H194" s="4"/>
      <c r="L194" s="4"/>
    </row>
    <row r="195" spans="8:12" ht="12.5">
      <c r="H195" s="4"/>
      <c r="L195" s="4"/>
    </row>
    <row r="196" spans="8:12" ht="12.5">
      <c r="H196" s="4"/>
      <c r="L196" s="4"/>
    </row>
    <row r="197" spans="8:12" ht="12.5">
      <c r="H197" s="4"/>
      <c r="L197" s="4"/>
    </row>
    <row r="198" spans="8:12" ht="12.5">
      <c r="H198" s="4"/>
      <c r="L198" s="4"/>
    </row>
    <row r="199" spans="8:12" ht="12.5">
      <c r="H199" s="4"/>
      <c r="L199" s="4"/>
    </row>
    <row r="200" spans="8:12" ht="12.5">
      <c r="H200" s="4"/>
      <c r="L200" s="4"/>
    </row>
    <row r="201" spans="8:12" ht="12.5">
      <c r="H201" s="4"/>
      <c r="L201" s="4"/>
    </row>
    <row r="202" spans="8:12" ht="12.5">
      <c r="H202" s="4"/>
      <c r="L202" s="4"/>
    </row>
    <row r="203" spans="8:12" ht="12.5">
      <c r="H203" s="4"/>
      <c r="L203" s="4"/>
    </row>
    <row r="204" spans="8:12" ht="12.5">
      <c r="H204" s="4"/>
      <c r="L204" s="4"/>
    </row>
    <row r="205" spans="8:12" ht="12.5">
      <c r="H205" s="4"/>
      <c r="L205" s="4"/>
    </row>
    <row r="206" spans="8:12" ht="12.5">
      <c r="H206" s="4"/>
      <c r="L206" s="4"/>
    </row>
    <row r="207" spans="8:12" ht="12.5">
      <c r="H207" s="4"/>
      <c r="L207" s="4"/>
    </row>
    <row r="208" spans="8:12" ht="12.5">
      <c r="H208" s="4"/>
      <c r="L208" s="4"/>
    </row>
    <row r="209" spans="8:12" ht="12.5">
      <c r="H209" s="4"/>
      <c r="L209" s="4"/>
    </row>
    <row r="210" spans="8:12" ht="12.5">
      <c r="H210" s="4"/>
      <c r="L210" s="4"/>
    </row>
    <row r="211" spans="8:12" ht="12.5">
      <c r="H211" s="4"/>
      <c r="L211" s="4"/>
    </row>
    <row r="212" spans="8:12" ht="12.5">
      <c r="H212" s="4"/>
      <c r="L212" s="4"/>
    </row>
    <row r="213" spans="8:12" ht="12.5">
      <c r="H213" s="4"/>
      <c r="L213" s="4"/>
    </row>
    <row r="214" spans="8:12" ht="12.5">
      <c r="H214" s="4"/>
      <c r="L214" s="4"/>
    </row>
    <row r="215" spans="8:12" ht="12.5">
      <c r="H215" s="4"/>
      <c r="L215" s="4"/>
    </row>
    <row r="216" spans="8:12" ht="12.5">
      <c r="H216" s="4"/>
      <c r="L216" s="4"/>
    </row>
    <row r="217" spans="8:12" ht="12.5">
      <c r="H217" s="4"/>
      <c r="L217" s="4"/>
    </row>
    <row r="218" spans="8:12" ht="12.5">
      <c r="H218" s="4"/>
      <c r="L218" s="4"/>
    </row>
    <row r="219" spans="8:12" ht="12.5">
      <c r="H219" s="4"/>
      <c r="L219" s="4"/>
    </row>
    <row r="220" spans="8:12" ht="12.5">
      <c r="H220" s="4"/>
      <c r="L220" s="4"/>
    </row>
    <row r="221" spans="8:12" ht="12.5">
      <c r="H221" s="4"/>
      <c r="L221" s="4"/>
    </row>
    <row r="222" spans="8:12" ht="12.5">
      <c r="H222" s="4"/>
      <c r="L222" s="4"/>
    </row>
    <row r="223" spans="8:12" ht="12.5">
      <c r="H223" s="4"/>
      <c r="L223" s="4"/>
    </row>
    <row r="224" spans="8:12" ht="12.5">
      <c r="H224" s="4"/>
      <c r="L224" s="4"/>
    </row>
    <row r="225" spans="8:12" ht="12.5">
      <c r="H225" s="4"/>
      <c r="L225" s="4"/>
    </row>
    <row r="226" spans="8:12" ht="12.5">
      <c r="H226" s="4"/>
      <c r="L226" s="4"/>
    </row>
    <row r="227" spans="8:12" ht="12.5">
      <c r="H227" s="4"/>
      <c r="L227" s="4"/>
    </row>
    <row r="228" spans="8:12" ht="12.5">
      <c r="H228" s="4"/>
      <c r="L228" s="4"/>
    </row>
    <row r="229" spans="8:12" ht="12.5">
      <c r="H229" s="4"/>
      <c r="L229" s="4"/>
    </row>
    <row r="230" spans="8:12" ht="12.5">
      <c r="H230" s="4"/>
      <c r="L230" s="4"/>
    </row>
    <row r="231" spans="8:12" ht="12.5">
      <c r="H231" s="4"/>
      <c r="L231" s="4"/>
    </row>
    <row r="232" spans="8:12" ht="12.5">
      <c r="H232" s="4"/>
      <c r="L232" s="4"/>
    </row>
    <row r="233" spans="8:12" ht="12.5">
      <c r="H233" s="4"/>
      <c r="L233" s="4"/>
    </row>
    <row r="234" spans="8:12" ht="12.5">
      <c r="H234" s="4"/>
      <c r="L234" s="4"/>
    </row>
    <row r="235" spans="8:12" ht="12.5">
      <c r="H235" s="4"/>
      <c r="L235" s="4"/>
    </row>
    <row r="236" spans="8:12" ht="12.5">
      <c r="H236" s="4"/>
      <c r="L236" s="4"/>
    </row>
    <row r="237" spans="8:12" ht="12.5">
      <c r="H237" s="4"/>
      <c r="L237" s="4"/>
    </row>
    <row r="238" spans="8:12" ht="12.5">
      <c r="H238" s="4"/>
      <c r="L238" s="4"/>
    </row>
    <row r="239" spans="8:12" ht="12.5">
      <c r="H239" s="4"/>
      <c r="L239" s="4"/>
    </row>
    <row r="240" spans="8:12" ht="12.5">
      <c r="H240" s="4"/>
      <c r="L240" s="4"/>
    </row>
    <row r="241" spans="8:12" ht="12.5">
      <c r="H241" s="4"/>
      <c r="L241" s="4"/>
    </row>
    <row r="242" spans="8:12" ht="12.5">
      <c r="H242" s="4"/>
      <c r="L242" s="4"/>
    </row>
    <row r="243" spans="8:12" ht="12.5">
      <c r="H243" s="4"/>
      <c r="L243" s="4"/>
    </row>
    <row r="244" spans="8:12" ht="12.5">
      <c r="H244" s="4"/>
      <c r="L244" s="4"/>
    </row>
    <row r="245" spans="8:12" ht="12.5">
      <c r="H245" s="4"/>
      <c r="L245" s="4"/>
    </row>
    <row r="246" spans="8:12" ht="12.5">
      <c r="H246" s="4"/>
      <c r="L246" s="4"/>
    </row>
    <row r="247" spans="8:12" ht="12.5">
      <c r="H247" s="4"/>
      <c r="L247" s="4"/>
    </row>
    <row r="248" spans="8:12" ht="12.5">
      <c r="H248" s="4"/>
      <c r="L248" s="4"/>
    </row>
    <row r="249" spans="8:12" ht="12.5">
      <c r="H249" s="4"/>
      <c r="L249" s="4"/>
    </row>
    <row r="250" spans="8:12" ht="12.5">
      <c r="H250" s="4"/>
      <c r="L250" s="4"/>
    </row>
    <row r="251" spans="8:12" ht="12.5">
      <c r="H251" s="4"/>
      <c r="L251" s="4"/>
    </row>
    <row r="252" spans="8:12" ht="12.5">
      <c r="H252" s="4"/>
      <c r="L252" s="4"/>
    </row>
    <row r="253" spans="8:12" ht="12.5">
      <c r="H253" s="4"/>
      <c r="L253" s="4"/>
    </row>
    <row r="254" spans="8:12" ht="12.5">
      <c r="H254" s="4"/>
      <c r="L254" s="4"/>
    </row>
    <row r="255" spans="8:12" ht="12.5">
      <c r="H255" s="4"/>
      <c r="L255" s="4"/>
    </row>
    <row r="256" spans="8:12" ht="12.5">
      <c r="H256" s="4"/>
      <c r="L256" s="4"/>
    </row>
    <row r="257" spans="8:12" ht="12.5">
      <c r="H257" s="4"/>
      <c r="L257" s="4"/>
    </row>
    <row r="258" spans="8:12" ht="12.5">
      <c r="H258" s="4"/>
      <c r="L258" s="4"/>
    </row>
    <row r="259" spans="8:12" ht="12.5">
      <c r="H259" s="4"/>
      <c r="L259" s="4"/>
    </row>
    <row r="260" spans="8:12" ht="12.5">
      <c r="H260" s="4"/>
      <c r="L260" s="4"/>
    </row>
    <row r="261" spans="8:12" ht="12.5">
      <c r="H261" s="4"/>
      <c r="L261" s="4"/>
    </row>
    <row r="262" spans="8:12" ht="12.5">
      <c r="H262" s="4"/>
      <c r="L262" s="4"/>
    </row>
    <row r="263" spans="8:12" ht="12.5">
      <c r="H263" s="4"/>
      <c r="L263" s="4"/>
    </row>
    <row r="264" spans="8:12" ht="12.5">
      <c r="H264" s="4"/>
      <c r="L264" s="4"/>
    </row>
    <row r="265" spans="8:12" ht="12.5">
      <c r="H265" s="4"/>
      <c r="L265" s="4"/>
    </row>
    <row r="266" spans="8:12" ht="12.5">
      <c r="H266" s="4"/>
      <c r="L266" s="4"/>
    </row>
    <row r="267" spans="8:12" ht="12.5">
      <c r="H267" s="4"/>
      <c r="L267" s="4"/>
    </row>
    <row r="268" spans="8:12" ht="12.5">
      <c r="H268" s="4"/>
      <c r="L268" s="4"/>
    </row>
    <row r="269" spans="8:12" ht="12.5">
      <c r="H269" s="4"/>
      <c r="L269" s="4"/>
    </row>
    <row r="270" spans="8:12" ht="12.5">
      <c r="H270" s="4"/>
      <c r="L270" s="4"/>
    </row>
    <row r="271" spans="8:12" ht="12.5">
      <c r="H271" s="4"/>
      <c r="L271" s="4"/>
    </row>
    <row r="272" spans="8:12" ht="12.5">
      <c r="H272" s="4"/>
      <c r="L272" s="4"/>
    </row>
    <row r="273" spans="8:12" ht="12.5">
      <c r="H273" s="4"/>
      <c r="L273" s="4"/>
    </row>
    <row r="274" spans="8:12" ht="12.5">
      <c r="H274" s="4"/>
      <c r="L274" s="4"/>
    </row>
    <row r="275" spans="8:12" ht="12.5">
      <c r="H275" s="4"/>
      <c r="L275" s="4"/>
    </row>
    <row r="276" spans="8:12" ht="12.5">
      <c r="H276" s="4"/>
      <c r="L276" s="4"/>
    </row>
    <row r="277" spans="8:12" ht="12.5">
      <c r="H277" s="4"/>
      <c r="L277" s="4"/>
    </row>
    <row r="278" spans="8:12" ht="12.5">
      <c r="H278" s="4"/>
      <c r="L278" s="4"/>
    </row>
    <row r="279" spans="8:12" ht="12.5">
      <c r="H279" s="4"/>
      <c r="L279" s="4"/>
    </row>
    <row r="280" spans="8:12" ht="12.5">
      <c r="H280" s="4"/>
      <c r="L280" s="4"/>
    </row>
    <row r="281" spans="8:12" ht="12.5">
      <c r="H281" s="4"/>
      <c r="L281" s="4"/>
    </row>
    <row r="282" spans="8:12" ht="12.5">
      <c r="H282" s="4"/>
      <c r="L282" s="4"/>
    </row>
    <row r="283" spans="8:12" ht="12.5">
      <c r="H283" s="4"/>
      <c r="L283" s="4"/>
    </row>
    <row r="284" spans="8:12" ht="12.5">
      <c r="H284" s="4"/>
      <c r="L284" s="4"/>
    </row>
    <row r="285" spans="8:12" ht="12.5">
      <c r="H285" s="4"/>
      <c r="L285" s="4"/>
    </row>
    <row r="286" spans="8:12" ht="12.5">
      <c r="H286" s="4"/>
      <c r="L286" s="4"/>
    </row>
    <row r="287" spans="8:12" ht="12.5">
      <c r="H287" s="4"/>
      <c r="L287" s="4"/>
    </row>
    <row r="288" spans="8:12" ht="12.5">
      <c r="H288" s="4"/>
      <c r="L288" s="4"/>
    </row>
    <row r="289" spans="8:12" ht="12.5">
      <c r="H289" s="4"/>
      <c r="L289" s="4"/>
    </row>
    <row r="290" spans="8:12" ht="12.5">
      <c r="H290" s="4"/>
      <c r="L290" s="4"/>
    </row>
    <row r="291" spans="8:12" ht="12.5">
      <c r="H291" s="4"/>
      <c r="L291" s="4"/>
    </row>
    <row r="292" spans="8:12" ht="12.5">
      <c r="H292" s="4"/>
      <c r="L292" s="4"/>
    </row>
    <row r="293" spans="8:12" ht="12.5">
      <c r="H293" s="4"/>
      <c r="L293" s="4"/>
    </row>
    <row r="294" spans="8:12" ht="12.5">
      <c r="H294" s="4"/>
      <c r="L294" s="4"/>
    </row>
    <row r="295" spans="8:12" ht="12.5">
      <c r="H295" s="4"/>
      <c r="L295" s="4"/>
    </row>
    <row r="296" spans="8:12" ht="12.5">
      <c r="H296" s="4"/>
      <c r="L296" s="4"/>
    </row>
    <row r="297" spans="8:12" ht="12.5">
      <c r="H297" s="4"/>
      <c r="L297" s="4"/>
    </row>
    <row r="298" spans="8:12" ht="12.5">
      <c r="H298" s="4"/>
      <c r="L298" s="4"/>
    </row>
    <row r="299" spans="8:12" ht="12.5">
      <c r="H299" s="4"/>
      <c r="L299" s="4"/>
    </row>
    <row r="300" spans="8:12" ht="12.5">
      <c r="H300" s="4"/>
      <c r="L300" s="4"/>
    </row>
    <row r="301" spans="8:12" ht="12.5">
      <c r="H301" s="4"/>
      <c r="L301" s="4"/>
    </row>
    <row r="302" spans="8:12" ht="12.5">
      <c r="H302" s="4"/>
      <c r="L302" s="4"/>
    </row>
    <row r="303" spans="8:12" ht="12.5">
      <c r="H303" s="4"/>
      <c r="L303" s="4"/>
    </row>
    <row r="304" spans="8:12" ht="12.5">
      <c r="H304" s="4"/>
      <c r="L304" s="4"/>
    </row>
    <row r="305" spans="8:12" ht="12.5">
      <c r="H305" s="4"/>
      <c r="L305" s="4"/>
    </row>
    <row r="306" spans="8:12" ht="12.5">
      <c r="H306" s="4"/>
      <c r="L306" s="4"/>
    </row>
    <row r="307" spans="8:12" ht="12.5">
      <c r="H307" s="4"/>
      <c r="L307" s="4"/>
    </row>
    <row r="308" spans="8:12" ht="12.5">
      <c r="H308" s="4"/>
      <c r="L308" s="4"/>
    </row>
    <row r="309" spans="8:12" ht="12.5">
      <c r="H309" s="4"/>
      <c r="L309" s="4"/>
    </row>
    <row r="310" spans="8:12" ht="12.5">
      <c r="H310" s="4"/>
      <c r="L310" s="4"/>
    </row>
    <row r="311" spans="8:12" ht="12.5">
      <c r="H311" s="4"/>
      <c r="L311" s="4"/>
    </row>
    <row r="312" spans="8:12" ht="12.5">
      <c r="H312" s="4"/>
      <c r="L312" s="4"/>
    </row>
    <row r="313" spans="8:12" ht="12.5">
      <c r="H313" s="4"/>
      <c r="L313" s="4"/>
    </row>
    <row r="314" spans="8:12" ht="12.5">
      <c r="H314" s="4"/>
      <c r="L314" s="4"/>
    </row>
    <row r="315" spans="8:12" ht="12.5">
      <c r="H315" s="4"/>
      <c r="L315" s="4"/>
    </row>
    <row r="316" spans="8:12" ht="12.5">
      <c r="H316" s="4"/>
      <c r="L316" s="4"/>
    </row>
    <row r="317" spans="8:12" ht="12.5">
      <c r="H317" s="4"/>
      <c r="L317" s="4"/>
    </row>
    <row r="318" spans="8:12" ht="12.5">
      <c r="H318" s="4"/>
      <c r="L318" s="4"/>
    </row>
    <row r="319" spans="8:12" ht="12.5">
      <c r="H319" s="4"/>
      <c r="L319" s="4"/>
    </row>
    <row r="320" spans="8:12" ht="12.5">
      <c r="H320" s="4"/>
      <c r="L320" s="4"/>
    </row>
    <row r="321" spans="8:12" ht="12.5">
      <c r="H321" s="4"/>
      <c r="L321" s="4"/>
    </row>
    <row r="322" spans="8:12" ht="12.5">
      <c r="H322" s="4"/>
      <c r="L322" s="4"/>
    </row>
    <row r="323" spans="8:12" ht="12.5">
      <c r="H323" s="4"/>
      <c r="L323" s="4"/>
    </row>
    <row r="324" spans="8:12" ht="12.5">
      <c r="H324" s="4"/>
      <c r="L324" s="4"/>
    </row>
    <row r="325" spans="8:12" ht="12.5">
      <c r="H325" s="4"/>
      <c r="L325" s="4"/>
    </row>
    <row r="326" spans="8:12" ht="12.5">
      <c r="H326" s="4"/>
      <c r="L326" s="4"/>
    </row>
    <row r="327" spans="8:12" ht="12.5">
      <c r="H327" s="4"/>
      <c r="L327" s="4"/>
    </row>
    <row r="328" spans="8:12" ht="12.5">
      <c r="H328" s="4"/>
      <c r="L328" s="4"/>
    </row>
    <row r="329" spans="8:12" ht="12.5">
      <c r="H329" s="4"/>
      <c r="L329" s="4"/>
    </row>
    <row r="330" spans="8:12" ht="12.5">
      <c r="H330" s="4"/>
      <c r="L330" s="4"/>
    </row>
    <row r="331" spans="8:12" ht="12.5">
      <c r="H331" s="4"/>
      <c r="L331" s="4"/>
    </row>
    <row r="332" spans="8:12" ht="12.5">
      <c r="H332" s="4"/>
      <c r="L332" s="4"/>
    </row>
    <row r="333" spans="8:12" ht="12.5">
      <c r="H333" s="4"/>
      <c r="L333" s="4"/>
    </row>
    <row r="334" spans="8:12" ht="12.5">
      <c r="H334" s="4"/>
      <c r="L334" s="4"/>
    </row>
    <row r="335" spans="8:12" ht="12.5">
      <c r="H335" s="4"/>
      <c r="L335" s="4"/>
    </row>
    <row r="336" spans="8:12" ht="12.5">
      <c r="H336" s="4"/>
      <c r="L336" s="4"/>
    </row>
    <row r="337" spans="8:12" ht="12.5">
      <c r="H337" s="4"/>
      <c r="L337" s="4"/>
    </row>
    <row r="338" spans="8:12" ht="12.5">
      <c r="H338" s="4"/>
      <c r="L338" s="4"/>
    </row>
    <row r="339" spans="8:12" ht="12.5">
      <c r="H339" s="4"/>
      <c r="L339" s="4"/>
    </row>
    <row r="340" spans="8:12" ht="12.5">
      <c r="H340" s="4"/>
      <c r="L340" s="4"/>
    </row>
    <row r="341" spans="8:12" ht="12.5">
      <c r="H341" s="4"/>
      <c r="L341" s="4"/>
    </row>
    <row r="342" spans="8:12" ht="12.5">
      <c r="H342" s="4"/>
      <c r="L342" s="4"/>
    </row>
    <row r="343" spans="8:12" ht="12.5">
      <c r="H343" s="4"/>
      <c r="L343" s="4"/>
    </row>
    <row r="344" spans="8:12" ht="12.5">
      <c r="H344" s="4"/>
      <c r="L344" s="4"/>
    </row>
    <row r="345" spans="8:12" ht="12.5">
      <c r="H345" s="4"/>
      <c r="L345" s="4"/>
    </row>
    <row r="346" spans="8:12" ht="12.5">
      <c r="H346" s="4"/>
      <c r="L346" s="4"/>
    </row>
    <row r="347" spans="8:12" ht="12.5">
      <c r="H347" s="4"/>
      <c r="L347" s="4"/>
    </row>
    <row r="348" spans="8:12" ht="12.5">
      <c r="H348" s="4"/>
      <c r="L348" s="4"/>
    </row>
    <row r="349" spans="8:12" ht="12.5">
      <c r="H349" s="4"/>
      <c r="L349" s="4"/>
    </row>
    <row r="350" spans="8:12" ht="12.5">
      <c r="H350" s="4"/>
      <c r="L350" s="4"/>
    </row>
    <row r="351" spans="8:12" ht="12.5">
      <c r="H351" s="4"/>
      <c r="L351" s="4"/>
    </row>
    <row r="352" spans="8:12" ht="12.5">
      <c r="H352" s="4"/>
      <c r="L352" s="4"/>
    </row>
    <row r="353" spans="8:12" ht="12.5">
      <c r="H353" s="4"/>
      <c r="L353" s="4"/>
    </row>
    <row r="354" spans="8:12" ht="12.5">
      <c r="H354" s="4"/>
      <c r="L354" s="4"/>
    </row>
    <row r="355" spans="8:12" ht="12.5">
      <c r="H355" s="4"/>
      <c r="L355" s="4"/>
    </row>
    <row r="356" spans="8:12" ht="12.5">
      <c r="H356" s="4"/>
      <c r="L356" s="4"/>
    </row>
    <row r="357" spans="8:12" ht="12.5">
      <c r="H357" s="4"/>
      <c r="L357" s="4"/>
    </row>
    <row r="358" spans="8:12" ht="12.5">
      <c r="H358" s="4"/>
      <c r="L358" s="4"/>
    </row>
    <row r="359" spans="8:12" ht="12.5">
      <c r="H359" s="4"/>
      <c r="L359" s="4"/>
    </row>
    <row r="360" spans="8:12" ht="12.5">
      <c r="H360" s="4"/>
      <c r="L360" s="4"/>
    </row>
    <row r="361" spans="8:12" ht="12.5">
      <c r="H361" s="4"/>
      <c r="L361" s="4"/>
    </row>
    <row r="362" spans="8:12" ht="12.5">
      <c r="H362" s="4"/>
      <c r="L362" s="4"/>
    </row>
    <row r="363" spans="8:12" ht="12.5">
      <c r="H363" s="4"/>
      <c r="L363" s="4"/>
    </row>
    <row r="364" spans="8:12" ht="12.5">
      <c r="H364" s="4"/>
      <c r="L364" s="4"/>
    </row>
    <row r="365" spans="8:12" ht="12.5">
      <c r="H365" s="4"/>
      <c r="L365" s="4"/>
    </row>
    <row r="366" spans="8:12" ht="12.5">
      <c r="H366" s="4"/>
      <c r="L366" s="4"/>
    </row>
    <row r="367" spans="8:12" ht="12.5">
      <c r="H367" s="4"/>
      <c r="L367" s="4"/>
    </row>
    <row r="368" spans="8:12" ht="12.5">
      <c r="H368" s="4"/>
      <c r="L368" s="4"/>
    </row>
    <row r="369" spans="8:12" ht="12.5">
      <c r="H369" s="4"/>
      <c r="L369" s="4"/>
    </row>
    <row r="370" spans="8:12" ht="12.5">
      <c r="H370" s="4"/>
      <c r="L370" s="4"/>
    </row>
    <row r="371" spans="8:12" ht="12.5">
      <c r="H371" s="4"/>
      <c r="L371" s="4"/>
    </row>
    <row r="372" spans="8:12" ht="12.5">
      <c r="H372" s="4"/>
      <c r="L372" s="4"/>
    </row>
    <row r="373" spans="8:12" ht="12.5">
      <c r="H373" s="4"/>
      <c r="L373" s="4"/>
    </row>
    <row r="374" spans="8:12" ht="12.5">
      <c r="H374" s="4"/>
      <c r="L374" s="4"/>
    </row>
    <row r="375" spans="8:12" ht="12.5">
      <c r="H375" s="4"/>
      <c r="L375" s="4"/>
    </row>
    <row r="376" spans="8:12" ht="12.5">
      <c r="H376" s="4"/>
      <c r="L376" s="4"/>
    </row>
    <row r="377" spans="8:12" ht="12.5">
      <c r="H377" s="4"/>
      <c r="L377" s="4"/>
    </row>
    <row r="378" spans="8:12" ht="12.5">
      <c r="H378" s="4"/>
      <c r="L378" s="4"/>
    </row>
    <row r="379" spans="8:12" ht="12.5">
      <c r="H379" s="4"/>
      <c r="L379" s="4"/>
    </row>
    <row r="380" spans="8:12" ht="12.5">
      <c r="H380" s="4"/>
      <c r="L380" s="4"/>
    </row>
    <row r="381" spans="8:12" ht="12.5">
      <c r="H381" s="4"/>
      <c r="L381" s="4"/>
    </row>
    <row r="382" spans="8:12" ht="12.5">
      <c r="H382" s="4"/>
      <c r="L382" s="4"/>
    </row>
    <row r="383" spans="8:12" ht="12.5">
      <c r="H383" s="4"/>
      <c r="L383" s="4"/>
    </row>
    <row r="384" spans="8:12" ht="12.5">
      <c r="H384" s="4"/>
      <c r="L384" s="4"/>
    </row>
    <row r="385" spans="8:12" ht="12.5">
      <c r="H385" s="4"/>
      <c r="L385" s="4"/>
    </row>
    <row r="386" spans="8:12" ht="12.5">
      <c r="H386" s="4"/>
      <c r="L386" s="4"/>
    </row>
    <row r="387" spans="8:12" ht="12.5">
      <c r="H387" s="4"/>
      <c r="L387" s="4"/>
    </row>
    <row r="388" spans="8:12" ht="12.5">
      <c r="H388" s="4"/>
      <c r="L388" s="4"/>
    </row>
    <row r="389" spans="8:12" ht="12.5">
      <c r="H389" s="4"/>
      <c r="L389" s="4"/>
    </row>
    <row r="390" spans="8:12" ht="12.5">
      <c r="H390" s="4"/>
      <c r="L390" s="4"/>
    </row>
    <row r="391" spans="8:12" ht="12.5">
      <c r="H391" s="4"/>
      <c r="L391" s="4"/>
    </row>
    <row r="392" spans="8:12" ht="12.5">
      <c r="H392" s="4"/>
      <c r="L392" s="4"/>
    </row>
    <row r="393" spans="8:12" ht="12.5">
      <c r="H393" s="4"/>
      <c r="L393" s="4"/>
    </row>
    <row r="394" spans="8:12" ht="12.5">
      <c r="H394" s="4"/>
      <c r="L394" s="4"/>
    </row>
    <row r="395" spans="8:12" ht="12.5">
      <c r="H395" s="4"/>
      <c r="L395" s="4"/>
    </row>
    <row r="396" spans="8:12" ht="12.5">
      <c r="H396" s="4"/>
      <c r="L396" s="4"/>
    </row>
    <row r="397" spans="8:12" ht="12.5">
      <c r="H397" s="4"/>
      <c r="L397" s="4"/>
    </row>
    <row r="398" spans="8:12" ht="12.5">
      <c r="H398" s="4"/>
      <c r="L398" s="4"/>
    </row>
    <row r="399" spans="8:12" ht="12.5">
      <c r="H399" s="4"/>
      <c r="L399" s="4"/>
    </row>
    <row r="400" spans="8:12" ht="12.5">
      <c r="H400" s="4"/>
      <c r="L400" s="4"/>
    </row>
    <row r="401" spans="8:12" ht="12.5">
      <c r="H401" s="4"/>
      <c r="L401" s="4"/>
    </row>
    <row r="402" spans="8:12" ht="12.5">
      <c r="H402" s="4"/>
      <c r="L402" s="4"/>
    </row>
    <row r="403" spans="8:12" ht="12.5">
      <c r="H403" s="4"/>
      <c r="L403" s="4"/>
    </row>
    <row r="404" spans="8:12" ht="12.5">
      <c r="H404" s="4"/>
      <c r="L404" s="4"/>
    </row>
    <row r="405" spans="8:12" ht="12.5">
      <c r="H405" s="4"/>
      <c r="L405" s="4"/>
    </row>
    <row r="406" spans="8:12" ht="12.5">
      <c r="H406" s="4"/>
      <c r="L406" s="4"/>
    </row>
    <row r="407" spans="8:12" ht="12.5">
      <c r="H407" s="4"/>
      <c r="L407" s="4"/>
    </row>
    <row r="408" spans="8:12" ht="12.5">
      <c r="H408" s="4"/>
      <c r="L408" s="4"/>
    </row>
    <row r="409" spans="8:12" ht="12.5">
      <c r="H409" s="4"/>
      <c r="L409" s="4"/>
    </row>
    <row r="410" spans="8:12" ht="12.5">
      <c r="H410" s="4"/>
      <c r="L410" s="4"/>
    </row>
    <row r="411" spans="8:12" ht="12.5">
      <c r="H411" s="4"/>
      <c r="L411" s="4"/>
    </row>
    <row r="412" spans="8:12" ht="12.5">
      <c r="H412" s="4"/>
      <c r="L412" s="4"/>
    </row>
    <row r="413" spans="8:12" ht="12.5">
      <c r="H413" s="4"/>
      <c r="L413" s="4"/>
    </row>
    <row r="414" spans="8:12" ht="12.5">
      <c r="H414" s="4"/>
      <c r="L414" s="4"/>
    </row>
    <row r="415" spans="8:12" ht="12.5">
      <c r="H415" s="4"/>
      <c r="L415" s="4"/>
    </row>
    <row r="416" spans="8:12" ht="12.5">
      <c r="H416" s="4"/>
      <c r="L416" s="4"/>
    </row>
    <row r="417" spans="8:12" ht="12.5">
      <c r="H417" s="4"/>
      <c r="L417" s="4"/>
    </row>
    <row r="418" spans="8:12" ht="12.5">
      <c r="H418" s="4"/>
      <c r="L418" s="4"/>
    </row>
    <row r="419" spans="8:12" ht="12.5">
      <c r="H419" s="4"/>
      <c r="L419" s="4"/>
    </row>
    <row r="420" spans="8:12" ht="12.5">
      <c r="H420" s="4"/>
      <c r="L420" s="4"/>
    </row>
    <row r="421" spans="8:12" ht="12.5">
      <c r="H421" s="4"/>
      <c r="L421" s="4"/>
    </row>
    <row r="422" spans="8:12" ht="12.5">
      <c r="H422" s="4"/>
      <c r="L422" s="4"/>
    </row>
    <row r="423" spans="8:12" ht="12.5">
      <c r="H423" s="4"/>
      <c r="L423" s="4"/>
    </row>
    <row r="424" spans="8:12" ht="12.5">
      <c r="H424" s="4"/>
      <c r="L424" s="4"/>
    </row>
    <row r="425" spans="8:12" ht="12.5">
      <c r="H425" s="4"/>
      <c r="L425" s="4"/>
    </row>
    <row r="426" spans="8:12" ht="12.5">
      <c r="H426" s="4"/>
      <c r="L426" s="4"/>
    </row>
    <row r="427" spans="8:12" ht="12.5">
      <c r="H427" s="4"/>
      <c r="L427" s="4"/>
    </row>
    <row r="428" spans="8:12" ht="12.5">
      <c r="H428" s="4"/>
      <c r="L428" s="4"/>
    </row>
    <row r="429" spans="8:12" ht="12.5">
      <c r="H429" s="4"/>
      <c r="L429" s="4"/>
    </row>
    <row r="430" spans="8:12" ht="12.5">
      <c r="H430" s="4"/>
      <c r="L430" s="4"/>
    </row>
    <row r="431" spans="8:12" ht="12.5">
      <c r="H431" s="4"/>
      <c r="L431" s="4"/>
    </row>
    <row r="432" spans="8:12" ht="12.5">
      <c r="H432" s="4"/>
      <c r="L432" s="4"/>
    </row>
    <row r="433" spans="8:12" ht="12.5">
      <c r="H433" s="4"/>
      <c r="L433" s="4"/>
    </row>
    <row r="434" spans="8:12" ht="12.5">
      <c r="H434" s="4"/>
      <c r="L434" s="4"/>
    </row>
    <row r="435" spans="8:12" ht="12.5">
      <c r="H435" s="4"/>
      <c r="L435" s="4"/>
    </row>
    <row r="436" spans="8:12" ht="12.5">
      <c r="H436" s="4"/>
      <c r="L436" s="4"/>
    </row>
    <row r="437" spans="8:12" ht="12.5">
      <c r="H437" s="4"/>
      <c r="L437" s="4"/>
    </row>
    <row r="438" spans="8:12" ht="12.5">
      <c r="H438" s="4"/>
      <c r="L438" s="4"/>
    </row>
    <row r="439" spans="8:12" ht="12.5">
      <c r="H439" s="4"/>
      <c r="L439" s="4"/>
    </row>
    <row r="440" spans="8:12" ht="12.5">
      <c r="H440" s="4"/>
      <c r="L440" s="4"/>
    </row>
    <row r="441" spans="8:12" ht="12.5">
      <c r="H441" s="4"/>
      <c r="L441" s="4"/>
    </row>
    <row r="442" spans="8:12" ht="12.5">
      <c r="H442" s="4"/>
      <c r="L442" s="4"/>
    </row>
    <row r="443" spans="8:12" ht="12.5">
      <c r="H443" s="4"/>
      <c r="L443" s="4"/>
    </row>
    <row r="444" spans="8:12" ht="12.5">
      <c r="H444" s="4"/>
      <c r="L444" s="4"/>
    </row>
    <row r="445" spans="8:12" ht="12.5">
      <c r="H445" s="4"/>
      <c r="L445" s="4"/>
    </row>
    <row r="446" spans="8:12" ht="12.5">
      <c r="H446" s="4"/>
      <c r="L446" s="4"/>
    </row>
    <row r="447" spans="8:12" ht="12.5">
      <c r="H447" s="4"/>
      <c r="L447" s="4"/>
    </row>
    <row r="448" spans="8:12" ht="12.5">
      <c r="H448" s="4"/>
      <c r="L448" s="4"/>
    </row>
    <row r="449" spans="8:12" ht="12.5">
      <c r="H449" s="4"/>
      <c r="L449" s="4"/>
    </row>
    <row r="450" spans="8:12" ht="12.5">
      <c r="H450" s="4"/>
      <c r="L450" s="4"/>
    </row>
    <row r="451" spans="8:12" ht="12.5">
      <c r="H451" s="4"/>
      <c r="L451" s="4"/>
    </row>
    <row r="452" spans="8:12" ht="12.5">
      <c r="H452" s="4"/>
      <c r="L452" s="4"/>
    </row>
    <row r="453" spans="8:12" ht="12.5">
      <c r="H453" s="4"/>
      <c r="L453" s="4"/>
    </row>
    <row r="454" spans="8:12" ht="12.5">
      <c r="H454" s="4"/>
      <c r="L454" s="4"/>
    </row>
    <row r="455" spans="8:12" ht="12.5">
      <c r="H455" s="4"/>
      <c r="L455" s="4"/>
    </row>
    <row r="456" spans="8:12" ht="12.5">
      <c r="H456" s="4"/>
      <c r="L456" s="4"/>
    </row>
    <row r="457" spans="8:12" ht="12.5">
      <c r="H457" s="4"/>
      <c r="L457" s="4"/>
    </row>
    <row r="458" spans="8:12" ht="12.5">
      <c r="H458" s="4"/>
      <c r="L458" s="4"/>
    </row>
    <row r="459" spans="8:12" ht="12.5">
      <c r="H459" s="4"/>
      <c r="L459" s="4"/>
    </row>
    <row r="460" spans="8:12" ht="12.5">
      <c r="H460" s="4"/>
      <c r="L460" s="4"/>
    </row>
    <row r="461" spans="8:12" ht="12.5">
      <c r="H461" s="4"/>
      <c r="L461" s="4"/>
    </row>
    <row r="462" spans="8:12" ht="12.5">
      <c r="H462" s="4"/>
      <c r="L462" s="4"/>
    </row>
    <row r="463" spans="8:12" ht="12.5">
      <c r="H463" s="4"/>
      <c r="L463" s="4"/>
    </row>
    <row r="464" spans="8:12" ht="12.5">
      <c r="H464" s="4"/>
      <c r="L464" s="4"/>
    </row>
    <row r="465" spans="8:12" ht="12.5">
      <c r="H465" s="4"/>
      <c r="L465" s="4"/>
    </row>
    <row r="466" spans="8:12" ht="12.5">
      <c r="H466" s="4"/>
      <c r="L466" s="4"/>
    </row>
    <row r="467" spans="8:12" ht="12.5">
      <c r="H467" s="4"/>
      <c r="L467" s="4"/>
    </row>
    <row r="468" spans="8:12" ht="12.5">
      <c r="H468" s="4"/>
      <c r="L468" s="4"/>
    </row>
    <row r="469" spans="8:12" ht="12.5">
      <c r="H469" s="4"/>
      <c r="L469" s="4"/>
    </row>
    <row r="470" spans="8:12" ht="12.5">
      <c r="H470" s="4"/>
      <c r="L470" s="4"/>
    </row>
    <row r="471" spans="8:12" ht="12.5">
      <c r="H471" s="4"/>
      <c r="L471" s="4"/>
    </row>
    <row r="472" spans="8:12" ht="12.5">
      <c r="H472" s="4"/>
      <c r="L472" s="4"/>
    </row>
    <row r="473" spans="8:12" ht="12.5">
      <c r="H473" s="4"/>
      <c r="L473" s="4"/>
    </row>
    <row r="474" spans="8:12" ht="12.5">
      <c r="H474" s="4"/>
      <c r="L474" s="4"/>
    </row>
    <row r="475" spans="8:12" ht="12.5">
      <c r="H475" s="4"/>
      <c r="L475" s="4"/>
    </row>
    <row r="476" spans="8:12" ht="12.5">
      <c r="H476" s="4"/>
      <c r="L476" s="4"/>
    </row>
    <row r="477" spans="8:12" ht="12.5">
      <c r="H477" s="4"/>
      <c r="L477" s="4"/>
    </row>
    <row r="478" spans="8:12" ht="12.5">
      <c r="H478" s="4"/>
      <c r="L478" s="4"/>
    </row>
    <row r="479" spans="8:12" ht="12.5">
      <c r="H479" s="4"/>
      <c r="L479" s="4"/>
    </row>
    <row r="480" spans="8:12" ht="12.5">
      <c r="H480" s="4"/>
      <c r="L480" s="4"/>
    </row>
    <row r="481" spans="8:12" ht="12.5">
      <c r="H481" s="4"/>
      <c r="L481" s="4"/>
    </row>
    <row r="482" spans="8:12" ht="12.5">
      <c r="H482" s="4"/>
      <c r="L482" s="4"/>
    </row>
    <row r="483" spans="8:12" ht="12.5">
      <c r="H483" s="4"/>
      <c r="L483" s="4"/>
    </row>
    <row r="484" spans="8:12" ht="12.5">
      <c r="H484" s="4"/>
      <c r="L484" s="4"/>
    </row>
    <row r="485" spans="8:12" ht="12.5">
      <c r="H485" s="4"/>
      <c r="L485" s="4"/>
    </row>
    <row r="486" spans="8:12" ht="12.5">
      <c r="H486" s="4"/>
      <c r="L486" s="4"/>
    </row>
    <row r="487" spans="8:12" ht="12.5">
      <c r="H487" s="4"/>
      <c r="L487" s="4"/>
    </row>
    <row r="488" spans="8:12" ht="12.5">
      <c r="H488" s="4"/>
      <c r="L488" s="4"/>
    </row>
    <row r="489" spans="8:12" ht="12.5">
      <c r="H489" s="4"/>
      <c r="L489" s="4"/>
    </row>
    <row r="490" spans="8:12" ht="12.5">
      <c r="H490" s="4"/>
      <c r="L490" s="4"/>
    </row>
    <row r="491" spans="8:12" ht="12.5">
      <c r="H491" s="4"/>
      <c r="L491" s="4"/>
    </row>
    <row r="492" spans="8:12" ht="12.5">
      <c r="H492" s="4"/>
      <c r="L492" s="4"/>
    </row>
    <row r="493" spans="8:12" ht="12.5">
      <c r="H493" s="4"/>
      <c r="L493" s="4"/>
    </row>
    <row r="494" spans="8:12" ht="12.5">
      <c r="H494" s="4"/>
      <c r="L494" s="4"/>
    </row>
    <row r="495" spans="8:12" ht="12.5">
      <c r="H495" s="4"/>
      <c r="L495" s="4"/>
    </row>
    <row r="496" spans="8:12" ht="12.5">
      <c r="H496" s="4"/>
      <c r="L496" s="4"/>
    </row>
    <row r="497" spans="8:12" ht="12.5">
      <c r="H497" s="4"/>
      <c r="L497" s="4"/>
    </row>
    <row r="498" spans="8:12" ht="12.5">
      <c r="H498" s="4"/>
      <c r="L498" s="4"/>
    </row>
    <row r="499" spans="8:12" ht="12.5">
      <c r="H499" s="4"/>
      <c r="L499" s="4"/>
    </row>
    <row r="500" spans="8:12" ht="12.5">
      <c r="H500" s="4"/>
      <c r="L500" s="4"/>
    </row>
    <row r="501" spans="8:12" ht="12.5">
      <c r="H501" s="4"/>
      <c r="L501" s="4"/>
    </row>
    <row r="502" spans="8:12" ht="12.5">
      <c r="H502" s="4"/>
      <c r="L502" s="4"/>
    </row>
    <row r="503" spans="8:12" ht="12.5">
      <c r="H503" s="4"/>
      <c r="L503" s="4"/>
    </row>
    <row r="504" spans="8:12" ht="12.5">
      <c r="H504" s="4"/>
      <c r="L504" s="4"/>
    </row>
    <row r="505" spans="8:12" ht="12.5">
      <c r="H505" s="4"/>
      <c r="L505" s="4"/>
    </row>
    <row r="506" spans="8:12" ht="12.5">
      <c r="H506" s="4"/>
      <c r="L506" s="4"/>
    </row>
    <row r="507" spans="8:12" ht="12.5">
      <c r="H507" s="4"/>
      <c r="L507" s="4"/>
    </row>
    <row r="508" spans="8:12" ht="12.5">
      <c r="H508" s="4"/>
      <c r="L508" s="4"/>
    </row>
    <row r="509" spans="8:12" ht="12.5">
      <c r="H509" s="4"/>
      <c r="L509" s="4"/>
    </row>
    <row r="510" spans="8:12" ht="12.5">
      <c r="H510" s="4"/>
      <c r="L510" s="4"/>
    </row>
    <row r="511" spans="8:12" ht="12.5">
      <c r="H511" s="4"/>
      <c r="L511" s="4"/>
    </row>
    <row r="512" spans="8:12" ht="12.5">
      <c r="H512" s="4"/>
      <c r="L512" s="4"/>
    </row>
    <row r="513" spans="8:12" ht="12.5">
      <c r="H513" s="4"/>
      <c r="L513" s="4"/>
    </row>
    <row r="514" spans="8:12" ht="12.5">
      <c r="H514" s="4"/>
      <c r="L514" s="4"/>
    </row>
    <row r="515" spans="8:12" ht="12.5">
      <c r="H515" s="4"/>
      <c r="L515" s="4"/>
    </row>
    <row r="516" spans="8:12" ht="12.5">
      <c r="H516" s="4"/>
      <c r="L516" s="4"/>
    </row>
    <row r="517" spans="8:12" ht="12.5">
      <c r="H517" s="4"/>
      <c r="L517" s="4"/>
    </row>
    <row r="518" spans="8:12" ht="12.5">
      <c r="H518" s="4"/>
      <c r="L518" s="4"/>
    </row>
    <row r="519" spans="8:12" ht="12.5">
      <c r="H519" s="4"/>
      <c r="L519" s="4"/>
    </row>
    <row r="520" spans="8:12" ht="12.5">
      <c r="H520" s="4"/>
      <c r="L520" s="4"/>
    </row>
    <row r="521" spans="8:12" ht="12.5">
      <c r="H521" s="4"/>
      <c r="L521" s="4"/>
    </row>
    <row r="522" spans="8:12" ht="12.5">
      <c r="H522" s="4"/>
      <c r="L522" s="4"/>
    </row>
    <row r="523" spans="8:12" ht="12.5">
      <c r="H523" s="4"/>
      <c r="L523" s="4"/>
    </row>
    <row r="524" spans="8:12" ht="12.5">
      <c r="H524" s="4"/>
      <c r="L524" s="4"/>
    </row>
    <row r="525" spans="8:12" ht="12.5">
      <c r="H525" s="4"/>
      <c r="L525" s="4"/>
    </row>
    <row r="526" spans="8:12" ht="12.5">
      <c r="H526" s="4"/>
      <c r="L526" s="4"/>
    </row>
    <row r="527" spans="8:12" ht="12.5">
      <c r="H527" s="4"/>
      <c r="L527" s="4"/>
    </row>
    <row r="528" spans="8:12" ht="12.5">
      <c r="H528" s="4"/>
      <c r="L528" s="4"/>
    </row>
    <row r="529" spans="8:12" ht="12.5">
      <c r="H529" s="4"/>
      <c r="L529" s="4"/>
    </row>
    <row r="530" spans="8:12" ht="12.5">
      <c r="H530" s="4"/>
      <c r="L530" s="4"/>
    </row>
    <row r="531" spans="8:12" ht="12.5">
      <c r="H531" s="4"/>
      <c r="L531" s="4"/>
    </row>
    <row r="532" spans="8:12" ht="12.5">
      <c r="H532" s="4"/>
      <c r="L532" s="4"/>
    </row>
    <row r="533" spans="8:12" ht="12.5">
      <c r="H533" s="4"/>
      <c r="L533" s="4"/>
    </row>
    <row r="534" spans="8:12" ht="12.5">
      <c r="H534" s="4"/>
      <c r="L534" s="4"/>
    </row>
    <row r="535" spans="8:12" ht="12.5">
      <c r="H535" s="4"/>
      <c r="L535" s="4"/>
    </row>
    <row r="536" spans="8:12" ht="12.5">
      <c r="H536" s="4"/>
      <c r="L536" s="4"/>
    </row>
    <row r="537" spans="8:12" ht="12.5">
      <c r="H537" s="4"/>
      <c r="L537" s="4"/>
    </row>
    <row r="538" spans="8:12" ht="12.5">
      <c r="H538" s="4"/>
      <c r="L538" s="4"/>
    </row>
    <row r="539" spans="8:12" ht="12.5">
      <c r="H539" s="4"/>
      <c r="L539" s="4"/>
    </row>
    <row r="540" spans="8:12" ht="12.5">
      <c r="H540" s="4"/>
      <c r="L540" s="4"/>
    </row>
    <row r="541" spans="8:12" ht="12.5">
      <c r="H541" s="4"/>
      <c r="L541" s="4"/>
    </row>
    <row r="542" spans="8:12" ht="12.5">
      <c r="H542" s="4"/>
      <c r="L542" s="4"/>
    </row>
    <row r="543" spans="8:12" ht="12.5">
      <c r="H543" s="4"/>
      <c r="L543" s="4"/>
    </row>
    <row r="544" spans="8:12" ht="12.5">
      <c r="H544" s="4"/>
      <c r="L544" s="4"/>
    </row>
    <row r="545" spans="8:12" ht="12.5">
      <c r="H545" s="4"/>
      <c r="L545" s="4"/>
    </row>
    <row r="546" spans="8:12" ht="12.5">
      <c r="H546" s="4"/>
      <c r="L546" s="4"/>
    </row>
    <row r="547" spans="8:12" ht="12.5">
      <c r="H547" s="4"/>
      <c r="L547" s="4"/>
    </row>
    <row r="548" spans="8:12" ht="12.5">
      <c r="H548" s="4"/>
      <c r="L548" s="4"/>
    </row>
    <row r="549" spans="8:12" ht="12.5">
      <c r="H549" s="4"/>
      <c r="L549" s="4"/>
    </row>
    <row r="550" spans="8:12" ht="12.5">
      <c r="H550" s="4"/>
      <c r="L550" s="4"/>
    </row>
    <row r="551" spans="8:12" ht="12.5">
      <c r="H551" s="4"/>
      <c r="L551" s="4"/>
    </row>
    <row r="552" spans="8:12" ht="12.5">
      <c r="H552" s="4"/>
      <c r="L552" s="4"/>
    </row>
    <row r="553" spans="8:12" ht="12.5">
      <c r="H553" s="4"/>
      <c r="L553" s="4"/>
    </row>
    <row r="554" spans="8:12" ht="12.5">
      <c r="H554" s="4"/>
      <c r="L554" s="4"/>
    </row>
    <row r="555" spans="8:12" ht="12.5">
      <c r="H555" s="4"/>
      <c r="L555" s="4"/>
    </row>
    <row r="556" spans="8:12" ht="12.5">
      <c r="H556" s="4"/>
      <c r="L556" s="4"/>
    </row>
    <row r="557" spans="8:12" ht="12.5">
      <c r="H557" s="4"/>
      <c r="L557" s="4"/>
    </row>
    <row r="558" spans="8:12" ht="12.5">
      <c r="H558" s="4"/>
      <c r="L558" s="4"/>
    </row>
    <row r="559" spans="8:12" ht="12.5">
      <c r="H559" s="4"/>
      <c r="L559" s="4"/>
    </row>
    <row r="560" spans="8:12" ht="12.5">
      <c r="H560" s="4"/>
      <c r="L560" s="4"/>
    </row>
    <row r="561" spans="8:12" ht="12.5">
      <c r="H561" s="4"/>
      <c r="L561" s="4"/>
    </row>
    <row r="562" spans="8:12" ht="12.5">
      <c r="H562" s="4"/>
      <c r="L562" s="4"/>
    </row>
    <row r="563" spans="8:12" ht="12.5">
      <c r="H563" s="4"/>
      <c r="L563" s="4"/>
    </row>
    <row r="564" spans="8:12" ht="12.5">
      <c r="H564" s="4"/>
      <c r="L564" s="4"/>
    </row>
    <row r="565" spans="8:12" ht="12.5">
      <c r="H565" s="4"/>
      <c r="L565" s="4"/>
    </row>
    <row r="566" spans="8:12" ht="12.5">
      <c r="H566" s="4"/>
      <c r="L566" s="4"/>
    </row>
    <row r="567" spans="8:12" ht="12.5">
      <c r="H567" s="4"/>
      <c r="L567" s="4"/>
    </row>
    <row r="568" spans="8:12" ht="12.5">
      <c r="H568" s="4"/>
      <c r="L568" s="4"/>
    </row>
    <row r="569" spans="8:12" ht="12.5">
      <c r="H569" s="4"/>
      <c r="L569" s="4"/>
    </row>
    <row r="570" spans="8:12" ht="12.5">
      <c r="H570" s="4"/>
      <c r="L570" s="4"/>
    </row>
    <row r="571" spans="8:12" ht="12.5">
      <c r="H571" s="4"/>
      <c r="L571" s="4"/>
    </row>
    <row r="572" spans="8:12" ht="12.5">
      <c r="H572" s="4"/>
      <c r="L572" s="4"/>
    </row>
    <row r="573" spans="8:12" ht="12.5">
      <c r="H573" s="4"/>
      <c r="L573" s="4"/>
    </row>
    <row r="574" spans="8:12" ht="12.5">
      <c r="H574" s="4"/>
      <c r="L574" s="4"/>
    </row>
    <row r="575" spans="8:12" ht="12.5">
      <c r="H575" s="4"/>
      <c r="L575" s="4"/>
    </row>
    <row r="576" spans="8:12" ht="12.5">
      <c r="H576" s="4"/>
      <c r="L576" s="4"/>
    </row>
    <row r="577" spans="8:12" ht="12.5">
      <c r="H577" s="4"/>
      <c r="L577" s="4"/>
    </row>
    <row r="578" spans="8:12" ht="12.5">
      <c r="H578" s="4"/>
      <c r="L578" s="4"/>
    </row>
    <row r="579" spans="8:12" ht="12.5">
      <c r="H579" s="4"/>
      <c r="L579" s="4"/>
    </row>
    <row r="580" spans="8:12" ht="12.5">
      <c r="H580" s="4"/>
      <c r="L580" s="4"/>
    </row>
    <row r="581" spans="8:12" ht="12.5">
      <c r="H581" s="4"/>
      <c r="L581" s="4"/>
    </row>
    <row r="582" spans="8:12" ht="12.5">
      <c r="H582" s="4"/>
      <c r="L582" s="4"/>
    </row>
    <row r="583" spans="8:12" ht="12.5">
      <c r="H583" s="4"/>
      <c r="L583" s="4"/>
    </row>
    <row r="584" spans="8:12" ht="12.5">
      <c r="H584" s="4"/>
      <c r="L584" s="4"/>
    </row>
    <row r="585" spans="8:12" ht="12.5">
      <c r="H585" s="4"/>
      <c r="L585" s="4"/>
    </row>
    <row r="586" spans="8:12" ht="12.5">
      <c r="H586" s="4"/>
      <c r="L586" s="4"/>
    </row>
    <row r="587" spans="8:12" ht="12.5">
      <c r="H587" s="4"/>
      <c r="L587" s="4"/>
    </row>
    <row r="588" spans="8:12" ht="12.5">
      <c r="H588" s="4"/>
      <c r="L588" s="4"/>
    </row>
    <row r="589" spans="8:12" ht="12.5">
      <c r="H589" s="4"/>
      <c r="L589" s="4"/>
    </row>
    <row r="590" spans="8:12" ht="12.5">
      <c r="H590" s="4"/>
      <c r="L590" s="4"/>
    </row>
    <row r="591" spans="8:12" ht="12.5">
      <c r="H591" s="4"/>
      <c r="L591" s="4"/>
    </row>
    <row r="592" spans="8:12" ht="12.5">
      <c r="H592" s="4"/>
      <c r="L592" s="4"/>
    </row>
    <row r="593" spans="8:12" ht="12.5">
      <c r="H593" s="4"/>
      <c r="L593" s="4"/>
    </row>
    <row r="594" spans="8:12" ht="12.5">
      <c r="H594" s="4"/>
      <c r="L594" s="4"/>
    </row>
    <row r="595" spans="8:12" ht="12.5">
      <c r="H595" s="4"/>
      <c r="L595" s="4"/>
    </row>
    <row r="596" spans="8:12" ht="12.5">
      <c r="H596" s="4"/>
      <c r="L596" s="4"/>
    </row>
    <row r="597" spans="8:12" ht="12.5">
      <c r="H597" s="4"/>
      <c r="L597" s="4"/>
    </row>
    <row r="598" spans="8:12" ht="12.5">
      <c r="H598" s="4"/>
      <c r="L598" s="4"/>
    </row>
    <row r="599" spans="8:12" ht="12.5">
      <c r="H599" s="4"/>
      <c r="L599" s="4"/>
    </row>
    <row r="600" spans="8:12" ht="12.5">
      <c r="H600" s="4"/>
      <c r="L600" s="4"/>
    </row>
    <row r="601" spans="8:12" ht="12.5">
      <c r="H601" s="4"/>
      <c r="L601" s="4"/>
    </row>
    <row r="602" spans="8:12" ht="12.5">
      <c r="H602" s="4"/>
      <c r="L602" s="4"/>
    </row>
    <row r="603" spans="8:12" ht="12.5">
      <c r="H603" s="4"/>
      <c r="L603" s="4"/>
    </row>
    <row r="604" spans="8:12" ht="12.5">
      <c r="H604" s="4"/>
      <c r="L604" s="4"/>
    </row>
    <row r="605" spans="8:12" ht="12.5">
      <c r="H605" s="4"/>
      <c r="L605" s="4"/>
    </row>
    <row r="606" spans="8:12" ht="12.5">
      <c r="H606" s="4"/>
      <c r="L606" s="4"/>
    </row>
    <row r="607" spans="8:12" ht="12.5">
      <c r="H607" s="4"/>
      <c r="L607" s="4"/>
    </row>
    <row r="608" spans="8:12" ht="12.5">
      <c r="H608" s="4"/>
      <c r="L608" s="4"/>
    </row>
    <row r="609" spans="8:12" ht="12.5">
      <c r="H609" s="4"/>
      <c r="L609" s="4"/>
    </row>
    <row r="610" spans="8:12" ht="12.5">
      <c r="H610" s="4"/>
      <c r="L610" s="4"/>
    </row>
    <row r="611" spans="8:12" ht="12.5">
      <c r="H611" s="4"/>
      <c r="L611" s="4"/>
    </row>
    <row r="612" spans="8:12" ht="12.5">
      <c r="H612" s="4"/>
      <c r="L612" s="4"/>
    </row>
    <row r="613" spans="8:12" ht="12.5">
      <c r="H613" s="4"/>
      <c r="L613" s="4"/>
    </row>
    <row r="614" spans="8:12" ht="12.5">
      <c r="H614" s="4"/>
      <c r="L614" s="4"/>
    </row>
    <row r="615" spans="8:12" ht="12.5">
      <c r="H615" s="4"/>
      <c r="L615" s="4"/>
    </row>
    <row r="616" spans="8:12" ht="12.5">
      <c r="H616" s="4"/>
      <c r="L616" s="4"/>
    </row>
    <row r="617" spans="8:12" ht="12.5">
      <c r="H617" s="4"/>
      <c r="L617" s="4"/>
    </row>
    <row r="618" spans="8:12" ht="12.5">
      <c r="H618" s="4"/>
      <c r="L618" s="4"/>
    </row>
    <row r="619" spans="8:12" ht="12.5">
      <c r="H619" s="4"/>
      <c r="L619" s="4"/>
    </row>
    <row r="620" spans="8:12" ht="12.5">
      <c r="H620" s="4"/>
      <c r="L620" s="4"/>
    </row>
    <row r="621" spans="8:12" ht="12.5">
      <c r="H621" s="4"/>
      <c r="L621" s="4"/>
    </row>
    <row r="622" spans="8:12" ht="12.5">
      <c r="H622" s="4"/>
      <c r="L622" s="4"/>
    </row>
    <row r="623" spans="8:12" ht="12.5">
      <c r="H623" s="4"/>
      <c r="L623" s="4"/>
    </row>
    <row r="624" spans="8:12" ht="12.5">
      <c r="H624" s="4"/>
      <c r="L624" s="4"/>
    </row>
    <row r="625" spans="8:12" ht="12.5">
      <c r="H625" s="4"/>
      <c r="L625" s="4"/>
    </row>
    <row r="626" spans="8:12" ht="12.5">
      <c r="H626" s="4"/>
      <c r="L626" s="4"/>
    </row>
    <row r="627" spans="8:12" ht="12.5">
      <c r="H627" s="4"/>
      <c r="L627" s="4"/>
    </row>
    <row r="628" spans="8:12" ht="12.5">
      <c r="H628" s="4"/>
      <c r="L628" s="4"/>
    </row>
    <row r="629" spans="8:12" ht="12.5">
      <c r="H629" s="4"/>
      <c r="L629" s="4"/>
    </row>
    <row r="630" spans="8:12" ht="12.5">
      <c r="H630" s="4"/>
      <c r="L630" s="4"/>
    </row>
    <row r="631" spans="8:12" ht="12.5">
      <c r="H631" s="4"/>
      <c r="L631" s="4"/>
    </row>
    <row r="632" spans="8:12" ht="12.5">
      <c r="H632" s="4"/>
      <c r="L632" s="4"/>
    </row>
    <row r="633" spans="8:12" ht="12.5">
      <c r="H633" s="4"/>
      <c r="L633" s="4"/>
    </row>
    <row r="634" spans="8:12" ht="12.5">
      <c r="H634" s="4"/>
      <c r="L634" s="4"/>
    </row>
    <row r="635" spans="8:12" ht="12.5">
      <c r="H635" s="4"/>
      <c r="L635" s="4"/>
    </row>
    <row r="636" spans="8:12" ht="12.5">
      <c r="H636" s="4"/>
      <c r="L636" s="4"/>
    </row>
    <row r="637" spans="8:12" ht="12.5">
      <c r="H637" s="4"/>
      <c r="L637" s="4"/>
    </row>
    <row r="638" spans="8:12" ht="12.5">
      <c r="H638" s="4"/>
      <c r="L638" s="4"/>
    </row>
    <row r="639" spans="8:12" ht="12.5">
      <c r="H639" s="4"/>
      <c r="L639" s="4"/>
    </row>
    <row r="640" spans="8:12" ht="12.5">
      <c r="H640" s="4"/>
      <c r="L640" s="4"/>
    </row>
    <row r="641" spans="8:12" ht="12.5">
      <c r="H641" s="4"/>
      <c r="L641" s="4"/>
    </row>
    <row r="642" spans="8:12" ht="12.5">
      <c r="H642" s="4"/>
      <c r="L642" s="4"/>
    </row>
    <row r="643" spans="8:12" ht="12.5">
      <c r="H643" s="4"/>
      <c r="L643" s="4"/>
    </row>
    <row r="644" spans="8:12" ht="12.5">
      <c r="H644" s="4"/>
      <c r="L644" s="4"/>
    </row>
    <row r="645" spans="8:12" ht="12.5">
      <c r="H645" s="4"/>
      <c r="L645" s="4"/>
    </row>
    <row r="646" spans="8:12" ht="12.5">
      <c r="H646" s="4"/>
      <c r="L646" s="4"/>
    </row>
    <row r="647" spans="8:12" ht="12.5">
      <c r="H647" s="4"/>
      <c r="L647" s="4"/>
    </row>
    <row r="648" spans="8:12" ht="12.5">
      <c r="H648" s="4"/>
      <c r="L648" s="4"/>
    </row>
    <row r="649" spans="8:12" ht="12.5">
      <c r="H649" s="4"/>
      <c r="L649" s="4"/>
    </row>
    <row r="650" spans="8:12" ht="12.5">
      <c r="H650" s="4"/>
      <c r="L650" s="4"/>
    </row>
    <row r="651" spans="8:12" ht="12.5">
      <c r="H651" s="4"/>
      <c r="L651" s="4"/>
    </row>
    <row r="652" spans="8:12" ht="12.5">
      <c r="H652" s="4"/>
      <c r="L652" s="4"/>
    </row>
    <row r="653" spans="8:12" ht="12.5">
      <c r="H653" s="4"/>
      <c r="L653" s="4"/>
    </row>
    <row r="654" spans="8:12" ht="12.5">
      <c r="H654" s="4"/>
      <c r="L654" s="4"/>
    </row>
    <row r="655" spans="8:12" ht="12.5">
      <c r="H655" s="4"/>
      <c r="L655" s="4"/>
    </row>
    <row r="656" spans="8:12" ht="12.5">
      <c r="H656" s="4"/>
      <c r="L656" s="4"/>
    </row>
    <row r="657" spans="8:12" ht="12.5">
      <c r="H657" s="4"/>
      <c r="L657" s="4"/>
    </row>
    <row r="658" spans="8:12" ht="12.5">
      <c r="H658" s="4"/>
      <c r="L658" s="4"/>
    </row>
    <row r="659" spans="8:12" ht="12.5">
      <c r="H659" s="4"/>
      <c r="L659" s="4"/>
    </row>
    <row r="660" spans="8:12" ht="12.5">
      <c r="H660" s="4"/>
      <c r="L660" s="4"/>
    </row>
    <row r="661" spans="8:12" ht="12.5">
      <c r="H661" s="4"/>
      <c r="L661" s="4"/>
    </row>
    <row r="662" spans="8:12" ht="12.5">
      <c r="H662" s="4"/>
      <c r="L662" s="4"/>
    </row>
    <row r="663" spans="8:12" ht="12.5">
      <c r="H663" s="4"/>
      <c r="L663" s="4"/>
    </row>
    <row r="664" spans="8:12" ht="12.5">
      <c r="H664" s="4"/>
      <c r="L664" s="4"/>
    </row>
    <row r="665" spans="8:12" ht="12.5">
      <c r="H665" s="4"/>
      <c r="L665" s="4"/>
    </row>
    <row r="666" spans="8:12" ht="12.5">
      <c r="H666" s="4"/>
      <c r="L666" s="4"/>
    </row>
    <row r="667" spans="8:12" ht="12.5">
      <c r="H667" s="4"/>
      <c r="L667" s="4"/>
    </row>
    <row r="668" spans="8:12" ht="12.5">
      <c r="H668" s="4"/>
      <c r="L668" s="4"/>
    </row>
    <row r="669" spans="8:12" ht="12.5">
      <c r="H669" s="4"/>
      <c r="L669" s="4"/>
    </row>
    <row r="670" spans="8:12" ht="12.5">
      <c r="H670" s="4"/>
      <c r="L670" s="4"/>
    </row>
    <row r="671" spans="8:12" ht="12.5">
      <c r="H671" s="4"/>
      <c r="L671" s="4"/>
    </row>
    <row r="672" spans="8:12" ht="12.5">
      <c r="H672" s="4"/>
      <c r="L672" s="4"/>
    </row>
    <row r="673" spans="8:12" ht="12.5">
      <c r="H673" s="4"/>
      <c r="L673" s="4"/>
    </row>
    <row r="674" spans="8:12" ht="12.5">
      <c r="H674" s="4"/>
      <c r="L674" s="4"/>
    </row>
    <row r="675" spans="8:12" ht="12.5">
      <c r="H675" s="4"/>
      <c r="L675" s="4"/>
    </row>
    <row r="676" spans="8:12" ht="12.5">
      <c r="H676" s="4"/>
      <c r="L676" s="4"/>
    </row>
    <row r="677" spans="8:12" ht="12.5">
      <c r="H677" s="4"/>
      <c r="L677" s="4"/>
    </row>
    <row r="678" spans="8:12" ht="12.5">
      <c r="H678" s="4"/>
      <c r="L678" s="4"/>
    </row>
    <row r="679" spans="8:12" ht="12.5">
      <c r="H679" s="4"/>
      <c r="L679" s="4"/>
    </row>
    <row r="680" spans="8:12" ht="12.5">
      <c r="H680" s="4"/>
      <c r="L680" s="4"/>
    </row>
    <row r="681" spans="8:12" ht="12.5">
      <c r="H681" s="4"/>
      <c r="L681" s="4"/>
    </row>
    <row r="682" spans="8:12" ht="12.5">
      <c r="H682" s="4"/>
      <c r="L682" s="4"/>
    </row>
    <row r="683" spans="8:12" ht="12.5">
      <c r="H683" s="4"/>
      <c r="L683" s="4"/>
    </row>
    <row r="684" spans="8:12" ht="12.5">
      <c r="H684" s="4"/>
      <c r="L684" s="4"/>
    </row>
    <row r="685" spans="8:12" ht="12.5">
      <c r="H685" s="4"/>
      <c r="L685" s="4"/>
    </row>
    <row r="686" spans="8:12" ht="12.5">
      <c r="H686" s="4"/>
      <c r="L686" s="4"/>
    </row>
    <row r="687" spans="8:12" ht="12.5">
      <c r="H687" s="4"/>
      <c r="L687" s="4"/>
    </row>
    <row r="688" spans="8:12" ht="12.5">
      <c r="H688" s="4"/>
      <c r="L688" s="4"/>
    </row>
    <row r="689" spans="8:12" ht="12.5">
      <c r="H689" s="4"/>
      <c r="L689" s="4"/>
    </row>
    <row r="690" spans="8:12" ht="12.5">
      <c r="H690" s="4"/>
      <c r="L690" s="4"/>
    </row>
    <row r="691" spans="8:12" ht="12.5">
      <c r="H691" s="4"/>
      <c r="L691" s="4"/>
    </row>
    <row r="692" spans="8:12" ht="12.5">
      <c r="H692" s="4"/>
      <c r="L692" s="4"/>
    </row>
    <row r="693" spans="8:12" ht="12.5">
      <c r="H693" s="4"/>
      <c r="L693" s="4"/>
    </row>
    <row r="694" spans="8:12" ht="12.5">
      <c r="H694" s="4"/>
      <c r="L694" s="4"/>
    </row>
    <row r="695" spans="8:12" ht="12.5">
      <c r="H695" s="4"/>
      <c r="L695" s="4"/>
    </row>
    <row r="696" spans="8:12" ht="12.5">
      <c r="H696" s="4"/>
      <c r="L696" s="4"/>
    </row>
    <row r="697" spans="8:12" ht="12.5">
      <c r="H697" s="4"/>
      <c r="L697" s="4"/>
    </row>
    <row r="698" spans="8:12" ht="12.5">
      <c r="H698" s="4"/>
      <c r="L698" s="4"/>
    </row>
    <row r="699" spans="8:12" ht="12.5">
      <c r="H699" s="4"/>
      <c r="L699" s="4"/>
    </row>
    <row r="700" spans="8:12" ht="12.5">
      <c r="H700" s="4"/>
      <c r="L700" s="4"/>
    </row>
    <row r="701" spans="8:12" ht="12.5">
      <c r="H701" s="4"/>
      <c r="L701" s="4"/>
    </row>
    <row r="702" spans="8:12" ht="12.5">
      <c r="H702" s="4"/>
      <c r="L702" s="4"/>
    </row>
    <row r="703" spans="8:12" ht="12.5">
      <c r="H703" s="4"/>
      <c r="L703" s="4"/>
    </row>
    <row r="704" spans="8:12" ht="12.5">
      <c r="H704" s="4"/>
      <c r="L704" s="4"/>
    </row>
    <row r="705" spans="8:12" ht="12.5">
      <c r="H705" s="4"/>
      <c r="L705" s="4"/>
    </row>
    <row r="706" spans="8:12" ht="12.5">
      <c r="H706" s="4"/>
      <c r="L706" s="4"/>
    </row>
    <row r="707" spans="8:12" ht="12.5">
      <c r="H707" s="4"/>
      <c r="L707" s="4"/>
    </row>
    <row r="708" spans="8:12" ht="12.5">
      <c r="H708" s="4"/>
      <c r="L708" s="4"/>
    </row>
    <row r="709" spans="8:12" ht="12.5">
      <c r="H709" s="4"/>
      <c r="L709" s="4"/>
    </row>
    <row r="710" spans="8:12" ht="12.5">
      <c r="H710" s="4"/>
      <c r="L710" s="4"/>
    </row>
    <row r="711" spans="8:12" ht="12.5">
      <c r="H711" s="4"/>
      <c r="L711" s="4"/>
    </row>
    <row r="712" spans="8:12" ht="12.5">
      <c r="H712" s="4"/>
      <c r="L712" s="4"/>
    </row>
    <row r="713" spans="8:12" ht="12.5">
      <c r="H713" s="4"/>
      <c r="L713" s="4"/>
    </row>
    <row r="714" spans="8:12" ht="12.5">
      <c r="H714" s="4"/>
      <c r="L714" s="4"/>
    </row>
    <row r="715" spans="8:12" ht="12.5">
      <c r="H715" s="4"/>
      <c r="L715" s="4"/>
    </row>
    <row r="716" spans="8:12" ht="12.5">
      <c r="H716" s="4"/>
      <c r="L716" s="4"/>
    </row>
    <row r="717" spans="8:12" ht="12.5">
      <c r="H717" s="4"/>
      <c r="L717" s="4"/>
    </row>
    <row r="718" spans="8:12" ht="12.5">
      <c r="H718" s="4"/>
      <c r="L718" s="4"/>
    </row>
    <row r="719" spans="8:12" ht="12.5">
      <c r="H719" s="4"/>
      <c r="L719" s="4"/>
    </row>
    <row r="720" spans="8:12" ht="12.5">
      <c r="H720" s="4"/>
      <c r="L720" s="4"/>
    </row>
    <row r="721" spans="8:12" ht="12.5">
      <c r="H721" s="4"/>
      <c r="L721" s="4"/>
    </row>
    <row r="722" spans="8:12" ht="12.5">
      <c r="H722" s="4"/>
      <c r="L722" s="4"/>
    </row>
    <row r="723" spans="8:12" ht="12.5">
      <c r="H723" s="4"/>
      <c r="L723" s="4"/>
    </row>
    <row r="724" spans="8:12" ht="12.5">
      <c r="H724" s="4"/>
      <c r="L724" s="4"/>
    </row>
    <row r="725" spans="8:12" ht="12.5">
      <c r="H725" s="4"/>
      <c r="L725" s="4"/>
    </row>
    <row r="726" spans="8:12" ht="12.5">
      <c r="H726" s="4"/>
      <c r="L726" s="4"/>
    </row>
    <row r="727" spans="8:12" ht="12.5">
      <c r="H727" s="4"/>
      <c r="L727" s="4"/>
    </row>
    <row r="728" spans="8:12" ht="12.5">
      <c r="H728" s="4"/>
      <c r="L728" s="4"/>
    </row>
    <row r="729" spans="8:12" ht="12.5">
      <c r="H729" s="4"/>
      <c r="L729" s="4"/>
    </row>
    <row r="730" spans="8:12" ht="12.5">
      <c r="H730" s="4"/>
      <c r="L730" s="4"/>
    </row>
    <row r="731" spans="8:12" ht="12.5">
      <c r="H731" s="4"/>
      <c r="L731" s="4"/>
    </row>
    <row r="732" spans="8:12" ht="12.5">
      <c r="H732" s="4"/>
      <c r="L732" s="4"/>
    </row>
    <row r="733" spans="8:12" ht="12.5">
      <c r="H733" s="4"/>
      <c r="L733" s="4"/>
    </row>
    <row r="734" spans="8:12" ht="12.5">
      <c r="H734" s="4"/>
      <c r="L734" s="4"/>
    </row>
    <row r="735" spans="8:12" ht="12.5">
      <c r="H735" s="4"/>
      <c r="L735" s="4"/>
    </row>
    <row r="736" spans="8:12" ht="12.5">
      <c r="H736" s="4"/>
      <c r="L736" s="4"/>
    </row>
    <row r="737" spans="8:12" ht="12.5">
      <c r="H737" s="4"/>
      <c r="L737" s="4"/>
    </row>
    <row r="738" spans="8:12" ht="12.5">
      <c r="H738" s="4"/>
      <c r="L738" s="4"/>
    </row>
    <row r="739" spans="8:12" ht="12.5">
      <c r="H739" s="4"/>
      <c r="L739" s="4"/>
    </row>
    <row r="740" spans="8:12" ht="12.5">
      <c r="H740" s="4"/>
      <c r="L740" s="4"/>
    </row>
    <row r="741" spans="8:12" ht="12.5">
      <c r="H741" s="4"/>
      <c r="L741" s="4"/>
    </row>
    <row r="742" spans="8:12" ht="12.5">
      <c r="H742" s="4"/>
      <c r="L742" s="4"/>
    </row>
    <row r="743" spans="8:12" ht="12.5">
      <c r="H743" s="4"/>
      <c r="L743" s="4"/>
    </row>
    <row r="744" spans="8:12" ht="12.5">
      <c r="H744" s="4"/>
      <c r="L744" s="4"/>
    </row>
    <row r="745" spans="8:12" ht="12.5">
      <c r="H745" s="4"/>
      <c r="L745" s="4"/>
    </row>
    <row r="746" spans="8:12" ht="12.5">
      <c r="H746" s="4"/>
      <c r="L746" s="4"/>
    </row>
    <row r="747" spans="8:12" ht="12.5">
      <c r="H747" s="4"/>
      <c r="L747" s="4"/>
    </row>
    <row r="748" spans="8:12" ht="12.5">
      <c r="H748" s="4"/>
      <c r="L748" s="4"/>
    </row>
    <row r="749" spans="8:12" ht="12.5">
      <c r="H749" s="4"/>
      <c r="L749" s="4"/>
    </row>
    <row r="750" spans="8:12" ht="12.5">
      <c r="H750" s="4"/>
      <c r="L750" s="4"/>
    </row>
    <row r="751" spans="8:12" ht="12.5">
      <c r="H751" s="4"/>
      <c r="L751" s="4"/>
    </row>
    <row r="752" spans="8:12" ht="12.5">
      <c r="H752" s="4"/>
      <c r="L752" s="4"/>
    </row>
    <row r="753" spans="8:12" ht="12.5">
      <c r="H753" s="4"/>
      <c r="L753" s="4"/>
    </row>
    <row r="754" spans="8:12" ht="12.5">
      <c r="H754" s="4"/>
      <c r="L754" s="4"/>
    </row>
    <row r="755" spans="8:12" ht="12.5">
      <c r="H755" s="4"/>
      <c r="L755" s="4"/>
    </row>
    <row r="756" spans="8:12" ht="12.5">
      <c r="H756" s="4"/>
      <c r="L756" s="4"/>
    </row>
    <row r="757" spans="8:12" ht="12.5">
      <c r="H757" s="4"/>
      <c r="L757" s="4"/>
    </row>
    <row r="758" spans="8:12" ht="12.5">
      <c r="H758" s="4"/>
      <c r="L758" s="4"/>
    </row>
    <row r="759" spans="8:12" ht="12.5">
      <c r="H759" s="4"/>
      <c r="L759" s="4"/>
    </row>
    <row r="760" spans="8:12" ht="12.5">
      <c r="H760" s="4"/>
      <c r="L760" s="4"/>
    </row>
    <row r="761" spans="8:12" ht="12.5">
      <c r="H761" s="4"/>
      <c r="L761" s="4"/>
    </row>
    <row r="762" spans="8:12" ht="12.5">
      <c r="H762" s="4"/>
      <c r="L762" s="4"/>
    </row>
    <row r="763" spans="8:12" ht="12.5">
      <c r="H763" s="4"/>
      <c r="L763" s="4"/>
    </row>
    <row r="764" spans="8:12" ht="12.5">
      <c r="H764" s="4"/>
      <c r="L764" s="4"/>
    </row>
    <row r="765" spans="8:12" ht="12.5">
      <c r="H765" s="4"/>
      <c r="L765" s="4"/>
    </row>
    <row r="766" spans="8:12" ht="12.5">
      <c r="H766" s="4"/>
      <c r="L766" s="4"/>
    </row>
    <row r="767" spans="8:12" ht="12.5">
      <c r="H767" s="4"/>
      <c r="L767" s="4"/>
    </row>
    <row r="768" spans="8:12" ht="12.5">
      <c r="H768" s="4"/>
      <c r="L768" s="4"/>
    </row>
    <row r="769" spans="8:12" ht="12.5">
      <c r="H769" s="4"/>
      <c r="L769" s="4"/>
    </row>
    <row r="770" spans="8:12" ht="12.5">
      <c r="H770" s="4"/>
      <c r="L770" s="4"/>
    </row>
    <row r="771" spans="8:12" ht="12.5">
      <c r="H771" s="4"/>
      <c r="L771" s="4"/>
    </row>
    <row r="772" spans="8:12" ht="12.5">
      <c r="H772" s="4"/>
      <c r="L772" s="4"/>
    </row>
    <row r="773" spans="8:12" ht="12.5">
      <c r="H773" s="4"/>
      <c r="L773" s="4"/>
    </row>
    <row r="774" spans="8:12" ht="12.5">
      <c r="H774" s="4"/>
      <c r="L774" s="4"/>
    </row>
    <row r="775" spans="8:12" ht="12.5">
      <c r="H775" s="4"/>
      <c r="L775" s="4"/>
    </row>
    <row r="776" spans="8:12" ht="12.5">
      <c r="H776" s="4"/>
      <c r="L776" s="4"/>
    </row>
    <row r="777" spans="8:12" ht="12.5">
      <c r="H777" s="4"/>
      <c r="L777" s="4"/>
    </row>
    <row r="778" spans="8:12" ht="12.5">
      <c r="H778" s="4"/>
      <c r="L778" s="4"/>
    </row>
    <row r="779" spans="8:12" ht="12.5">
      <c r="H779" s="4"/>
      <c r="L779" s="4"/>
    </row>
    <row r="780" spans="8:12" ht="12.5">
      <c r="H780" s="4"/>
      <c r="L780" s="4"/>
    </row>
    <row r="781" spans="8:12" ht="12.5">
      <c r="H781" s="4"/>
      <c r="L781" s="4"/>
    </row>
    <row r="782" spans="8:12" ht="12.5">
      <c r="H782" s="4"/>
      <c r="L782" s="4"/>
    </row>
    <row r="783" spans="8:12" ht="12.5">
      <c r="H783" s="4"/>
      <c r="L783" s="4"/>
    </row>
    <row r="784" spans="8:12" ht="12.5">
      <c r="H784" s="4"/>
      <c r="L784" s="4"/>
    </row>
    <row r="785" spans="8:12" ht="12.5">
      <c r="H785" s="4"/>
      <c r="L785" s="4"/>
    </row>
    <row r="786" spans="8:12" ht="12.5">
      <c r="H786" s="4"/>
      <c r="L786" s="4"/>
    </row>
    <row r="787" spans="8:12" ht="12.5">
      <c r="H787" s="4"/>
      <c r="L787" s="4"/>
    </row>
    <row r="788" spans="8:12" ht="12.5">
      <c r="H788" s="4"/>
      <c r="L788" s="4"/>
    </row>
    <row r="789" spans="8:12" ht="12.5">
      <c r="H789" s="4"/>
      <c r="L789" s="4"/>
    </row>
    <row r="790" spans="8:12" ht="12.5">
      <c r="H790" s="4"/>
      <c r="L790" s="4"/>
    </row>
    <row r="791" spans="8:12" ht="12.5">
      <c r="H791" s="4"/>
      <c r="L791" s="4"/>
    </row>
    <row r="792" spans="8:12" ht="12.5">
      <c r="H792" s="4"/>
      <c r="L792" s="4"/>
    </row>
    <row r="793" spans="8:12" ht="12.5">
      <c r="H793" s="4"/>
      <c r="L793" s="4"/>
    </row>
    <row r="794" spans="8:12" ht="12.5">
      <c r="H794" s="4"/>
      <c r="L794" s="4"/>
    </row>
    <row r="795" spans="8:12" ht="12.5">
      <c r="H795" s="4"/>
      <c r="L795" s="4"/>
    </row>
    <row r="796" spans="8:12" ht="12.5">
      <c r="H796" s="4"/>
      <c r="L796" s="4"/>
    </row>
    <row r="797" spans="8:12" ht="12.5">
      <c r="H797" s="4"/>
      <c r="L797" s="4"/>
    </row>
    <row r="798" spans="8:12" ht="12.5">
      <c r="H798" s="4"/>
      <c r="L798" s="4"/>
    </row>
    <row r="799" spans="8:12" ht="12.5">
      <c r="H799" s="4"/>
      <c r="L799" s="4"/>
    </row>
    <row r="800" spans="8:12" ht="12.5">
      <c r="H800" s="4"/>
      <c r="L800" s="4"/>
    </row>
    <row r="801" spans="8:12" ht="12.5">
      <c r="H801" s="4"/>
      <c r="L801" s="4"/>
    </row>
    <row r="802" spans="8:12" ht="12.5">
      <c r="H802" s="4"/>
      <c r="L802" s="4"/>
    </row>
    <row r="803" spans="8:12" ht="12.5">
      <c r="H803" s="4"/>
      <c r="L803" s="4"/>
    </row>
    <row r="804" spans="8:12" ht="12.5">
      <c r="H804" s="4"/>
      <c r="L804" s="4"/>
    </row>
    <row r="805" spans="8:12" ht="12.5">
      <c r="H805" s="4"/>
      <c r="L805" s="4"/>
    </row>
    <row r="806" spans="8:12" ht="12.5">
      <c r="H806" s="4"/>
      <c r="L806" s="4"/>
    </row>
    <row r="807" spans="8:12" ht="12.5">
      <c r="H807" s="4"/>
      <c r="L807" s="4"/>
    </row>
    <row r="808" spans="8:12" ht="12.5">
      <c r="H808" s="4"/>
      <c r="L808" s="4"/>
    </row>
    <row r="809" spans="8:12" ht="12.5">
      <c r="H809" s="4"/>
      <c r="L809" s="4"/>
    </row>
    <row r="810" spans="8:12" ht="12.5">
      <c r="H810" s="4"/>
      <c r="L810" s="4"/>
    </row>
    <row r="811" spans="8:12" ht="12.5">
      <c r="H811" s="4"/>
      <c r="L811" s="4"/>
    </row>
    <row r="812" spans="8:12" ht="12.5">
      <c r="H812" s="4"/>
      <c r="L812" s="4"/>
    </row>
    <row r="813" spans="8:12" ht="12.5">
      <c r="H813" s="4"/>
      <c r="L813" s="4"/>
    </row>
    <row r="814" spans="8:12" ht="12.5">
      <c r="H814" s="4"/>
      <c r="L814" s="4"/>
    </row>
    <row r="815" spans="8:12" ht="12.5">
      <c r="H815" s="4"/>
      <c r="L815" s="4"/>
    </row>
    <row r="816" spans="8:12" ht="12.5">
      <c r="H816" s="4"/>
      <c r="L816" s="4"/>
    </row>
    <row r="817" spans="8:12" ht="12.5">
      <c r="H817" s="4"/>
      <c r="L817" s="4"/>
    </row>
    <row r="818" spans="8:12" ht="12.5">
      <c r="H818" s="4"/>
      <c r="L818" s="4"/>
    </row>
    <row r="819" spans="8:12" ht="12.5">
      <c r="H819" s="4"/>
      <c r="L819" s="4"/>
    </row>
    <row r="820" spans="8:12" ht="12.5">
      <c r="H820" s="4"/>
      <c r="L820" s="4"/>
    </row>
    <row r="821" spans="8:12" ht="12.5">
      <c r="H821" s="4"/>
      <c r="L821" s="4"/>
    </row>
    <row r="822" spans="8:12" ht="12.5">
      <c r="H822" s="4"/>
      <c r="L822" s="4"/>
    </row>
    <row r="823" spans="8:12" ht="12.5">
      <c r="H823" s="4"/>
      <c r="L823" s="4"/>
    </row>
    <row r="824" spans="8:12" ht="12.5">
      <c r="H824" s="4"/>
      <c r="L824" s="4"/>
    </row>
    <row r="825" spans="8:12" ht="12.5">
      <c r="H825" s="4"/>
      <c r="L825" s="4"/>
    </row>
    <row r="826" spans="8:12" ht="12.5">
      <c r="H826" s="4"/>
      <c r="L826" s="4"/>
    </row>
    <row r="827" spans="8:12" ht="12.5">
      <c r="H827" s="4"/>
      <c r="L827" s="4"/>
    </row>
    <row r="828" spans="8:12" ht="12.5">
      <c r="H828" s="4"/>
      <c r="L828" s="4"/>
    </row>
    <row r="829" spans="8:12" ht="12.5">
      <c r="H829" s="4"/>
      <c r="L829" s="4"/>
    </row>
    <row r="830" spans="8:12" ht="12.5">
      <c r="H830" s="4"/>
      <c r="L830" s="4"/>
    </row>
    <row r="831" spans="8:12" ht="12.5">
      <c r="H831" s="4"/>
      <c r="L831" s="4"/>
    </row>
    <row r="832" spans="8:12" ht="12.5">
      <c r="H832" s="4"/>
      <c r="L832" s="4"/>
    </row>
    <row r="833" spans="8:12" ht="12.5">
      <c r="H833" s="4"/>
      <c r="L833" s="4"/>
    </row>
    <row r="834" spans="8:12" ht="12.5">
      <c r="H834" s="4"/>
      <c r="L834" s="4"/>
    </row>
    <row r="835" spans="8:12" ht="12.5">
      <c r="H835" s="4"/>
      <c r="L835" s="4"/>
    </row>
    <row r="836" spans="8:12" ht="12.5">
      <c r="H836" s="4"/>
      <c r="L836" s="4"/>
    </row>
    <row r="837" spans="8:12" ht="12.5">
      <c r="H837" s="4"/>
      <c r="L837" s="4"/>
    </row>
    <row r="838" spans="8:12" ht="12.5">
      <c r="H838" s="4"/>
      <c r="L838" s="4"/>
    </row>
    <row r="839" spans="8:12" ht="12.5">
      <c r="H839" s="4"/>
      <c r="L839" s="4"/>
    </row>
    <row r="840" spans="8:12" ht="12.5">
      <c r="H840" s="4"/>
      <c r="L840" s="4"/>
    </row>
    <row r="841" spans="8:12" ht="12.5">
      <c r="H841" s="4"/>
      <c r="L841" s="4"/>
    </row>
    <row r="842" spans="8:12" ht="12.5">
      <c r="H842" s="4"/>
      <c r="L842" s="4"/>
    </row>
    <row r="843" spans="8:12" ht="12.5">
      <c r="H843" s="4"/>
      <c r="L843" s="4"/>
    </row>
    <row r="844" spans="8:12" ht="12.5">
      <c r="H844" s="4"/>
      <c r="L844" s="4"/>
    </row>
    <row r="845" spans="8:12" ht="12.5">
      <c r="H845" s="4"/>
      <c r="L845" s="4"/>
    </row>
    <row r="846" spans="8:12" ht="12.5">
      <c r="H846" s="4"/>
      <c r="L846" s="4"/>
    </row>
    <row r="847" spans="8:12" ht="12.5">
      <c r="H847" s="4"/>
      <c r="L847" s="4"/>
    </row>
    <row r="848" spans="8:12" ht="12.5">
      <c r="H848" s="4"/>
      <c r="L848" s="4"/>
    </row>
    <row r="849" spans="8:12" ht="12.5">
      <c r="H849" s="4"/>
      <c r="L849" s="4"/>
    </row>
    <row r="850" spans="8:12" ht="12.5">
      <c r="H850" s="4"/>
      <c r="L850" s="4"/>
    </row>
    <row r="851" spans="8:12" ht="12.5">
      <c r="H851" s="4"/>
      <c r="L851" s="4"/>
    </row>
    <row r="852" spans="8:12" ht="12.5">
      <c r="H852" s="4"/>
      <c r="L852" s="4"/>
    </row>
    <row r="853" spans="8:12" ht="12.5">
      <c r="H853" s="4"/>
      <c r="L853" s="4"/>
    </row>
    <row r="854" spans="8:12" ht="12.5">
      <c r="H854" s="4"/>
      <c r="L854" s="4"/>
    </row>
    <row r="855" spans="8:12" ht="12.5">
      <c r="H855" s="4"/>
      <c r="L855" s="4"/>
    </row>
    <row r="856" spans="8:12" ht="12.5">
      <c r="H856" s="4"/>
      <c r="L856" s="4"/>
    </row>
    <row r="857" spans="8:12" ht="12.5">
      <c r="H857" s="4"/>
      <c r="L857" s="4"/>
    </row>
    <row r="858" spans="8:12" ht="12.5">
      <c r="H858" s="4"/>
      <c r="L858" s="4"/>
    </row>
    <row r="859" spans="8:12" ht="12.5">
      <c r="H859" s="4"/>
      <c r="L859" s="4"/>
    </row>
    <row r="860" spans="8:12" ht="12.5">
      <c r="H860" s="4"/>
      <c r="L860" s="4"/>
    </row>
    <row r="861" spans="8:12" ht="12.5">
      <c r="H861" s="4"/>
      <c r="L861" s="4"/>
    </row>
    <row r="862" spans="8:12" ht="12.5">
      <c r="H862" s="4"/>
      <c r="L862" s="4"/>
    </row>
    <row r="863" spans="8:12" ht="12.5">
      <c r="H863" s="4"/>
      <c r="L863" s="4"/>
    </row>
    <row r="864" spans="8:12" ht="12.5">
      <c r="H864" s="4"/>
      <c r="L864" s="4"/>
    </row>
    <row r="865" spans="8:12" ht="12.5">
      <c r="H865" s="4"/>
      <c r="L865" s="4"/>
    </row>
    <row r="866" spans="8:12" ht="12.5">
      <c r="H866" s="4"/>
      <c r="L866" s="4"/>
    </row>
    <row r="867" spans="8:12" ht="12.5">
      <c r="H867" s="4"/>
      <c r="L867" s="4"/>
    </row>
    <row r="868" spans="8:12" ht="12.5">
      <c r="H868" s="4"/>
      <c r="L868" s="4"/>
    </row>
    <row r="869" spans="8:12" ht="12.5">
      <c r="H869" s="4"/>
      <c r="L869" s="4"/>
    </row>
    <row r="870" spans="8:12" ht="12.5">
      <c r="H870" s="4"/>
      <c r="L870" s="4"/>
    </row>
    <row r="871" spans="8:12" ht="12.5">
      <c r="H871" s="4"/>
      <c r="L871" s="4"/>
    </row>
    <row r="872" spans="8:12" ht="12.5">
      <c r="H872" s="4"/>
      <c r="L872" s="4"/>
    </row>
    <row r="873" spans="8:12" ht="12.5">
      <c r="H873" s="4"/>
      <c r="L873" s="4"/>
    </row>
    <row r="874" spans="8:12" ht="12.5">
      <c r="H874" s="4"/>
      <c r="L874" s="4"/>
    </row>
    <row r="875" spans="8:12" ht="12.5">
      <c r="H875" s="4"/>
      <c r="L875" s="4"/>
    </row>
    <row r="876" spans="8:12" ht="12.5">
      <c r="H876" s="4"/>
      <c r="L876" s="4"/>
    </row>
    <row r="877" spans="8:12" ht="12.5">
      <c r="H877" s="4"/>
      <c r="L877" s="4"/>
    </row>
    <row r="878" spans="8:12" ht="12.5">
      <c r="H878" s="4"/>
      <c r="L878" s="4"/>
    </row>
    <row r="879" spans="8:12" ht="12.5">
      <c r="H879" s="4"/>
      <c r="L879" s="4"/>
    </row>
    <row r="880" spans="8:12" ht="12.5">
      <c r="H880" s="4"/>
      <c r="L880" s="4"/>
    </row>
    <row r="881" spans="8:12" ht="12.5">
      <c r="H881" s="4"/>
      <c r="L881" s="4"/>
    </row>
    <row r="882" spans="8:12" ht="12.5">
      <c r="H882" s="4"/>
      <c r="L882" s="4"/>
    </row>
    <row r="883" spans="8:12" ht="12.5">
      <c r="H883" s="4"/>
      <c r="L883" s="4"/>
    </row>
    <row r="884" spans="8:12" ht="12.5">
      <c r="H884" s="4"/>
      <c r="L884" s="4"/>
    </row>
    <row r="885" spans="8:12" ht="12.5">
      <c r="H885" s="4"/>
      <c r="L885" s="4"/>
    </row>
    <row r="886" spans="8:12" ht="12.5">
      <c r="H886" s="4"/>
      <c r="L886" s="4"/>
    </row>
    <row r="887" spans="8:12" ht="12.5">
      <c r="H887" s="4"/>
      <c r="L887" s="4"/>
    </row>
    <row r="888" spans="8:12" ht="12.5">
      <c r="H888" s="4"/>
      <c r="L888" s="4"/>
    </row>
    <row r="889" spans="8:12" ht="12.5">
      <c r="H889" s="4"/>
      <c r="L889" s="4"/>
    </row>
    <row r="890" spans="8:12" ht="12.5">
      <c r="H890" s="4"/>
      <c r="L890" s="4"/>
    </row>
    <row r="891" spans="8:12" ht="12.5">
      <c r="H891" s="4"/>
      <c r="L891" s="4"/>
    </row>
    <row r="892" spans="8:12" ht="12.5">
      <c r="H892" s="4"/>
      <c r="L892" s="4"/>
    </row>
    <row r="893" spans="8:12" ht="12.5">
      <c r="H893" s="4"/>
      <c r="L893" s="4"/>
    </row>
    <row r="894" spans="8:12" ht="12.5">
      <c r="H894" s="4"/>
      <c r="L894" s="4"/>
    </row>
    <row r="895" spans="8:12" ht="12.5">
      <c r="H895" s="4"/>
      <c r="L895" s="4"/>
    </row>
    <row r="896" spans="8:12" ht="12.5">
      <c r="H896" s="4"/>
      <c r="L896" s="4"/>
    </row>
    <row r="897" spans="8:12" ht="12.5">
      <c r="H897" s="4"/>
      <c r="L897" s="4"/>
    </row>
    <row r="898" spans="8:12" ht="12.5">
      <c r="H898" s="4"/>
      <c r="L898" s="4"/>
    </row>
    <row r="899" spans="8:12" ht="12.5">
      <c r="H899" s="4"/>
      <c r="L899" s="4"/>
    </row>
    <row r="900" spans="8:12" ht="12.5">
      <c r="H900" s="4"/>
      <c r="L900" s="4"/>
    </row>
    <row r="901" spans="8:12" ht="12.5">
      <c r="H901" s="4"/>
      <c r="L901" s="4"/>
    </row>
    <row r="902" spans="8:12" ht="12.5">
      <c r="H902" s="4"/>
      <c r="L902" s="4"/>
    </row>
    <row r="903" spans="8:12" ht="12.5">
      <c r="H903" s="4"/>
      <c r="L903" s="4"/>
    </row>
    <row r="904" spans="8:12" ht="12.5">
      <c r="H904" s="4"/>
      <c r="L904" s="4"/>
    </row>
    <row r="905" spans="8:12" ht="12.5">
      <c r="H905" s="4"/>
      <c r="L905" s="4"/>
    </row>
    <row r="906" spans="8:12" ht="12.5">
      <c r="H906" s="4"/>
      <c r="L906" s="4"/>
    </row>
    <row r="907" spans="8:12" ht="12.5">
      <c r="H907" s="4"/>
      <c r="L907" s="4"/>
    </row>
    <row r="908" spans="8:12" ht="12.5">
      <c r="H908" s="4"/>
      <c r="L908" s="4"/>
    </row>
    <row r="909" spans="8:12" ht="12.5">
      <c r="H909" s="4"/>
      <c r="L909" s="4"/>
    </row>
    <row r="910" spans="8:12" ht="12.5">
      <c r="H910" s="4"/>
      <c r="L910" s="4"/>
    </row>
    <row r="911" spans="8:12" ht="12.5">
      <c r="H911" s="4"/>
      <c r="L911" s="4"/>
    </row>
    <row r="912" spans="8:12" ht="12.5">
      <c r="H912" s="4"/>
      <c r="L912" s="4"/>
    </row>
    <row r="913" spans="8:12" ht="12.5">
      <c r="H913" s="4"/>
      <c r="L913" s="4"/>
    </row>
    <row r="914" spans="8:12" ht="12.5">
      <c r="H914" s="4"/>
      <c r="L914" s="4"/>
    </row>
    <row r="915" spans="8:12" ht="12.5">
      <c r="H915" s="4"/>
      <c r="L915" s="4"/>
    </row>
    <row r="916" spans="8:12" ht="12.5">
      <c r="H916" s="4"/>
      <c r="L916" s="4"/>
    </row>
    <row r="917" spans="8:12" ht="12.5">
      <c r="H917" s="4"/>
      <c r="L917" s="4"/>
    </row>
    <row r="918" spans="8:12" ht="12.5">
      <c r="H918" s="4"/>
      <c r="L918" s="4"/>
    </row>
    <row r="919" spans="8:12" ht="12.5">
      <c r="H919" s="4"/>
      <c r="L919" s="4"/>
    </row>
    <row r="920" spans="8:12" ht="12.5">
      <c r="H920" s="4"/>
      <c r="L920" s="4"/>
    </row>
    <row r="921" spans="8:12" ht="12.5">
      <c r="H921" s="4"/>
      <c r="L921" s="4"/>
    </row>
    <row r="922" spans="8:12" ht="12.5">
      <c r="H922" s="4"/>
      <c r="L922" s="4"/>
    </row>
    <row r="923" spans="8:12" ht="12.5">
      <c r="H923" s="4"/>
      <c r="L923" s="4"/>
    </row>
    <row r="924" spans="8:12" ht="12.5">
      <c r="H924" s="4"/>
      <c r="L924" s="4"/>
    </row>
    <row r="925" spans="8:12" ht="12.5">
      <c r="H925" s="4"/>
      <c r="L925" s="4"/>
    </row>
    <row r="926" spans="8:12" ht="12.5">
      <c r="H926" s="4"/>
      <c r="L926" s="4"/>
    </row>
    <row r="927" spans="8:12" ht="12.5">
      <c r="H927" s="4"/>
      <c r="L927" s="4"/>
    </row>
    <row r="928" spans="8:12" ht="12.5">
      <c r="H928" s="4"/>
      <c r="L928" s="4"/>
    </row>
    <row r="929" spans="8:12" ht="12.5">
      <c r="H929" s="4"/>
      <c r="L929" s="4"/>
    </row>
    <row r="930" spans="8:12" ht="12.5">
      <c r="H930" s="4"/>
      <c r="L930" s="4"/>
    </row>
    <row r="931" spans="8:12" ht="12.5">
      <c r="H931" s="4"/>
      <c r="L931" s="4"/>
    </row>
    <row r="932" spans="8:12" ht="12.5">
      <c r="H932" s="4"/>
      <c r="L932" s="4"/>
    </row>
    <row r="933" spans="8:12" ht="12.5">
      <c r="H933" s="4"/>
      <c r="L933" s="4"/>
    </row>
    <row r="934" spans="8:12" ht="12.5">
      <c r="H934" s="4"/>
      <c r="L934" s="4"/>
    </row>
    <row r="935" spans="8:12" ht="12.5">
      <c r="H935" s="4"/>
      <c r="L935" s="4"/>
    </row>
    <row r="936" spans="8:12" ht="12.5">
      <c r="H936" s="4"/>
      <c r="L936" s="4"/>
    </row>
    <row r="937" spans="8:12" ht="12.5">
      <c r="H937" s="4"/>
      <c r="L937" s="4"/>
    </row>
    <row r="938" spans="8:12" ht="12.5">
      <c r="H938" s="4"/>
      <c r="L938" s="4"/>
    </row>
    <row r="939" spans="8:12" ht="12.5">
      <c r="H939" s="4"/>
      <c r="L939" s="4"/>
    </row>
    <row r="940" spans="8:12" ht="12.5">
      <c r="H940" s="4"/>
      <c r="L940" s="4"/>
    </row>
    <row r="941" spans="8:12" ht="12.5">
      <c r="H941" s="4"/>
      <c r="L941" s="4"/>
    </row>
    <row r="942" spans="8:12" ht="12.5">
      <c r="H942" s="4"/>
      <c r="L942" s="4"/>
    </row>
    <row r="943" spans="8:12" ht="12.5">
      <c r="H943" s="4"/>
      <c r="L943" s="4"/>
    </row>
    <row r="944" spans="8:12" ht="12.5">
      <c r="H944" s="4"/>
      <c r="L944" s="4"/>
    </row>
    <row r="945" spans="8:12" ht="12.5">
      <c r="H945" s="4"/>
      <c r="L945" s="4"/>
    </row>
    <row r="946" spans="8:12" ht="12.5">
      <c r="H946" s="4"/>
      <c r="L946" s="4"/>
    </row>
    <row r="947" spans="8:12" ht="12.5">
      <c r="H947" s="4"/>
      <c r="L947" s="4"/>
    </row>
    <row r="948" spans="8:12" ht="12.5">
      <c r="H948" s="4"/>
      <c r="L948" s="4"/>
    </row>
    <row r="949" spans="8:12" ht="12.5">
      <c r="H949" s="4"/>
      <c r="L949" s="4"/>
    </row>
    <row r="950" spans="8:12" ht="12.5">
      <c r="H950" s="4"/>
      <c r="L950" s="4"/>
    </row>
    <row r="951" spans="8:12" ht="12.5">
      <c r="H951" s="4"/>
      <c r="L951" s="4"/>
    </row>
    <row r="952" spans="8:12" ht="12.5">
      <c r="H952" s="4"/>
      <c r="L952" s="4"/>
    </row>
    <row r="953" spans="8:12" ht="12.5">
      <c r="H953" s="4"/>
      <c r="L953" s="4"/>
    </row>
    <row r="954" spans="8:12" ht="12.5">
      <c r="H954" s="4"/>
      <c r="L954" s="4"/>
    </row>
    <row r="955" spans="8:12" ht="12.5">
      <c r="H955" s="4"/>
      <c r="L955" s="4"/>
    </row>
    <row r="956" spans="8:12" ht="12.5">
      <c r="H956" s="4"/>
      <c r="L956" s="4"/>
    </row>
    <row r="957" spans="8:12" ht="12.5">
      <c r="H957" s="4"/>
      <c r="L957" s="4"/>
    </row>
    <row r="958" spans="8:12" ht="12.5">
      <c r="H958" s="4"/>
      <c r="L958" s="4"/>
    </row>
    <row r="959" spans="8:12" ht="12.5">
      <c r="H959" s="4"/>
      <c r="L959" s="4"/>
    </row>
    <row r="960" spans="8:12" ht="12.5">
      <c r="H960" s="4"/>
      <c r="L960" s="4"/>
    </row>
    <row r="961" spans="8:12" ht="12.5">
      <c r="H961" s="4"/>
      <c r="L961" s="4"/>
    </row>
    <row r="962" spans="8:12" ht="12.5">
      <c r="H962" s="4"/>
      <c r="L962" s="4"/>
    </row>
    <row r="963" spans="8:12" ht="12.5">
      <c r="H963" s="4"/>
      <c r="L963" s="4"/>
    </row>
    <row r="964" spans="8:12" ht="12.5">
      <c r="H964" s="4"/>
      <c r="L964" s="4"/>
    </row>
    <row r="965" spans="8:12" ht="12.5">
      <c r="H965" s="4"/>
      <c r="L965" s="4"/>
    </row>
    <row r="966" spans="8:12" ht="12.5">
      <c r="H966" s="4"/>
      <c r="L966" s="4"/>
    </row>
    <row r="967" spans="8:12" ht="12.5">
      <c r="H967" s="4"/>
      <c r="L967" s="4"/>
    </row>
    <row r="968" spans="8:12" ht="12.5">
      <c r="H968" s="4"/>
      <c r="L968" s="4"/>
    </row>
    <row r="969" spans="8:12" ht="12.5">
      <c r="H969" s="4"/>
      <c r="L969" s="4"/>
    </row>
    <row r="970" spans="8:12" ht="12.5">
      <c r="H970" s="4"/>
      <c r="L970" s="4"/>
    </row>
    <row r="971" spans="8:12" ht="12.5">
      <c r="H971" s="4"/>
      <c r="L971" s="4"/>
    </row>
    <row r="972" spans="8:12" ht="12.5">
      <c r="H972" s="4"/>
      <c r="L972" s="4"/>
    </row>
    <row r="973" spans="8:12" ht="12.5">
      <c r="H973" s="4"/>
      <c r="L973" s="4"/>
    </row>
    <row r="974" spans="8:12" ht="12.5">
      <c r="H974" s="4"/>
      <c r="L974" s="4"/>
    </row>
    <row r="975" spans="8:12" ht="12.5">
      <c r="H975" s="4"/>
      <c r="L975" s="4"/>
    </row>
    <row r="976" spans="8:12" ht="12.5">
      <c r="H976" s="4"/>
      <c r="L976" s="4"/>
    </row>
    <row r="977" spans="8:12" ht="12.5">
      <c r="H977" s="4"/>
      <c r="L977" s="4"/>
    </row>
    <row r="978" spans="8:12" ht="12.5">
      <c r="H978" s="4"/>
      <c r="L978" s="4"/>
    </row>
    <row r="979" spans="8:12" ht="12.5">
      <c r="H979" s="4"/>
      <c r="L979" s="4"/>
    </row>
    <row r="980" spans="8:12" ht="12.5">
      <c r="H980" s="4"/>
      <c r="L980" s="4"/>
    </row>
    <row r="981" spans="8:12" ht="12.5">
      <c r="H981" s="4"/>
      <c r="L981" s="4"/>
    </row>
    <row r="982" spans="8:12" ht="12.5">
      <c r="H982" s="4"/>
      <c r="L982" s="4"/>
    </row>
    <row r="983" spans="8:12" ht="12.5">
      <c r="H983" s="4"/>
      <c r="L983" s="4"/>
    </row>
    <row r="984" spans="8:12" ht="12.5">
      <c r="H984" s="4"/>
      <c r="L984" s="4"/>
    </row>
    <row r="985" spans="8:12" ht="12.5">
      <c r="H985" s="4"/>
      <c r="L985" s="4"/>
    </row>
    <row r="986" spans="8:12" ht="12.5">
      <c r="H986" s="4"/>
      <c r="L986" s="4"/>
    </row>
    <row r="987" spans="8:12" ht="12.5">
      <c r="H987" s="4"/>
      <c r="L987" s="4"/>
    </row>
    <row r="988" spans="8:12" ht="12.5">
      <c r="H988" s="4"/>
      <c r="L988" s="4"/>
    </row>
    <row r="989" spans="8:12" ht="12.5">
      <c r="H989" s="4"/>
      <c r="L989" s="4"/>
    </row>
    <row r="990" spans="8:12" ht="12.5">
      <c r="H990" s="4"/>
      <c r="L990" s="4"/>
    </row>
    <row r="991" spans="8:12" ht="12.5">
      <c r="H991" s="4"/>
      <c r="L991" s="4"/>
    </row>
    <row r="992" spans="8:12" ht="12.5">
      <c r="H992" s="4"/>
      <c r="L992" s="4"/>
    </row>
    <row r="993" spans="8:12" ht="12.5">
      <c r="H993" s="4"/>
      <c r="L993" s="4"/>
    </row>
    <row r="994" spans="8:12" ht="12.5">
      <c r="H994" s="4"/>
      <c r="L994" s="4"/>
    </row>
    <row r="995" spans="8:12" ht="12.5">
      <c r="H995" s="4"/>
      <c r="L995" s="4"/>
    </row>
    <row r="996" spans="8:12" ht="12.5">
      <c r="H996" s="4"/>
      <c r="L996" s="4"/>
    </row>
    <row r="997" spans="8:12" ht="12.5">
      <c r="H997" s="4"/>
      <c r="L997" s="4"/>
    </row>
    <row r="998" spans="8:12" ht="12.5">
      <c r="H998" s="4"/>
      <c r="L998" s="4"/>
    </row>
    <row r="999" spans="8:12" ht="12.5">
      <c r="H999" s="4"/>
      <c r="L999" s="4"/>
    </row>
    <row r="1000" spans="8:12" ht="12.5">
      <c r="H1000" s="4"/>
      <c r="L1000" s="4"/>
    </row>
  </sheetData>
  <mergeCells count="7">
    <mergeCell ref="R9:S9"/>
    <mergeCell ref="R16:S16"/>
    <mergeCell ref="R1:X1"/>
    <mergeCell ref="R2:S2"/>
    <mergeCell ref="T2:X2"/>
    <mergeCell ref="R7:S7"/>
    <mergeCell ref="R8:S8"/>
  </mergeCells>
  <dataValidations count="1">
    <dataValidation type="list" allowBlank="1" showErrorMessage="1" sqref="X4" xr:uid="{00000000-0002-0000-0000-000000000000}">
      <formula1>"MC,EB"</formula1>
    </dataValidation>
  </dataValidation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10" t="s">
        <v>441</v>
      </c>
      <c r="B2" s="46" t="s">
        <v>81</v>
      </c>
      <c r="C2" s="46" t="s">
        <v>76</v>
      </c>
      <c r="D2" s="47">
        <v>5.48</v>
      </c>
      <c r="E2" s="10" t="s">
        <v>442</v>
      </c>
      <c r="F2" s="2">
        <v>0</v>
      </c>
      <c r="G2" s="2">
        <v>0</v>
      </c>
      <c r="H2" s="4">
        <f t="shared" ref="H2:H101" si="0">IF(D2,D2+$AC$6,"")</f>
        <v>8.98</v>
      </c>
      <c r="I2" s="4">
        <f>IF(H2,H2*config!$B$1,"")</f>
        <v>0.45708200000000004</v>
      </c>
      <c r="J2" s="4">
        <f t="shared" ref="J2:J101" si="1">IF(I2,H2+I2,"")</f>
        <v>9.4370820000000002</v>
      </c>
      <c r="K2" s="4">
        <f>IF(J2, J2* IF(G2=1, config!$B$3,config!$B$2)*(1-config!$B$7) + config!$B$4, "")</f>
        <v>1.4786584726000003</v>
      </c>
      <c r="L2" s="4">
        <f>IF(J2,J2*config!$B$8,"")</f>
        <v>0.31142370600000002</v>
      </c>
      <c r="M2" s="45">
        <f>IF(H2,IF(F2=1,config!$B$6,config!$B$5),"")</f>
        <v>4.4000000000000004</v>
      </c>
      <c r="N2" s="4">
        <f>IF(L2,J2-I2-K2-L2-M2-IF(H2&gt;=40,config!$B$10,config!$B$9),"")</f>
        <v>2.6399178213999996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4.4000000000000004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10" t="s">
        <v>443</v>
      </c>
      <c r="B3" s="46" t="s">
        <v>81</v>
      </c>
      <c r="C3" s="46" t="s">
        <v>76</v>
      </c>
      <c r="D3" s="47">
        <v>21.36</v>
      </c>
      <c r="E3" s="10" t="s">
        <v>444</v>
      </c>
      <c r="F3" s="2">
        <v>0</v>
      </c>
      <c r="G3" s="2">
        <v>0</v>
      </c>
      <c r="H3" s="4">
        <f t="shared" si="0"/>
        <v>24.86</v>
      </c>
      <c r="I3" s="4">
        <f>IF(H3,H3*config!$B$1,"")</f>
        <v>1.265374</v>
      </c>
      <c r="J3" s="4">
        <f t="shared" si="1"/>
        <v>26.125374000000001</v>
      </c>
      <c r="K3" s="4">
        <f>IF(J3, J3* IF(G3=1, config!$B$3,config!$B$2)*(1-config!$B$7) + config!$B$4, "")</f>
        <v>3.3861302482000002</v>
      </c>
      <c r="L3" s="4">
        <f>IF(J3,J3*config!$B$8,"")</f>
        <v>0.86213734200000003</v>
      </c>
      <c r="M3" s="45">
        <f>IF(H3,IF(F3=1,config!$B$6,config!$B$5),"")</f>
        <v>4.4000000000000004</v>
      </c>
      <c r="N3" s="4">
        <f>IF(L3,J3-I3-K3-L3-M3-IF(H3&gt;=40,config!$B$10,config!$B$9),"")</f>
        <v>16.061732409800001</v>
      </c>
      <c r="O3" s="4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45">
        <f>IF(N3,IF(F3=1,config!$B$6,config!$B$5),"")</f>
        <v>4.4000000000000004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10" t="s">
        <v>445</v>
      </c>
      <c r="B4" s="46" t="s">
        <v>81</v>
      </c>
      <c r="C4" s="46" t="s">
        <v>76</v>
      </c>
      <c r="D4" s="47">
        <v>5.58</v>
      </c>
      <c r="E4" s="10" t="s">
        <v>446</v>
      </c>
      <c r="F4" s="2">
        <v>0</v>
      </c>
      <c r="G4" s="2">
        <v>0</v>
      </c>
      <c r="H4" s="4">
        <f t="shared" si="0"/>
        <v>9.08</v>
      </c>
      <c r="I4" s="4">
        <f>IF(H4,H4*config!$B$1,"")</f>
        <v>0.46217200000000003</v>
      </c>
      <c r="J4" s="4">
        <f t="shared" si="1"/>
        <v>9.5421720000000008</v>
      </c>
      <c r="K4" s="4">
        <f>IF(J4, J4* IF(G4=1, config!$B$3,config!$B$2)*(1-config!$B$7) + config!$B$4, "")</f>
        <v>1.4906702595999999</v>
      </c>
      <c r="L4" s="4">
        <f>IF(J4,J4*config!$B$8,"")</f>
        <v>0.31489167600000006</v>
      </c>
      <c r="M4" s="45">
        <f>IF(H4,IF(F4=1,config!$B$6,config!$B$5),"")</f>
        <v>4.4000000000000004</v>
      </c>
      <c r="N4" s="4">
        <f>IF(L4,J4-I4-K4-L4-M4-IF(H4&gt;=40,config!$B$10,config!$B$9),"")</f>
        <v>2.7244380643999997</v>
      </c>
      <c r="O4" s="4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45">
        <f>IF(N4,IF(F4=1,config!$B$6,config!$B$5),"")</f>
        <v>4.4000000000000004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45764</v>
      </c>
      <c r="AF4" s="19">
        <v>112.18</v>
      </c>
      <c r="AG4" s="20" t="s">
        <v>447</v>
      </c>
      <c r="AH4" s="21"/>
    </row>
    <row r="5" spans="1:34">
      <c r="A5" s="10" t="s">
        <v>448</v>
      </c>
      <c r="B5" s="46" t="s">
        <v>80</v>
      </c>
      <c r="C5" s="46" t="s">
        <v>76</v>
      </c>
      <c r="D5" s="47">
        <v>15</v>
      </c>
      <c r="E5" s="10" t="s">
        <v>449</v>
      </c>
      <c r="F5" s="2">
        <v>0</v>
      </c>
      <c r="G5" s="2">
        <v>0</v>
      </c>
      <c r="H5" s="4">
        <f t="shared" si="0"/>
        <v>18.5</v>
      </c>
      <c r="I5" s="4">
        <f>IF(H5,H5*config!$B$1,"")</f>
        <v>0.94164999999999999</v>
      </c>
      <c r="J5" s="4">
        <f t="shared" si="1"/>
        <v>19.441649999999999</v>
      </c>
      <c r="K5" s="4">
        <f>IF(J5, J5* IF(G5=1, config!$B$3,config!$B$2)*(1-config!$B$7) + config!$B$4, "")</f>
        <v>2.6221805950000001</v>
      </c>
      <c r="L5" s="4">
        <f>IF(J5,J5*config!$B$8,"")</f>
        <v>0.64157445000000002</v>
      </c>
      <c r="M5" s="45">
        <f>IF(H5,IF(F5=1,config!$B$6,config!$B$5),"")</f>
        <v>4.4000000000000004</v>
      </c>
      <c r="N5" s="4">
        <f>IF(L5,J5-I5-K5-L5-M5-IF(H5&gt;=40,config!$B$10,config!$B$9),"")</f>
        <v>10.686244954999999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4.4000000000000004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10" t="s">
        <v>450</v>
      </c>
      <c r="B6" s="46" t="s">
        <v>80</v>
      </c>
      <c r="C6" s="46" t="s">
        <v>76</v>
      </c>
      <c r="D6" s="47">
        <v>15.97</v>
      </c>
      <c r="E6" s="10" t="s">
        <v>451</v>
      </c>
      <c r="F6" s="2">
        <v>0</v>
      </c>
      <c r="G6" s="2">
        <v>0</v>
      </c>
      <c r="H6" s="4">
        <f t="shared" si="0"/>
        <v>19.47</v>
      </c>
      <c r="I6" s="4">
        <f>IF(H6,H6*config!$B$1,"")</f>
        <v>0.99102299999999999</v>
      </c>
      <c r="J6" s="4">
        <f t="shared" si="1"/>
        <v>20.461022999999997</v>
      </c>
      <c r="K6" s="4">
        <f>IF(J6, J6* IF(G6=1, config!$B$3,config!$B$2)*(1-config!$B$7) + config!$B$4, "")</f>
        <v>2.7386949288999998</v>
      </c>
      <c r="L6" s="4">
        <f>IF(J6,J6*config!$B$8,"")</f>
        <v>0.67521375899999991</v>
      </c>
      <c r="M6" s="45">
        <f>IF(H6,IF(F6=1,config!$B$6,config!$B$5),"")</f>
        <v>4.4000000000000004</v>
      </c>
      <c r="N6" s="4">
        <f>IF(L6,J6-I6-K6-L6-M6-IF(H6&gt;=40,config!$B$10,config!$B$9),"")</f>
        <v>11.506091312100001</v>
      </c>
      <c r="O6" s="4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45">
        <f>IF(N6,IF(F6=1,config!$B$6,config!$B$5),"")</f>
        <v>4.4000000000000004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10" t="s">
        <v>452</v>
      </c>
      <c r="B7" s="46" t="s">
        <v>80</v>
      </c>
      <c r="C7" s="46" t="s">
        <v>76</v>
      </c>
      <c r="D7" s="47">
        <v>29.95</v>
      </c>
      <c r="E7" s="10" t="s">
        <v>453</v>
      </c>
      <c r="F7" s="2">
        <v>0</v>
      </c>
      <c r="G7" s="2">
        <v>0</v>
      </c>
      <c r="H7" s="4">
        <f t="shared" si="0"/>
        <v>33.450000000000003</v>
      </c>
      <c r="I7" s="4">
        <f>IF(H7,H7*config!$B$1,"")</f>
        <v>1.7026050000000001</v>
      </c>
      <c r="J7" s="4">
        <f t="shared" si="1"/>
        <v>35.152605000000001</v>
      </c>
      <c r="K7" s="4">
        <f>IF(J7, J7* IF(G7=1, config!$B$3,config!$B$2)*(1-config!$B$7) + config!$B$4, "")</f>
        <v>4.4179427515000009</v>
      </c>
      <c r="L7" s="4">
        <f>IF(J7,J7*config!$B$8,"")</f>
        <v>1.1600359650000001</v>
      </c>
      <c r="M7" s="45">
        <f>IF(H7,IF(F7=1,config!$B$6,config!$B$5),"")</f>
        <v>4.4000000000000004</v>
      </c>
      <c r="N7" s="4">
        <f>IF(L7,J7-I7-K7-L7-M7-IF(H7&gt;=40,config!$B$10,config!$B$9),"")</f>
        <v>23.322021283500007</v>
      </c>
      <c r="O7" s="4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45">
        <f>IF(N7,IF(F7=1,config!$B$6,config!$B$5),"")</f>
        <v>4.4000000000000004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10" t="s">
        <v>454</v>
      </c>
      <c r="B8" s="46" t="s">
        <v>80</v>
      </c>
      <c r="C8" s="46" t="s">
        <v>76</v>
      </c>
      <c r="D8" s="47">
        <v>27.45</v>
      </c>
      <c r="E8" s="10" t="s">
        <v>455</v>
      </c>
      <c r="F8" s="2">
        <v>0</v>
      </c>
      <c r="G8" s="2">
        <v>0</v>
      </c>
      <c r="H8" s="4">
        <f t="shared" si="0"/>
        <v>30.95</v>
      </c>
      <c r="I8" s="4">
        <f>IF(H8,H8*config!$B$1,"")</f>
        <v>1.5753550000000001</v>
      </c>
      <c r="J8" s="4">
        <f t="shared" si="1"/>
        <v>32.525354999999998</v>
      </c>
      <c r="K8" s="4">
        <f>IF(J8, J8* IF(G8=1, config!$B$3,config!$B$2)*(1-config!$B$7) + config!$B$4, "")</f>
        <v>4.1176480765000001</v>
      </c>
      <c r="L8" s="4">
        <f>IF(J8,J8*config!$B$8,"")</f>
        <v>1.0733367149999999</v>
      </c>
      <c r="M8" s="45">
        <f>IF(H8,IF(F8=1,config!$B$6,config!$B$5),"")</f>
        <v>4.4000000000000004</v>
      </c>
      <c r="N8" s="4">
        <f>IF(L8,J8-I8-K8-L8-M8-IF(H8&gt;=40,config!$B$10,config!$B$9),"")</f>
        <v>21.209015208499999</v>
      </c>
      <c r="O8" s="4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45">
        <f>IF(N8,IF(F8=1,config!$B$6,config!$B$5),"")</f>
        <v>4.4000000000000004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10" t="s">
        <v>456</v>
      </c>
      <c r="B9" s="46" t="s">
        <v>80</v>
      </c>
      <c r="C9" s="46" t="s">
        <v>76</v>
      </c>
      <c r="D9" s="47">
        <v>14.04</v>
      </c>
      <c r="E9" s="10" t="s">
        <v>457</v>
      </c>
      <c r="F9" s="2">
        <v>0</v>
      </c>
      <c r="G9" s="2">
        <v>0</v>
      </c>
      <c r="H9" s="4">
        <f t="shared" si="0"/>
        <v>17.54</v>
      </c>
      <c r="I9" s="4">
        <f>IF(H9,H9*config!$B$1,"")</f>
        <v>0.89278599999999997</v>
      </c>
      <c r="J9" s="4">
        <f t="shared" si="1"/>
        <v>18.432786</v>
      </c>
      <c r="K9" s="4">
        <f>IF(J9, J9* IF(G9=1, config!$B$3,config!$B$2)*(1-config!$B$7) + config!$B$4, "")</f>
        <v>2.5068674398000002</v>
      </c>
      <c r="L9" s="4">
        <f>IF(J9,J9*config!$B$8,"")</f>
        <v>0.60828193800000008</v>
      </c>
      <c r="M9" s="45">
        <f>IF(H9,IF(F9=1,config!$B$6,config!$B$5),"")</f>
        <v>4.4000000000000004</v>
      </c>
      <c r="N9" s="4">
        <f>IF(L9,J9-I9-K9-L9-M9-IF(H9&gt;=40,config!$B$10,config!$B$9),"")</f>
        <v>9.8748506221999985</v>
      </c>
      <c r="O9" s="4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45">
        <f>IF(N9,IF(F9=1,config!$B$6,config!$B$5),"")</f>
        <v>4.4000000000000004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10" t="s">
        <v>458</v>
      </c>
      <c r="B10" s="46" t="s">
        <v>80</v>
      </c>
      <c r="C10" s="46" t="s">
        <v>76</v>
      </c>
      <c r="D10" s="47">
        <v>15.64</v>
      </c>
      <c r="E10" s="10" t="s">
        <v>459</v>
      </c>
      <c r="F10" s="2">
        <v>0</v>
      </c>
      <c r="G10" s="2">
        <v>0</v>
      </c>
      <c r="H10" s="4">
        <f t="shared" si="0"/>
        <v>19.14</v>
      </c>
      <c r="I10" s="4">
        <f>IF(H10,H10*config!$B$1,"")</f>
        <v>0.97422600000000004</v>
      </c>
      <c r="J10" s="4">
        <f t="shared" si="1"/>
        <v>20.114226000000002</v>
      </c>
      <c r="K10" s="4">
        <f>IF(J10, J10* IF(G10=1, config!$B$3,config!$B$2)*(1-config!$B$7) + config!$B$4, "")</f>
        <v>2.6990560318000001</v>
      </c>
      <c r="L10" s="4">
        <f>IF(J10,J10*config!$B$8,"")</f>
        <v>0.66376945800000009</v>
      </c>
      <c r="M10" s="45">
        <f>IF(H10,IF(F10=1,config!$B$6,config!$B$5),"")</f>
        <v>4.4000000000000004</v>
      </c>
      <c r="N10" s="4">
        <f>IF(L10,J10-I10-K10-L10-M10-IF(H10&gt;=40,config!$B$10,config!$B$9),"")</f>
        <v>11.227174510199998</v>
      </c>
      <c r="O10" s="4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45">
        <f>IF(N10,IF(F10=1,config!$B$6,config!$B$5),"")</f>
        <v>4.4000000000000004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10" t="s">
        <v>460</v>
      </c>
      <c r="B11" s="46" t="s">
        <v>80</v>
      </c>
      <c r="C11" s="46" t="s">
        <v>76</v>
      </c>
      <c r="D11" s="47">
        <v>15.95</v>
      </c>
      <c r="E11" s="10" t="s">
        <v>461</v>
      </c>
      <c r="F11" s="2">
        <v>0</v>
      </c>
      <c r="G11" s="2">
        <v>0</v>
      </c>
      <c r="H11" s="4">
        <f t="shared" si="0"/>
        <v>19.45</v>
      </c>
      <c r="I11" s="4">
        <f>IF(H11,H11*config!$B$1,"")</f>
        <v>0.99000500000000002</v>
      </c>
      <c r="J11" s="4">
        <f t="shared" si="1"/>
        <v>20.440004999999999</v>
      </c>
      <c r="K11" s="4">
        <f>IF(J11, J11* IF(G11=1, config!$B$3,config!$B$2)*(1-config!$B$7) + config!$B$4, "")</f>
        <v>2.7362925714999999</v>
      </c>
      <c r="L11" s="4">
        <f>IF(J11,J11*config!$B$8,"")</f>
        <v>0.674520165</v>
      </c>
      <c r="M11" s="45">
        <f>IF(H11,IF(F11=1,config!$B$6,config!$B$5),"")</f>
        <v>4.4000000000000004</v>
      </c>
      <c r="N11" s="4">
        <f>IF(L11,J11-I11-K11-L11-M11-IF(H11&gt;=40,config!$B$10,config!$B$9),"")</f>
        <v>11.4891872635</v>
      </c>
      <c r="O11" s="4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45">
        <f>IF(N11,IF(F11=1,config!$B$6,config!$B$5),"")</f>
        <v>4.4000000000000004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10" t="s">
        <v>462</v>
      </c>
      <c r="B12" s="46" t="s">
        <v>80</v>
      </c>
      <c r="C12" s="46" t="s">
        <v>76</v>
      </c>
      <c r="D12" s="47">
        <v>10</v>
      </c>
      <c r="E12" s="10" t="s">
        <v>463</v>
      </c>
      <c r="F12" s="2">
        <v>0</v>
      </c>
      <c r="G12" s="2">
        <v>0</v>
      </c>
      <c r="H12" s="4">
        <f t="shared" si="0"/>
        <v>13.5</v>
      </c>
      <c r="I12" s="4">
        <f>IF(H12,H12*config!$B$1,"")</f>
        <v>0.68715000000000004</v>
      </c>
      <c r="J12" s="4">
        <f t="shared" si="1"/>
        <v>14.187150000000001</v>
      </c>
      <c r="K12" s="4">
        <f>IF(J12, J12* IF(G12=1, config!$B$3,config!$B$2)*(1-config!$B$7) + config!$B$4, "")</f>
        <v>2.0215912450000002</v>
      </c>
      <c r="L12" s="4">
        <f>IF(J12,J12*config!$B$8,"")</f>
        <v>0.46817595000000006</v>
      </c>
      <c r="M12" s="45">
        <f>IF(H12,IF(F12=1,config!$B$6,config!$B$5),"")</f>
        <v>4.4000000000000004</v>
      </c>
      <c r="N12" s="4">
        <f>IF(L12,J12-I12-K12-L12-M12-IF(H12&gt;=40,config!$B$10,config!$B$9),"")</f>
        <v>6.4602328049999986</v>
      </c>
      <c r="O12" s="4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45">
        <f>IF(N12,IF(F12=1,config!$B$6,config!$B$5),"")</f>
        <v>4.4000000000000004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10" t="s">
        <v>464</v>
      </c>
      <c r="B13" s="46" t="s">
        <v>80</v>
      </c>
      <c r="C13" s="46" t="s">
        <v>76</v>
      </c>
      <c r="D13" s="47">
        <v>7.85</v>
      </c>
      <c r="E13" s="10" t="s">
        <v>465</v>
      </c>
      <c r="F13" s="2">
        <v>0</v>
      </c>
      <c r="G13" s="2">
        <v>0</v>
      </c>
      <c r="H13" s="4">
        <f t="shared" si="0"/>
        <v>11.35</v>
      </c>
      <c r="I13" s="4">
        <f>IF(H13,H13*config!$B$1,"")</f>
        <v>0.57771499999999998</v>
      </c>
      <c r="J13" s="4">
        <f t="shared" si="1"/>
        <v>11.927714999999999</v>
      </c>
      <c r="K13" s="4">
        <f>IF(J13, J13* IF(G13=1, config!$B$3,config!$B$2)*(1-config!$B$7) + config!$B$4, "")</f>
        <v>1.7633378244999998</v>
      </c>
      <c r="L13" s="4">
        <f>IF(J13,J13*config!$B$8,"")</f>
        <v>0.39361459500000001</v>
      </c>
      <c r="M13" s="45">
        <f>IF(H13,IF(F13=1,config!$B$6,config!$B$5),"")</f>
        <v>4.4000000000000004</v>
      </c>
      <c r="N13" s="4">
        <f>IF(L13,J13-I13-K13-L13-M13-IF(H13&gt;=40,config!$B$10,config!$B$9),"")</f>
        <v>4.6430475804999976</v>
      </c>
      <c r="O13" s="4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45">
        <f>IF(N13,IF(F13=1,config!$B$6,config!$B$5),"")</f>
        <v>4.4000000000000004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10" t="s">
        <v>466</v>
      </c>
      <c r="B14" s="46" t="s">
        <v>80</v>
      </c>
      <c r="C14" s="46" t="s">
        <v>76</v>
      </c>
      <c r="D14" s="47">
        <v>14.68</v>
      </c>
      <c r="E14" s="10" t="s">
        <v>467</v>
      </c>
      <c r="F14" s="2">
        <v>0</v>
      </c>
      <c r="G14" s="2">
        <v>0</v>
      </c>
      <c r="H14" s="4">
        <f t="shared" si="0"/>
        <v>18.18</v>
      </c>
      <c r="I14" s="4">
        <f>IF(H14,H14*config!$B$1,"")</f>
        <v>0.92536200000000002</v>
      </c>
      <c r="J14" s="4">
        <f t="shared" si="1"/>
        <v>19.105362</v>
      </c>
      <c r="K14" s="4">
        <f>IF(J14, J14* IF(G14=1, config!$B$3,config!$B$2)*(1-config!$B$7) + config!$B$4, "")</f>
        <v>2.5837428766000001</v>
      </c>
      <c r="L14" s="4">
        <f>IF(J14,J14*config!$B$8,"")</f>
        <v>0.63047694600000004</v>
      </c>
      <c r="M14" s="45">
        <f>IF(H14,IF(F14=1,config!$B$6,config!$B$5),"")</f>
        <v>4.4000000000000004</v>
      </c>
      <c r="N14" s="4">
        <f>IF(L14,J14-I14-K14-L14-M14-IF(H14&gt;=40,config!$B$10,config!$B$9),"")</f>
        <v>10.415780177399999</v>
      </c>
      <c r="O14" s="4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45">
        <f>IF(N14,IF(F14=1,config!$B$6,config!$B$5),"")</f>
        <v>4.4000000000000004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10" t="s">
        <v>468</v>
      </c>
      <c r="B15" s="46" t="s">
        <v>80</v>
      </c>
      <c r="C15" s="46" t="s">
        <v>76</v>
      </c>
      <c r="D15" s="47">
        <v>12.58</v>
      </c>
      <c r="E15" s="10" t="s">
        <v>469</v>
      </c>
      <c r="F15" s="2">
        <v>0</v>
      </c>
      <c r="G15" s="2">
        <v>0</v>
      </c>
      <c r="H15" s="4">
        <f t="shared" si="0"/>
        <v>16.079999999999998</v>
      </c>
      <c r="I15" s="4">
        <f>IF(H15,H15*config!$B$1,"")</f>
        <v>0.81847199999999998</v>
      </c>
      <c r="J15" s="4">
        <f t="shared" si="1"/>
        <v>16.898471999999998</v>
      </c>
      <c r="K15" s="4">
        <f>IF(J15, J15* IF(G15=1, config!$B$3,config!$B$2)*(1-config!$B$7) + config!$B$4, "")</f>
        <v>2.3314953495999999</v>
      </c>
      <c r="L15" s="4">
        <f>IF(J15,J15*config!$B$8,"")</f>
        <v>0.55764957599999998</v>
      </c>
      <c r="M15" s="45">
        <f>IF(H15,IF(F15=1,config!$B$6,config!$B$5),"")</f>
        <v>4.4000000000000004</v>
      </c>
      <c r="N15" s="4">
        <f>IF(L15,J15-I15-K15-L15-M15-IF(H15&gt;=40,config!$B$10,config!$B$9),"")</f>
        <v>8.6408550743999974</v>
      </c>
      <c r="O15" s="4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45">
        <f>IF(N15,IF(F15=1,config!$B$6,config!$B$5),"")</f>
        <v>4.4000000000000004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10" t="s">
        <v>470</v>
      </c>
      <c r="B16" s="46" t="s">
        <v>80</v>
      </c>
      <c r="C16" s="46" t="s">
        <v>76</v>
      </c>
      <c r="D16" s="47">
        <v>13.35</v>
      </c>
      <c r="E16" s="10" t="s">
        <v>471</v>
      </c>
      <c r="F16" s="2">
        <v>0</v>
      </c>
      <c r="G16" s="2">
        <v>0</v>
      </c>
      <c r="H16" s="4">
        <f t="shared" si="0"/>
        <v>16.850000000000001</v>
      </c>
      <c r="I16" s="4">
        <f>IF(H16,H16*config!$B$1,"")</f>
        <v>0.85766500000000012</v>
      </c>
      <c r="J16" s="4">
        <f t="shared" si="1"/>
        <v>17.707665000000002</v>
      </c>
      <c r="K16" s="4">
        <f>IF(J16, J16* IF(G16=1, config!$B$3,config!$B$2)*(1-config!$B$7) + config!$B$4, "")</f>
        <v>2.4239861095000004</v>
      </c>
      <c r="L16" s="4">
        <f>IF(J16,J16*config!$B$8,"")</f>
        <v>0.58435294500000012</v>
      </c>
      <c r="M16" s="45">
        <f>IF(H16,IF(F16=1,config!$B$6,config!$B$5),"")</f>
        <v>4.4000000000000004</v>
      </c>
      <c r="N16" s="4">
        <f>IF(L16,J16-I16-K16-L16-M16-IF(H16&gt;=40,config!$B$10,config!$B$9),"")</f>
        <v>9.2916609455000003</v>
      </c>
      <c r="O16" s="4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45">
        <f>IF(N16,IF(F16=1,config!$B$6,config!$B$5),"")</f>
        <v>4.4000000000000004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10" t="s">
        <v>472</v>
      </c>
      <c r="B17" s="46" t="s">
        <v>80</v>
      </c>
      <c r="C17" s="46" t="s">
        <v>76</v>
      </c>
      <c r="D17" s="47">
        <v>9.8699999999999992</v>
      </c>
      <c r="E17" s="10" t="s">
        <v>473</v>
      </c>
      <c r="F17" s="2">
        <v>0</v>
      </c>
      <c r="G17" s="2">
        <v>0</v>
      </c>
      <c r="H17" s="4">
        <f t="shared" si="0"/>
        <v>13.37</v>
      </c>
      <c r="I17" s="4">
        <f>IF(H17,H17*config!$B$1,"")</f>
        <v>0.68053299999999994</v>
      </c>
      <c r="J17" s="4">
        <f t="shared" si="1"/>
        <v>14.050533</v>
      </c>
      <c r="K17" s="4">
        <f>IF(J17, J17* IF(G17=1, config!$B$3,config!$B$2)*(1-config!$B$7) + config!$B$4, "")</f>
        <v>2.0059759219000002</v>
      </c>
      <c r="L17" s="4">
        <f>IF(J17,J17*config!$B$8,"")</f>
        <v>0.46366758899999999</v>
      </c>
      <c r="M17" s="45">
        <f>IF(H17,IF(F17=1,config!$B$6,config!$B$5),"")</f>
        <v>4.4000000000000004</v>
      </c>
      <c r="N17" s="4">
        <f>IF(L17,J17-I17-K17-L17-M17-IF(H17&gt;=40,config!$B$10,config!$B$9),"")</f>
        <v>6.3503564890999975</v>
      </c>
      <c r="O17" s="4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45">
        <f>IF(N17,IF(F17=1,config!$B$6,config!$B$5),"")</f>
        <v>4.4000000000000004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112.18</v>
      </c>
      <c r="AE17" s="31" t="e">
        <f t="shared" ref="AE17:AE26" si="5">AD17-AC17</f>
        <v>#VALUE!</v>
      </c>
    </row>
    <row r="18" spans="1:31" ht="15.75" customHeight="1">
      <c r="A18" s="10" t="s">
        <v>474</v>
      </c>
      <c r="B18" s="46" t="s">
        <v>80</v>
      </c>
      <c r="C18" s="46" t="s">
        <v>76</v>
      </c>
      <c r="D18" s="47">
        <v>15.69</v>
      </c>
      <c r="E18" s="10" t="s">
        <v>475</v>
      </c>
      <c r="F18" s="2">
        <v>0</v>
      </c>
      <c r="G18" s="2">
        <v>0</v>
      </c>
      <c r="H18" s="4">
        <f t="shared" si="0"/>
        <v>19.189999999999998</v>
      </c>
      <c r="I18" s="4">
        <f>IF(H18,H18*config!$B$1,"")</f>
        <v>0.97677099999999994</v>
      </c>
      <c r="J18" s="4">
        <f t="shared" si="1"/>
        <v>20.166770999999997</v>
      </c>
      <c r="K18" s="4">
        <f>IF(J18, J18* IF(G18=1, config!$B$3,config!$B$2)*(1-config!$B$7) + config!$B$4, "")</f>
        <v>2.7050619252999994</v>
      </c>
      <c r="L18" s="4">
        <f>IF(J18,J18*config!$B$8,"")</f>
        <v>0.66550344299999997</v>
      </c>
      <c r="M18" s="45">
        <f>IF(H18,IF(F18=1,config!$B$6,config!$B$5),"")</f>
        <v>4.4000000000000004</v>
      </c>
      <c r="N18" s="4">
        <f>IF(L18,J18-I18-K18-L18-M18-IF(H18&gt;=40,config!$B$10,config!$B$9),"")</f>
        <v>11.269434631699996</v>
      </c>
      <c r="O18" s="4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45">
        <f>IF(N18,IF(F18=1,config!$B$6,config!$B$5),"")</f>
        <v>4.4000000000000004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6"/>
      <c r="B19" s="7"/>
      <c r="C19" s="8"/>
      <c r="D19" s="9"/>
      <c r="E19" s="10" t="s">
        <v>476</v>
      </c>
      <c r="F19" s="2">
        <v>0</v>
      </c>
      <c r="G19" s="2">
        <v>0</v>
      </c>
      <c r="H19" s="4" t="str">
        <f t="shared" si="0"/>
        <v/>
      </c>
      <c r="I19" s="2" t="e">
        <f>IF(H19,H19*config!$B$1,"")</f>
        <v>#VALUE!</v>
      </c>
      <c r="J19" s="2" t="e">
        <f t="shared" si="1"/>
        <v>#VALUE!</v>
      </c>
      <c r="K19" s="2" t="e">
        <f>IF(J19, J19* IF(G19=1, config!$B$3,config!$B$2)*(1-config!$B$7) + config!$B$4, "")</f>
        <v>#VALUE!</v>
      </c>
      <c r="L19" s="4" t="e">
        <f>IF(J19,J19*config!$B$8,"")</f>
        <v>#VALUE!</v>
      </c>
      <c r="M19" s="11" t="e">
        <f>IF(H19,IF(F19=1,config!$B$6,config!$B$5),"")</f>
        <v>#VALUE!</v>
      </c>
      <c r="N19" s="2" t="e">
        <f>IF(L19,J19-I19-K19-L19-M19-IF(H19&gt;=40,config!$B$10,config!$B$9),"")</f>
        <v>#VALUE!</v>
      </c>
      <c r="O19" s="2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11" t="e">
        <f>IF(N19,IF(F19=1,config!$B$6,config!$B$5),"")</f>
        <v>#VALUE!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6"/>
      <c r="B20" s="7"/>
      <c r="C20" s="8"/>
      <c r="D20" s="9"/>
      <c r="E20" s="10" t="s">
        <v>477</v>
      </c>
      <c r="F20" s="2">
        <v>0</v>
      </c>
      <c r="G20" s="2">
        <v>0</v>
      </c>
      <c r="H20" s="4" t="str">
        <f t="shared" si="0"/>
        <v/>
      </c>
      <c r="I20" s="2" t="e">
        <f>IF(H20,H20*config!$B$1,"")</f>
        <v>#VALUE!</v>
      </c>
      <c r="J20" s="2" t="e">
        <f t="shared" si="1"/>
        <v>#VALUE!</v>
      </c>
      <c r="K20" s="2" t="e">
        <f>IF(J20, J20* IF(G20=1, config!$B$3,config!$B$2)*(1-config!$B$7) + config!$B$4, "")</f>
        <v>#VALUE!</v>
      </c>
      <c r="L20" s="4" t="e">
        <f>IF(J20,J20*config!$B$8,"")</f>
        <v>#VALUE!</v>
      </c>
      <c r="M20" s="11" t="e">
        <f>IF(H20,IF(F20=1,config!$B$6,config!$B$5),"")</f>
        <v>#VALUE!</v>
      </c>
      <c r="N20" s="2" t="e">
        <f>IF(L20,J20-I20-K20-L20-M20-IF(H20&gt;=40,config!$B$10,config!$B$9),"")</f>
        <v>#VALUE!</v>
      </c>
      <c r="O20" s="2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11" t="e">
        <f>IF(N20,IF(F20=1,config!$B$6,config!$B$5),"")</f>
        <v>#VALUE!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1.1218000000000001</v>
      </c>
      <c r="AE20" s="31" t="e">
        <f t="shared" si="5"/>
        <v>#VALUE!</v>
      </c>
    </row>
    <row r="21" spans="1:31" ht="15.75" customHeight="1">
      <c r="A21" s="6"/>
      <c r="B21" s="7"/>
      <c r="C21" s="8"/>
      <c r="D21" s="9"/>
      <c r="E21" s="10" t="s">
        <v>478</v>
      </c>
      <c r="F21" s="2">
        <v>0</v>
      </c>
      <c r="G21" s="2">
        <v>0</v>
      </c>
      <c r="H21" s="4" t="str">
        <f t="shared" si="0"/>
        <v/>
      </c>
      <c r="I21" s="2" t="e">
        <f>IF(H21,H21*config!$B$1,"")</f>
        <v>#VALUE!</v>
      </c>
      <c r="J21" s="2" t="e">
        <f t="shared" si="1"/>
        <v>#VALUE!</v>
      </c>
      <c r="K21" s="2" t="e">
        <f>IF(J21, J21* IF(G21=1, config!$B$3,config!$B$2)*(1-config!$B$7) + config!$B$4, "")</f>
        <v>#VALUE!</v>
      </c>
      <c r="L21" s="4" t="e">
        <f>IF(J21,J21*config!$B$8,"")</f>
        <v>#VALUE!</v>
      </c>
      <c r="M21" s="11" t="e">
        <f>IF(H21,IF(F21=1,config!$B$6,config!$B$5),"")</f>
        <v>#VALUE!</v>
      </c>
      <c r="N21" s="2" t="e">
        <f>IF(L21,J21-I21-K21-L21-M21-IF(H21&gt;=40,config!$B$10,config!$B$9),"")</f>
        <v>#VALUE!</v>
      </c>
      <c r="O21" s="2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11" t="e">
        <f>IF(N21,IF(F21=1,config!$B$6,config!$B$5),"")</f>
        <v>#VALUE!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479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480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17</v>
      </c>
      <c r="AD23" s="33">
        <f>IF(COUNT(Y2:Y1000),COUNT(Y2:Y1000),0)</f>
        <v>0</v>
      </c>
      <c r="AE23" s="34">
        <f t="shared" si="5"/>
        <v>-17</v>
      </c>
    </row>
    <row r="24" spans="1:31" ht="12.5">
      <c r="A24" s="6"/>
      <c r="B24" s="7"/>
      <c r="C24" s="8"/>
      <c r="D24" s="9"/>
      <c r="E24" s="10" t="s">
        <v>481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482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483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484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485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1200-000000000000}">
      <formula1>"MC,EB"</formula1>
    </dataValidation>
  </dataValidations>
  <hyperlinks>
    <hyperlink ref="A2" r:id="rId1" xr:uid="{00000000-0004-0000-1200-000000000000}"/>
    <hyperlink ref="E2" r:id="rId2" xr:uid="{00000000-0004-0000-1200-000001000000}"/>
    <hyperlink ref="A3" r:id="rId3" xr:uid="{00000000-0004-0000-1200-000002000000}"/>
    <hyperlink ref="E3" r:id="rId4" xr:uid="{00000000-0004-0000-1200-000003000000}"/>
    <hyperlink ref="A4" r:id="rId5" xr:uid="{00000000-0004-0000-1200-000004000000}"/>
    <hyperlink ref="E4" r:id="rId6" xr:uid="{00000000-0004-0000-1200-000005000000}"/>
    <hyperlink ref="A5" r:id="rId7" xr:uid="{00000000-0004-0000-1200-000006000000}"/>
    <hyperlink ref="E5" r:id="rId8" xr:uid="{00000000-0004-0000-1200-000007000000}"/>
    <hyperlink ref="A6" r:id="rId9" xr:uid="{00000000-0004-0000-1200-000008000000}"/>
    <hyperlink ref="E6" r:id="rId10" xr:uid="{00000000-0004-0000-1200-000009000000}"/>
    <hyperlink ref="A7" r:id="rId11" xr:uid="{00000000-0004-0000-1200-00000A000000}"/>
    <hyperlink ref="E7" r:id="rId12" xr:uid="{00000000-0004-0000-1200-00000B000000}"/>
    <hyperlink ref="A8" r:id="rId13" xr:uid="{00000000-0004-0000-1200-00000C000000}"/>
    <hyperlink ref="E8" r:id="rId14" xr:uid="{00000000-0004-0000-1200-00000D000000}"/>
    <hyperlink ref="A9" r:id="rId15" xr:uid="{00000000-0004-0000-1200-00000E000000}"/>
    <hyperlink ref="E9" r:id="rId16" xr:uid="{00000000-0004-0000-1200-00000F000000}"/>
    <hyperlink ref="A10" r:id="rId17" xr:uid="{00000000-0004-0000-1200-000010000000}"/>
    <hyperlink ref="E10" r:id="rId18" xr:uid="{00000000-0004-0000-1200-000011000000}"/>
    <hyperlink ref="A11" r:id="rId19" xr:uid="{00000000-0004-0000-1200-000012000000}"/>
    <hyperlink ref="E11" r:id="rId20" xr:uid="{00000000-0004-0000-1200-000013000000}"/>
    <hyperlink ref="A12" r:id="rId21" xr:uid="{00000000-0004-0000-1200-000014000000}"/>
    <hyperlink ref="E12" r:id="rId22" xr:uid="{00000000-0004-0000-1200-000015000000}"/>
    <hyperlink ref="A13" r:id="rId23" xr:uid="{00000000-0004-0000-1200-000016000000}"/>
    <hyperlink ref="E13" r:id="rId24" xr:uid="{00000000-0004-0000-1200-000017000000}"/>
    <hyperlink ref="A14" r:id="rId25" xr:uid="{00000000-0004-0000-1200-000018000000}"/>
    <hyperlink ref="E14" r:id="rId26" xr:uid="{00000000-0004-0000-1200-000019000000}"/>
    <hyperlink ref="A15" r:id="rId27" xr:uid="{00000000-0004-0000-1200-00001A000000}"/>
    <hyperlink ref="E15" r:id="rId28" xr:uid="{00000000-0004-0000-1200-00001B000000}"/>
    <hyperlink ref="A16" r:id="rId29" xr:uid="{00000000-0004-0000-1200-00001C000000}"/>
    <hyperlink ref="E16" r:id="rId30" xr:uid="{00000000-0004-0000-1200-00001D000000}"/>
    <hyperlink ref="A17" r:id="rId31" xr:uid="{00000000-0004-0000-1200-00001E000000}"/>
    <hyperlink ref="E17" r:id="rId32" xr:uid="{00000000-0004-0000-1200-00001F000000}"/>
    <hyperlink ref="A18" r:id="rId33" xr:uid="{00000000-0004-0000-1200-000020000000}"/>
    <hyperlink ref="E18" r:id="rId34" xr:uid="{00000000-0004-0000-1200-000021000000}"/>
    <hyperlink ref="E19" r:id="rId35" xr:uid="{00000000-0004-0000-1200-000022000000}"/>
    <hyperlink ref="E20" r:id="rId36" xr:uid="{00000000-0004-0000-1200-000023000000}"/>
    <hyperlink ref="E21" r:id="rId37" xr:uid="{00000000-0004-0000-1200-000024000000}"/>
    <hyperlink ref="E22" r:id="rId38" xr:uid="{00000000-0004-0000-1200-000025000000}"/>
    <hyperlink ref="E23" r:id="rId39" xr:uid="{00000000-0004-0000-1200-000026000000}"/>
    <hyperlink ref="E24" r:id="rId40" xr:uid="{00000000-0004-0000-1200-000027000000}"/>
    <hyperlink ref="E25" r:id="rId41" xr:uid="{00000000-0004-0000-1200-000028000000}"/>
    <hyperlink ref="E26" r:id="rId42" xr:uid="{00000000-0004-0000-1200-000029000000}"/>
    <hyperlink ref="E27" r:id="rId43" xr:uid="{00000000-0004-0000-1200-00002A000000}"/>
    <hyperlink ref="E28" r:id="rId44" xr:uid="{00000000-0004-0000-1200-00002B000000}"/>
    <hyperlink ref="E29" r:id="rId45" xr:uid="{00000000-0004-0000-1200-00002C000000}"/>
    <hyperlink ref="E30" r:id="rId46" xr:uid="{00000000-0004-0000-1200-00002D000000}"/>
    <hyperlink ref="E31" r:id="rId47" xr:uid="{00000000-0004-0000-1200-00002E000000}"/>
    <hyperlink ref="E32" r:id="rId48" xr:uid="{00000000-0004-0000-1200-00002F000000}"/>
    <hyperlink ref="E33" r:id="rId49" xr:uid="{00000000-0004-0000-1200-000030000000}"/>
    <hyperlink ref="E34" r:id="rId50" xr:uid="{00000000-0004-0000-1200-000031000000}"/>
    <hyperlink ref="E35" r:id="rId51" xr:uid="{00000000-0004-0000-1200-000032000000}"/>
    <hyperlink ref="E36" r:id="rId52" xr:uid="{00000000-0004-0000-1200-000033000000}"/>
    <hyperlink ref="E37" r:id="rId53" xr:uid="{00000000-0004-0000-1200-000034000000}"/>
    <hyperlink ref="E38" r:id="rId54" xr:uid="{00000000-0004-0000-1200-000035000000}"/>
    <hyperlink ref="E39" r:id="rId55" xr:uid="{00000000-0004-0000-1200-000036000000}"/>
    <hyperlink ref="E40" r:id="rId56" xr:uid="{00000000-0004-0000-1200-000037000000}"/>
    <hyperlink ref="E41" r:id="rId57" xr:uid="{00000000-0004-0000-1200-000038000000}"/>
    <hyperlink ref="E42" r:id="rId58" xr:uid="{00000000-0004-0000-1200-000039000000}"/>
    <hyperlink ref="E43" r:id="rId59" xr:uid="{00000000-0004-0000-1200-00003A000000}"/>
    <hyperlink ref="E44" r:id="rId60" xr:uid="{00000000-0004-0000-1200-00003B000000}"/>
    <hyperlink ref="E45" r:id="rId61" xr:uid="{00000000-0004-0000-1200-00003C000000}"/>
    <hyperlink ref="E46" r:id="rId62" xr:uid="{00000000-0004-0000-1200-00003D000000}"/>
    <hyperlink ref="E47" r:id="rId63" xr:uid="{00000000-0004-0000-1200-00003E000000}"/>
    <hyperlink ref="E48" r:id="rId64" xr:uid="{00000000-0004-0000-1200-00003F000000}"/>
    <hyperlink ref="E49" r:id="rId65" xr:uid="{00000000-0004-0000-1200-000040000000}"/>
    <hyperlink ref="E50" r:id="rId66" xr:uid="{00000000-0004-0000-1200-000041000000}"/>
    <hyperlink ref="E51" r:id="rId67" xr:uid="{00000000-0004-0000-1200-000042000000}"/>
    <hyperlink ref="E52" r:id="rId68" xr:uid="{00000000-0004-0000-1200-000043000000}"/>
    <hyperlink ref="E53" r:id="rId69" xr:uid="{00000000-0004-0000-1200-000044000000}"/>
    <hyperlink ref="E54" r:id="rId70" xr:uid="{00000000-0004-0000-1200-000045000000}"/>
    <hyperlink ref="E55" r:id="rId71" xr:uid="{00000000-0004-0000-1200-000046000000}"/>
    <hyperlink ref="E56" r:id="rId72" xr:uid="{00000000-0004-0000-1200-000047000000}"/>
    <hyperlink ref="E57" r:id="rId73" xr:uid="{00000000-0004-0000-1200-000048000000}"/>
    <hyperlink ref="E58" r:id="rId74" xr:uid="{00000000-0004-0000-1200-000049000000}"/>
    <hyperlink ref="E59" r:id="rId75" xr:uid="{00000000-0004-0000-1200-00004A000000}"/>
    <hyperlink ref="E60" r:id="rId76" xr:uid="{00000000-0004-0000-1200-00004B000000}"/>
    <hyperlink ref="E61" r:id="rId77" xr:uid="{00000000-0004-0000-1200-00004C000000}"/>
    <hyperlink ref="E62" r:id="rId78" xr:uid="{00000000-0004-0000-1200-00004D000000}"/>
    <hyperlink ref="E63" r:id="rId79" xr:uid="{00000000-0004-0000-1200-00004E000000}"/>
    <hyperlink ref="E64" r:id="rId80" xr:uid="{00000000-0004-0000-1200-00004F000000}"/>
    <hyperlink ref="E65" r:id="rId81" xr:uid="{00000000-0004-0000-1200-000050000000}"/>
    <hyperlink ref="E66" r:id="rId82" xr:uid="{00000000-0004-0000-1200-000051000000}"/>
    <hyperlink ref="E67" r:id="rId83" xr:uid="{00000000-0004-0000-1200-000052000000}"/>
    <hyperlink ref="E68" r:id="rId84" xr:uid="{00000000-0004-0000-1200-000053000000}"/>
    <hyperlink ref="E69" r:id="rId85" xr:uid="{00000000-0004-0000-1200-000054000000}"/>
    <hyperlink ref="E70" r:id="rId86" xr:uid="{00000000-0004-0000-1200-000055000000}"/>
    <hyperlink ref="E71" r:id="rId87" xr:uid="{00000000-0004-0000-1200-000056000000}"/>
    <hyperlink ref="E72" r:id="rId88" xr:uid="{00000000-0004-0000-1200-000057000000}"/>
    <hyperlink ref="E73" r:id="rId89" xr:uid="{00000000-0004-0000-1200-000058000000}"/>
    <hyperlink ref="E74" r:id="rId90" xr:uid="{00000000-0004-0000-1200-000059000000}"/>
    <hyperlink ref="E75" r:id="rId91" xr:uid="{00000000-0004-0000-1200-00005A000000}"/>
    <hyperlink ref="E76" r:id="rId92" xr:uid="{00000000-0004-0000-1200-00005B000000}"/>
    <hyperlink ref="E77" r:id="rId93" xr:uid="{00000000-0004-0000-1200-00005C000000}"/>
    <hyperlink ref="E78" r:id="rId94" xr:uid="{00000000-0004-0000-1200-00005D000000}"/>
    <hyperlink ref="E79" r:id="rId95" xr:uid="{00000000-0004-0000-1200-00005E000000}"/>
    <hyperlink ref="E80" r:id="rId96" xr:uid="{00000000-0004-0000-1200-00005F000000}"/>
    <hyperlink ref="E81" r:id="rId97" xr:uid="{00000000-0004-0000-1200-000060000000}"/>
    <hyperlink ref="E82" r:id="rId98" xr:uid="{00000000-0004-0000-1200-000061000000}"/>
    <hyperlink ref="E83" r:id="rId99" xr:uid="{00000000-0004-0000-1200-000062000000}"/>
    <hyperlink ref="E84" r:id="rId100" xr:uid="{00000000-0004-0000-1200-000063000000}"/>
    <hyperlink ref="E85" r:id="rId101" xr:uid="{00000000-0004-0000-1200-000064000000}"/>
    <hyperlink ref="E86" r:id="rId102" xr:uid="{00000000-0004-0000-1200-000065000000}"/>
    <hyperlink ref="E87" r:id="rId103" xr:uid="{00000000-0004-0000-1200-000066000000}"/>
    <hyperlink ref="E88" r:id="rId104" xr:uid="{00000000-0004-0000-1200-000067000000}"/>
    <hyperlink ref="E89" r:id="rId105" xr:uid="{00000000-0004-0000-1200-000068000000}"/>
    <hyperlink ref="E90" r:id="rId106" xr:uid="{00000000-0004-0000-1200-000069000000}"/>
    <hyperlink ref="E91" r:id="rId107" xr:uid="{00000000-0004-0000-1200-00006A000000}"/>
    <hyperlink ref="E92" r:id="rId108" xr:uid="{00000000-0004-0000-1200-00006B000000}"/>
    <hyperlink ref="E93" r:id="rId109" xr:uid="{00000000-0004-0000-1200-00006C000000}"/>
    <hyperlink ref="E94" r:id="rId110" xr:uid="{00000000-0004-0000-1200-00006D000000}"/>
    <hyperlink ref="E95" r:id="rId111" xr:uid="{00000000-0004-0000-1200-00006E000000}"/>
    <hyperlink ref="E96" r:id="rId112" xr:uid="{00000000-0004-0000-1200-00006F000000}"/>
    <hyperlink ref="E97" r:id="rId113" xr:uid="{00000000-0004-0000-1200-000070000000}"/>
    <hyperlink ref="E98" r:id="rId114" xr:uid="{00000000-0004-0000-1200-000071000000}"/>
    <hyperlink ref="E99" r:id="rId115" xr:uid="{00000000-0004-0000-1200-000072000000}"/>
    <hyperlink ref="E100" r:id="rId116" xr:uid="{00000000-0004-0000-1200-000073000000}"/>
    <hyperlink ref="E101" r:id="rId117" xr:uid="{00000000-0004-0000-1200-000074000000}"/>
    <hyperlink ref="E102" r:id="rId118" xr:uid="{00000000-0004-0000-1200-000075000000}"/>
    <hyperlink ref="E103" r:id="rId119" xr:uid="{00000000-0004-0000-1200-000076000000}"/>
    <hyperlink ref="E104" r:id="rId120" xr:uid="{00000000-0004-0000-1200-000077000000}"/>
    <hyperlink ref="E105" r:id="rId121" xr:uid="{00000000-0004-0000-1200-000078000000}"/>
    <hyperlink ref="E106" r:id="rId122" xr:uid="{00000000-0004-0000-1200-000079000000}"/>
    <hyperlink ref="E107" r:id="rId123" xr:uid="{00000000-0004-0000-1200-00007A000000}"/>
    <hyperlink ref="E108" r:id="rId124" xr:uid="{00000000-0004-0000-1200-00007B000000}"/>
    <hyperlink ref="E109" r:id="rId125" xr:uid="{00000000-0004-0000-1200-00007C000000}"/>
    <hyperlink ref="E110" r:id="rId126" xr:uid="{00000000-0004-0000-1200-00007D000000}"/>
    <hyperlink ref="E111" r:id="rId127" xr:uid="{00000000-0004-0000-1200-00007E000000}"/>
    <hyperlink ref="E112" r:id="rId128" xr:uid="{00000000-0004-0000-1200-00007F000000}"/>
    <hyperlink ref="E113" r:id="rId129" xr:uid="{00000000-0004-0000-1200-000080000000}"/>
    <hyperlink ref="E114" r:id="rId130" xr:uid="{00000000-0004-0000-1200-000081000000}"/>
    <hyperlink ref="E115" r:id="rId131" xr:uid="{00000000-0004-0000-1200-000082000000}"/>
    <hyperlink ref="E116" r:id="rId132" xr:uid="{00000000-0004-0000-1200-00008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B14"/>
  <sheetViews>
    <sheetView workbookViewId="0">
      <selection activeCell="A23" sqref="A23"/>
    </sheetView>
  </sheetViews>
  <sheetFormatPr defaultColWidth="12.6328125" defaultRowHeight="15.75" customHeight="1"/>
  <cols>
    <col min="1" max="1" width="28.7265625" customWidth="1"/>
    <col min="2" max="2" width="7.6328125" customWidth="1"/>
  </cols>
  <sheetData>
    <row r="1" spans="1:2">
      <c r="A1" s="48" t="s">
        <v>486</v>
      </c>
      <c r="B1" s="49">
        <v>5.0900000000000001E-2</v>
      </c>
    </row>
    <row r="2" spans="1:2">
      <c r="A2" s="48" t="s">
        <v>487</v>
      </c>
      <c r="B2" s="49">
        <v>0.127</v>
      </c>
    </row>
    <row r="3" spans="1:2">
      <c r="A3" s="48" t="s">
        <v>488</v>
      </c>
      <c r="B3" s="49">
        <v>7.3499999999999996E-2</v>
      </c>
    </row>
    <row r="4" spans="1:2">
      <c r="A4" s="48" t="s">
        <v>489</v>
      </c>
      <c r="B4" s="50">
        <v>0.4</v>
      </c>
    </row>
    <row r="5" spans="1:2">
      <c r="A5" s="48" t="s">
        <v>490</v>
      </c>
      <c r="B5" s="50">
        <v>4.4000000000000004</v>
      </c>
    </row>
    <row r="6" spans="1:2">
      <c r="A6" s="48" t="s">
        <v>491</v>
      </c>
      <c r="B6" s="50">
        <v>12</v>
      </c>
    </row>
    <row r="7" spans="1:2">
      <c r="A7" s="48" t="s">
        <v>492</v>
      </c>
      <c r="B7" s="49">
        <v>0.1</v>
      </c>
    </row>
    <row r="8" spans="1:2">
      <c r="A8" s="48" t="s">
        <v>9</v>
      </c>
      <c r="B8" s="49">
        <v>3.3000000000000002E-2</v>
      </c>
    </row>
    <row r="9" spans="1:2">
      <c r="A9" s="48" t="s">
        <v>493</v>
      </c>
      <c r="B9" s="50">
        <v>0.15</v>
      </c>
    </row>
    <row r="10" spans="1:2">
      <c r="A10" s="48" t="s">
        <v>494</v>
      </c>
      <c r="B10" s="50">
        <v>1</v>
      </c>
    </row>
    <row r="11" spans="1:2">
      <c r="A11" s="48" t="s">
        <v>32</v>
      </c>
      <c r="B11" s="50">
        <v>4.2</v>
      </c>
    </row>
    <row r="12" spans="1:2" ht="15.75" customHeight="1">
      <c r="A12" s="2" t="s">
        <v>495</v>
      </c>
      <c r="B12" s="35">
        <v>0.03</v>
      </c>
    </row>
    <row r="13" spans="1:2">
      <c r="A13" s="48" t="s">
        <v>496</v>
      </c>
      <c r="B13" s="49">
        <v>0.01</v>
      </c>
    </row>
    <row r="14" spans="1:2" ht="15.75" customHeight="1">
      <c r="A14" s="2" t="s">
        <v>497</v>
      </c>
      <c r="B14" s="35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6"/>
      <c r="B2" s="46"/>
      <c r="C2" s="46"/>
      <c r="D2" s="47"/>
      <c r="E2" s="10" t="s">
        <v>84</v>
      </c>
      <c r="F2" s="2">
        <v>0</v>
      </c>
      <c r="G2" s="2">
        <v>0</v>
      </c>
      <c r="H2" s="4" t="str">
        <f t="shared" ref="H2:H101" si="0">IF(D2,D2+$AC$6,"")</f>
        <v/>
      </c>
      <c r="I2" s="2" t="e">
        <f>IF(H2,H2*config!$B$1,"")</f>
        <v>#VALUE!</v>
      </c>
      <c r="J2" s="2" t="e">
        <f t="shared" ref="J2:J101" si="1">IF(I2,H2+I2,"")</f>
        <v>#VALUE!</v>
      </c>
      <c r="K2" s="2" t="e">
        <f>IF(J2, J2* IF(G2=1, config!$B$3,config!$B$2)*(1-config!$B$7) + config!$B$4, "")</f>
        <v>#VALUE!</v>
      </c>
      <c r="L2" s="4" t="e">
        <f>IF(J2,J2*config!$B$8,"")</f>
        <v>#VALUE!</v>
      </c>
      <c r="M2" s="11" t="e">
        <f>IF(H2,IF(F2=1,config!$B$6,config!$B$5),"")</f>
        <v>#VALUE!</v>
      </c>
      <c r="N2" s="2" t="e">
        <f>IF(L2,J2-I2-K2-L2-M2-IF(H2&gt;=40,config!$B$10,config!$B$9),"")</f>
        <v>#VALUE!</v>
      </c>
      <c r="O2" s="2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11" t="e">
        <f>IF(N2,IF(F2=1,config!$B$6,config!$B$5),"")</f>
        <v>#VALUE!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6"/>
      <c r="B3" s="42"/>
      <c r="C3" s="42"/>
      <c r="D3" s="44"/>
      <c r="E3" s="10" t="s">
        <v>85</v>
      </c>
      <c r="F3" s="2">
        <v>0</v>
      </c>
      <c r="G3" s="2">
        <v>0</v>
      </c>
      <c r="H3" s="4" t="str">
        <f t="shared" si="0"/>
        <v/>
      </c>
      <c r="I3" s="2" t="e">
        <f>IF(H3,H3*config!$B$1,"")</f>
        <v>#VALUE!</v>
      </c>
      <c r="J3" s="2" t="e">
        <f t="shared" si="1"/>
        <v>#VALUE!</v>
      </c>
      <c r="K3" s="2" t="e">
        <f>IF(J3, J3* IF(G3=1, config!$B$3,config!$B$2)*(1-config!$B$7) + config!$B$4, "")</f>
        <v>#VALUE!</v>
      </c>
      <c r="L3" s="4" t="e">
        <f>IF(J3,J3*config!$B$8,"")</f>
        <v>#VALUE!</v>
      </c>
      <c r="M3" s="11" t="e">
        <f>IF(H3,IF(F3=1,config!$B$6,config!$B$5),"")</f>
        <v>#VALUE!</v>
      </c>
      <c r="N3" s="2" t="e">
        <f>IF(L3,J3-I3-K3-L3-M3-IF(H3&gt;=40,config!$B$10,config!$B$9),"")</f>
        <v>#VALUE!</v>
      </c>
      <c r="O3" s="2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11" t="e">
        <f>IF(N3,IF(F3=1,config!$B$6,config!$B$5),"")</f>
        <v>#VALUE!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6"/>
      <c r="B4" s="46"/>
      <c r="C4" s="46"/>
      <c r="D4" s="47"/>
      <c r="E4" s="10" t="s">
        <v>86</v>
      </c>
      <c r="F4" s="2">
        <v>0</v>
      </c>
      <c r="G4" s="2">
        <v>0</v>
      </c>
      <c r="H4" s="4" t="str">
        <f t="shared" si="0"/>
        <v/>
      </c>
      <c r="I4" s="2" t="e">
        <f>IF(H4,H4*config!$B$1,"")</f>
        <v>#VALUE!</v>
      </c>
      <c r="J4" s="2" t="e">
        <f t="shared" si="1"/>
        <v>#VALUE!</v>
      </c>
      <c r="K4" s="2" t="e">
        <f>IF(J4, J4* IF(G4=1, config!$B$3,config!$B$2)*(1-config!$B$7) + config!$B$4, "")</f>
        <v>#VALUE!</v>
      </c>
      <c r="L4" s="4" t="e">
        <f>IF(J4,J4*config!$B$8,"")</f>
        <v>#VALUE!</v>
      </c>
      <c r="M4" s="11" t="e">
        <f>IF(H4,IF(F4=1,config!$B$6,config!$B$5),"")</f>
        <v>#VALUE!</v>
      </c>
      <c r="N4" s="2" t="e">
        <f>IF(L4,J4-I4-K4-L4-M4-IF(H4&gt;=40,config!$B$10,config!$B$9),"")</f>
        <v>#VALUE!</v>
      </c>
      <c r="O4" s="2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11" t="e">
        <f>IF(N4,IF(F4=1,config!$B$6,config!$B$5),"")</f>
        <v>#VALUE!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45825</v>
      </c>
      <c r="AF4" s="19">
        <v>96.64</v>
      </c>
      <c r="AG4" s="20" t="s">
        <v>87</v>
      </c>
      <c r="AH4" s="21"/>
    </row>
    <row r="5" spans="1:34">
      <c r="A5" s="10" t="s">
        <v>88</v>
      </c>
      <c r="B5" s="46" t="s">
        <v>78</v>
      </c>
      <c r="C5" s="46" t="s">
        <v>76</v>
      </c>
      <c r="D5" s="47">
        <v>24.44</v>
      </c>
      <c r="E5" s="10" t="s">
        <v>89</v>
      </c>
      <c r="F5" s="2">
        <v>0</v>
      </c>
      <c r="G5" s="2">
        <v>0</v>
      </c>
      <c r="H5" s="4">
        <f t="shared" si="0"/>
        <v>27.94</v>
      </c>
      <c r="I5" s="4">
        <f>IF(H5,H5*config!$B$1,"")</f>
        <v>1.4221460000000001</v>
      </c>
      <c r="J5" s="4">
        <f t="shared" si="1"/>
        <v>29.362146000000003</v>
      </c>
      <c r="K5" s="4">
        <f>IF(J5, J5* IF(G5=1, config!$B$3,config!$B$2)*(1-config!$B$7) + config!$B$4, "")</f>
        <v>3.7560932878000002</v>
      </c>
      <c r="L5" s="4">
        <f>IF(J5,J5*config!$B$8,"")</f>
        <v>0.96895081800000016</v>
      </c>
      <c r="M5" s="45">
        <f>IF(H5,IF(F5=1,config!$B$6,config!$B$5),"")</f>
        <v>4.4000000000000004</v>
      </c>
      <c r="N5" s="4">
        <f>IF(L5,J5-I5-K5-L5-M5-IF(H5&gt;=40,config!$B$10,config!$B$9),"")</f>
        <v>18.664955894200006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4.4000000000000004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10" t="s">
        <v>90</v>
      </c>
      <c r="B6" s="46" t="s">
        <v>91</v>
      </c>
      <c r="C6" s="46" t="s">
        <v>76</v>
      </c>
      <c r="D6" s="47">
        <v>10.52</v>
      </c>
      <c r="E6" s="10" t="s">
        <v>92</v>
      </c>
      <c r="F6" s="2">
        <v>0</v>
      </c>
      <c r="G6" s="2">
        <v>0</v>
      </c>
      <c r="H6" s="4">
        <f t="shared" si="0"/>
        <v>14.02</v>
      </c>
      <c r="I6" s="4">
        <f>IF(H6,H6*config!$B$1,"")</f>
        <v>0.71361799999999997</v>
      </c>
      <c r="J6" s="4">
        <f t="shared" si="1"/>
        <v>14.733618</v>
      </c>
      <c r="K6" s="4">
        <f>IF(J6, J6* IF(G6=1, config!$B$3,config!$B$2)*(1-config!$B$7) + config!$B$4, "")</f>
        <v>2.0840525374000003</v>
      </c>
      <c r="L6" s="4">
        <f>IF(J6,J6*config!$B$8,"")</f>
        <v>0.48620939400000002</v>
      </c>
      <c r="M6" s="45">
        <f>IF(H6,IF(F6=1,config!$B$6,config!$B$5),"")</f>
        <v>4.4000000000000004</v>
      </c>
      <c r="N6" s="4">
        <f>IF(L6,J6-I6-K6-L6-M6-IF(H6&gt;=40,config!$B$10,config!$B$9),"")</f>
        <v>6.8997380685999996</v>
      </c>
      <c r="O6" s="4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45">
        <f>IF(N6,IF(F6=1,config!$B$6,config!$B$5),"")</f>
        <v>4.4000000000000004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10" t="s">
        <v>93</v>
      </c>
      <c r="B7" s="46" t="s">
        <v>91</v>
      </c>
      <c r="C7" s="46" t="s">
        <v>76</v>
      </c>
      <c r="D7" s="47">
        <v>53.78</v>
      </c>
      <c r="E7" s="10" t="s">
        <v>94</v>
      </c>
      <c r="F7" s="2">
        <v>0</v>
      </c>
      <c r="G7" s="2">
        <v>0</v>
      </c>
      <c r="H7" s="4">
        <f t="shared" si="0"/>
        <v>57.28</v>
      </c>
      <c r="I7" s="4">
        <f>IF(H7,H7*config!$B$1,"")</f>
        <v>2.9155519999999999</v>
      </c>
      <c r="J7" s="4">
        <f t="shared" si="1"/>
        <v>60.195551999999999</v>
      </c>
      <c r="K7" s="4">
        <f>IF(J7, J7* IF(G7=1, config!$B$3,config!$B$2)*(1-config!$B$7) + config!$B$4, "")</f>
        <v>7.2803515936000007</v>
      </c>
      <c r="L7" s="4">
        <f>IF(J7,J7*config!$B$8,"")</f>
        <v>1.9864532160000001</v>
      </c>
      <c r="M7" s="45">
        <f>IF(H7,IF(F7=1,config!$B$6,config!$B$5),"")</f>
        <v>4.4000000000000004</v>
      </c>
      <c r="N7" s="4">
        <f>IF(L7,J7-I7-K7-L7-M7-IF(H7&gt;=40,config!$B$10,config!$B$9),"")</f>
        <v>42.613195190399999</v>
      </c>
      <c r="O7" s="4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45">
        <f>IF(N7,IF(F7=1,config!$B$6,config!$B$5),"")</f>
        <v>4.4000000000000004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10" t="s">
        <v>95</v>
      </c>
      <c r="B8" s="46" t="s">
        <v>91</v>
      </c>
      <c r="C8" s="46" t="s">
        <v>76</v>
      </c>
      <c r="D8" s="47">
        <v>11.4</v>
      </c>
      <c r="E8" s="10" t="s">
        <v>96</v>
      </c>
      <c r="F8" s="2">
        <v>0</v>
      </c>
      <c r="G8" s="2">
        <v>0</v>
      </c>
      <c r="H8" s="4">
        <f t="shared" si="0"/>
        <v>14.9</v>
      </c>
      <c r="I8" s="4">
        <f>IF(H8,H8*config!$B$1,"")</f>
        <v>0.75841000000000003</v>
      </c>
      <c r="J8" s="4">
        <f t="shared" si="1"/>
        <v>15.65841</v>
      </c>
      <c r="K8" s="4">
        <f>IF(J8, J8* IF(G8=1, config!$B$3,config!$B$2)*(1-config!$B$7) + config!$B$4, "")</f>
        <v>2.189756263</v>
      </c>
      <c r="L8" s="4">
        <f>IF(J8,J8*config!$B$8,"")</f>
        <v>0.51672753000000005</v>
      </c>
      <c r="M8" s="45">
        <f>IF(H8,IF(F8=1,config!$B$6,config!$B$5),"")</f>
        <v>4.4000000000000004</v>
      </c>
      <c r="N8" s="4">
        <f>IF(L8,J8-I8-K8-L8-M8-IF(H8&gt;=40,config!$B$10,config!$B$9),"")</f>
        <v>7.6435162069999993</v>
      </c>
      <c r="O8" s="4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45">
        <f>IF(N8,IF(F8=1,config!$B$6,config!$B$5),"")</f>
        <v>4.4000000000000004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10" t="s">
        <v>97</v>
      </c>
      <c r="B9" s="46" t="s">
        <v>91</v>
      </c>
      <c r="C9" s="46" t="s">
        <v>76</v>
      </c>
      <c r="D9" s="47">
        <v>10.99</v>
      </c>
      <c r="E9" s="10" t="s">
        <v>98</v>
      </c>
      <c r="F9" s="2">
        <v>0</v>
      </c>
      <c r="G9" s="2">
        <v>0</v>
      </c>
      <c r="H9" s="4">
        <f t="shared" si="0"/>
        <v>14.49</v>
      </c>
      <c r="I9" s="4">
        <f>IF(H9,H9*config!$B$1,"")</f>
        <v>0.737541</v>
      </c>
      <c r="J9" s="4">
        <f t="shared" si="1"/>
        <v>15.227541</v>
      </c>
      <c r="K9" s="4">
        <f>IF(J9, J9* IF(G9=1, config!$B$3,config!$B$2)*(1-config!$B$7) + config!$B$4, "")</f>
        <v>2.1405079363000001</v>
      </c>
      <c r="L9" s="4">
        <f>IF(J9,J9*config!$B$8,"")</f>
        <v>0.50250885300000003</v>
      </c>
      <c r="M9" s="45">
        <f>IF(H9,IF(F9=1,config!$B$6,config!$B$5),"")</f>
        <v>4.4000000000000004</v>
      </c>
      <c r="N9" s="4">
        <f>IF(L9,J9-I9-K9-L9-M9-IF(H9&gt;=40,config!$B$10,config!$B$9),"")</f>
        <v>7.2969832106999988</v>
      </c>
      <c r="O9" s="4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45">
        <f>IF(N9,IF(F9=1,config!$B$6,config!$B$5),"")</f>
        <v>4.4000000000000004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10" t="s">
        <v>99</v>
      </c>
      <c r="B10" s="46" t="s">
        <v>91</v>
      </c>
      <c r="C10" s="46" t="s">
        <v>76</v>
      </c>
      <c r="D10" s="47">
        <v>8.8800000000000008</v>
      </c>
      <c r="E10" s="10" t="s">
        <v>100</v>
      </c>
      <c r="F10" s="2">
        <v>0</v>
      </c>
      <c r="G10" s="2">
        <v>0</v>
      </c>
      <c r="H10" s="4">
        <f t="shared" si="0"/>
        <v>12.38</v>
      </c>
      <c r="I10" s="4">
        <f>IF(H10,H10*config!$B$1,"")</f>
        <v>0.63014200000000009</v>
      </c>
      <c r="J10" s="4">
        <f t="shared" si="1"/>
        <v>13.010142</v>
      </c>
      <c r="K10" s="4">
        <f>IF(J10, J10* IF(G10=1, config!$B$3,config!$B$2)*(1-config!$B$7) + config!$B$4, "")</f>
        <v>1.8870592306000002</v>
      </c>
      <c r="L10" s="4">
        <f>IF(J10,J10*config!$B$8,"")</f>
        <v>0.42933468600000002</v>
      </c>
      <c r="M10" s="45">
        <f>IF(H10,IF(F10=1,config!$B$6,config!$B$5),"")</f>
        <v>4.4000000000000004</v>
      </c>
      <c r="N10" s="4">
        <f>IF(L10,J10-I10-K10-L10-M10-IF(H10&gt;=40,config!$B$10,config!$B$9),"")</f>
        <v>5.5136060833999991</v>
      </c>
      <c r="O10" s="4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45">
        <f>IF(N10,IF(F10=1,config!$B$6,config!$B$5),"")</f>
        <v>4.4000000000000004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10" t="s">
        <v>101</v>
      </c>
      <c r="B11" s="46" t="s">
        <v>91</v>
      </c>
      <c r="C11" s="46" t="s">
        <v>76</v>
      </c>
      <c r="D11" s="47">
        <v>15.25</v>
      </c>
      <c r="E11" s="10" t="s">
        <v>102</v>
      </c>
      <c r="F11" s="2">
        <v>0</v>
      </c>
      <c r="G11" s="2">
        <v>0</v>
      </c>
      <c r="H11" s="4">
        <f t="shared" si="0"/>
        <v>18.75</v>
      </c>
      <c r="I11" s="4">
        <f>IF(H11,H11*config!$B$1,"")</f>
        <v>0.95437499999999997</v>
      </c>
      <c r="J11" s="4">
        <f t="shared" si="1"/>
        <v>19.704374999999999</v>
      </c>
      <c r="K11" s="4">
        <f>IF(J11, J11* IF(G11=1, config!$B$3,config!$B$2)*(1-config!$B$7) + config!$B$4, "")</f>
        <v>2.6522100625</v>
      </c>
      <c r="L11" s="4">
        <f>IF(J11,J11*config!$B$8,"")</f>
        <v>0.65024437499999999</v>
      </c>
      <c r="M11" s="45">
        <f>IF(H11,IF(F11=1,config!$B$6,config!$B$5),"")</f>
        <v>4.4000000000000004</v>
      </c>
      <c r="N11" s="4">
        <f>IF(L11,J11-I11-K11-L11-M11-IF(H11&gt;=40,config!$B$10,config!$B$9),"")</f>
        <v>10.8975455625</v>
      </c>
      <c r="O11" s="4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45">
        <f>IF(N11,IF(F11=1,config!$B$6,config!$B$5),"")</f>
        <v>4.4000000000000004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10" t="s">
        <v>103</v>
      </c>
      <c r="B12" s="46" t="s">
        <v>91</v>
      </c>
      <c r="C12" s="46" t="s">
        <v>76</v>
      </c>
      <c r="D12" s="47">
        <v>10.130000000000001</v>
      </c>
      <c r="E12" s="10" t="s">
        <v>104</v>
      </c>
      <c r="F12" s="2">
        <v>0</v>
      </c>
      <c r="G12" s="2">
        <v>0</v>
      </c>
      <c r="H12" s="4">
        <f t="shared" si="0"/>
        <v>13.63</v>
      </c>
      <c r="I12" s="4">
        <f>IF(H12,H12*config!$B$1,"")</f>
        <v>0.69376700000000002</v>
      </c>
      <c r="J12" s="4">
        <f t="shared" si="1"/>
        <v>14.323767</v>
      </c>
      <c r="K12" s="4">
        <f>IF(J12, J12* IF(G12=1, config!$B$3,config!$B$2)*(1-config!$B$7) + config!$B$4, "")</f>
        <v>2.0372065681000002</v>
      </c>
      <c r="L12" s="4">
        <f>IF(J12,J12*config!$B$8,"")</f>
        <v>0.47268431100000002</v>
      </c>
      <c r="M12" s="45">
        <f>IF(H12,IF(F12=1,config!$B$6,config!$B$5),"")</f>
        <v>4.4000000000000004</v>
      </c>
      <c r="N12" s="4">
        <f>IF(L12,J12-I12-K12-L12-M12-IF(H12&gt;=40,config!$B$10,config!$B$9),"")</f>
        <v>6.5701091208999998</v>
      </c>
      <c r="O12" s="4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45">
        <f>IF(N12,IF(F12=1,config!$B$6,config!$B$5),"")</f>
        <v>4.4000000000000004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10" t="s">
        <v>105</v>
      </c>
      <c r="B13" s="46" t="s">
        <v>91</v>
      </c>
      <c r="C13" s="46" t="s">
        <v>76</v>
      </c>
      <c r="D13" s="47">
        <v>12.52</v>
      </c>
      <c r="E13" s="10" t="s">
        <v>106</v>
      </c>
      <c r="F13" s="2">
        <v>0</v>
      </c>
      <c r="G13" s="2">
        <v>0</v>
      </c>
      <c r="H13" s="4">
        <f t="shared" si="0"/>
        <v>16.02</v>
      </c>
      <c r="I13" s="4">
        <f>IF(H13,H13*config!$B$1,"")</f>
        <v>0.81541799999999998</v>
      </c>
      <c r="J13" s="4">
        <f t="shared" si="1"/>
        <v>16.835418000000001</v>
      </c>
      <c r="K13" s="4">
        <f>IF(J13, J13* IF(G13=1, config!$B$3,config!$B$2)*(1-config!$B$7) + config!$B$4, "")</f>
        <v>2.3242882774000004</v>
      </c>
      <c r="L13" s="4">
        <f>IF(J13,J13*config!$B$8,"")</f>
        <v>0.55556879400000003</v>
      </c>
      <c r="M13" s="45">
        <f>IF(H13,IF(F13=1,config!$B$6,config!$B$5),"")</f>
        <v>4.4000000000000004</v>
      </c>
      <c r="N13" s="4">
        <f>IF(L13,J13-I13-K13-L13-M13-IF(H13&gt;=40,config!$B$10,config!$B$9),"")</f>
        <v>8.5901429285999988</v>
      </c>
      <c r="O13" s="4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45">
        <f>IF(N13,IF(F13=1,config!$B$6,config!$B$5),"")</f>
        <v>4.4000000000000004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6"/>
      <c r="B14" s="46"/>
      <c r="C14" s="46"/>
      <c r="D14" s="47"/>
      <c r="E14" s="10" t="s">
        <v>107</v>
      </c>
      <c r="F14" s="2">
        <v>0</v>
      </c>
      <c r="G14" s="2">
        <v>0</v>
      </c>
      <c r="H14" s="4" t="str">
        <f t="shared" si="0"/>
        <v/>
      </c>
      <c r="I14" s="2" t="e">
        <f>IF(H14,H14*config!$B$1,"")</f>
        <v>#VALUE!</v>
      </c>
      <c r="J14" s="2" t="e">
        <f t="shared" si="1"/>
        <v>#VALUE!</v>
      </c>
      <c r="K14" s="2" t="e">
        <f>IF(J14, J14* IF(G14=1, config!$B$3,config!$B$2)*(1-config!$B$7) + config!$B$4, "")</f>
        <v>#VALUE!</v>
      </c>
      <c r="L14" s="4" t="e">
        <f>IF(J14,J14*config!$B$8,"")</f>
        <v>#VALUE!</v>
      </c>
      <c r="M14" s="11" t="e">
        <f>IF(H14,IF(F14=1,config!$B$6,config!$B$5),"")</f>
        <v>#VALUE!</v>
      </c>
      <c r="N14" s="2" t="e">
        <f>IF(L14,J14-I14-K14-L14-M14-IF(H14&gt;=40,config!$B$10,config!$B$9),"")</f>
        <v>#VALUE!</v>
      </c>
      <c r="O14" s="2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11" t="e">
        <f>IF(N14,IF(F14=1,config!$B$6,config!$B$5),"")</f>
        <v>#VALUE!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6"/>
      <c r="B15" s="46"/>
      <c r="C15" s="46"/>
      <c r="D15" s="47"/>
      <c r="E15" s="10" t="s">
        <v>108</v>
      </c>
      <c r="F15" s="2">
        <v>0</v>
      </c>
      <c r="G15" s="2">
        <v>0</v>
      </c>
      <c r="H15" s="4" t="str">
        <f t="shared" si="0"/>
        <v/>
      </c>
      <c r="I15" s="2" t="e">
        <f>IF(H15,H15*config!$B$1,"")</f>
        <v>#VALUE!</v>
      </c>
      <c r="J15" s="2" t="e">
        <f t="shared" si="1"/>
        <v>#VALUE!</v>
      </c>
      <c r="K15" s="2" t="e">
        <f>IF(J15, J15* IF(G15=1, config!$B$3,config!$B$2)*(1-config!$B$7) + config!$B$4, "")</f>
        <v>#VALUE!</v>
      </c>
      <c r="L15" s="4" t="e">
        <f>IF(J15,J15*config!$B$8,"")</f>
        <v>#VALUE!</v>
      </c>
      <c r="M15" s="11" t="e">
        <f>IF(H15,IF(F15=1,config!$B$6,config!$B$5),"")</f>
        <v>#VALUE!</v>
      </c>
      <c r="N15" s="2" t="e">
        <f>IF(L15,J15-I15-K15-L15-M15-IF(H15&gt;=40,config!$B$10,config!$B$9),"")</f>
        <v>#VALUE!</v>
      </c>
      <c r="O15" s="2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11" t="e">
        <f>IF(N15,IF(F15=1,config!$B$6,config!$B$5),"")</f>
        <v>#VALUE!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6"/>
      <c r="B16" s="46"/>
      <c r="C16" s="46"/>
      <c r="D16" s="47"/>
      <c r="E16" s="10" t="s">
        <v>109</v>
      </c>
      <c r="F16" s="2">
        <v>0</v>
      </c>
      <c r="G16" s="2">
        <v>0</v>
      </c>
      <c r="H16" s="4" t="str">
        <f t="shared" si="0"/>
        <v/>
      </c>
      <c r="I16" s="2" t="e">
        <f>IF(H16,H16*config!$B$1,"")</f>
        <v>#VALUE!</v>
      </c>
      <c r="J16" s="2" t="e">
        <f t="shared" si="1"/>
        <v>#VALUE!</v>
      </c>
      <c r="K16" s="2" t="e">
        <f>IF(J16, J16* IF(G16=1, config!$B$3,config!$B$2)*(1-config!$B$7) + config!$B$4, "")</f>
        <v>#VALUE!</v>
      </c>
      <c r="L16" s="4" t="e">
        <f>IF(J16,J16*config!$B$8,"")</f>
        <v>#VALUE!</v>
      </c>
      <c r="M16" s="11" t="e">
        <f>IF(H16,IF(F16=1,config!$B$6,config!$B$5),"")</f>
        <v>#VALUE!</v>
      </c>
      <c r="N16" s="2" t="e">
        <f>IF(L16,J16-I16-K16-L16-M16-IF(H16&gt;=40,config!$B$10,config!$B$9),"")</f>
        <v>#VALUE!</v>
      </c>
      <c r="O16" s="2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11" t="e">
        <f>IF(N16,IF(F16=1,config!$B$6,config!$B$5),"")</f>
        <v>#VALUE!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6"/>
      <c r="B17" s="7"/>
      <c r="C17" s="8"/>
      <c r="D17" s="9"/>
      <c r="E17" s="10" t="s">
        <v>110</v>
      </c>
      <c r="F17" s="2">
        <v>0</v>
      </c>
      <c r="G17" s="2">
        <v>0</v>
      </c>
      <c r="H17" s="4" t="str">
        <f t="shared" si="0"/>
        <v/>
      </c>
      <c r="I17" s="2" t="e">
        <f>IF(H17,H17*config!$B$1,"")</f>
        <v>#VALUE!</v>
      </c>
      <c r="J17" s="2" t="e">
        <f t="shared" si="1"/>
        <v>#VALUE!</v>
      </c>
      <c r="K17" s="2" t="e">
        <f>IF(J17, J17* IF(G17=1, config!$B$3,config!$B$2)*(1-config!$B$7) + config!$B$4, "")</f>
        <v>#VALUE!</v>
      </c>
      <c r="L17" s="4" t="e">
        <f>IF(J17,J17*config!$B$8,"")</f>
        <v>#VALUE!</v>
      </c>
      <c r="M17" s="11" t="e">
        <f>IF(H17,IF(F17=1,config!$B$6,config!$B$5),"")</f>
        <v>#VALUE!</v>
      </c>
      <c r="N17" s="2" t="e">
        <f>IF(L17,J17-I17-K17-L17-M17-IF(H17&gt;=40,config!$B$10,config!$B$9),"")</f>
        <v>#VALUE!</v>
      </c>
      <c r="O17" s="2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11" t="e">
        <f>IF(N17,IF(F17=1,config!$B$6,config!$B$5),"")</f>
        <v>#VALUE!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96.64</v>
      </c>
      <c r="AE17" s="31" t="e">
        <f t="shared" ref="AE17:AE26" si="5">AD17-AC17</f>
        <v>#VALUE!</v>
      </c>
    </row>
    <row r="18" spans="1:31" ht="15.75" customHeight="1">
      <c r="A18" s="6"/>
      <c r="B18" s="7"/>
      <c r="C18" s="8"/>
      <c r="D18" s="9"/>
      <c r="E18" s="10" t="s">
        <v>111</v>
      </c>
      <c r="F18" s="2">
        <v>0</v>
      </c>
      <c r="G18" s="2">
        <v>0</v>
      </c>
      <c r="H18" s="4" t="str">
        <f t="shared" si="0"/>
        <v/>
      </c>
      <c r="I18" s="2" t="e">
        <f>IF(H18,H18*config!$B$1,"")</f>
        <v>#VALUE!</v>
      </c>
      <c r="J18" s="2" t="e">
        <f t="shared" si="1"/>
        <v>#VALUE!</v>
      </c>
      <c r="K18" s="2" t="e">
        <f>IF(J18, J18* IF(G18=1, config!$B$3,config!$B$2)*(1-config!$B$7) + config!$B$4, "")</f>
        <v>#VALUE!</v>
      </c>
      <c r="L18" s="4" t="e">
        <f>IF(J18,J18*config!$B$8,"")</f>
        <v>#VALUE!</v>
      </c>
      <c r="M18" s="11" t="e">
        <f>IF(H18,IF(F18=1,config!$B$6,config!$B$5),"")</f>
        <v>#VALUE!</v>
      </c>
      <c r="N18" s="2" t="e">
        <f>IF(L18,J18-I18-K18-L18-M18-IF(H18&gt;=40,config!$B$10,config!$B$9),"")</f>
        <v>#VALUE!</v>
      </c>
      <c r="O18" s="2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11" t="e">
        <f>IF(N18,IF(F18=1,config!$B$6,config!$B$5),"")</f>
        <v>#VALUE!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6"/>
      <c r="B19" s="7"/>
      <c r="C19" s="8"/>
      <c r="D19" s="9"/>
      <c r="E19" s="10" t="s">
        <v>112</v>
      </c>
      <c r="F19" s="2">
        <v>0</v>
      </c>
      <c r="G19" s="2">
        <v>0</v>
      </c>
      <c r="H19" s="4" t="str">
        <f t="shared" si="0"/>
        <v/>
      </c>
      <c r="I19" s="2" t="e">
        <f>IF(H19,H19*config!$B$1,"")</f>
        <v>#VALUE!</v>
      </c>
      <c r="J19" s="2" t="e">
        <f t="shared" si="1"/>
        <v>#VALUE!</v>
      </c>
      <c r="K19" s="2" t="e">
        <f>IF(J19, J19* IF(G19=1, config!$B$3,config!$B$2)*(1-config!$B$7) + config!$B$4, "")</f>
        <v>#VALUE!</v>
      </c>
      <c r="L19" s="4" t="e">
        <f>IF(J19,J19*config!$B$8,"")</f>
        <v>#VALUE!</v>
      </c>
      <c r="M19" s="11" t="e">
        <f>IF(H19,IF(F19=1,config!$B$6,config!$B$5),"")</f>
        <v>#VALUE!</v>
      </c>
      <c r="N19" s="2" t="e">
        <f>IF(L19,J19-I19-K19-L19-M19-IF(H19&gt;=40,config!$B$10,config!$B$9),"")</f>
        <v>#VALUE!</v>
      </c>
      <c r="O19" s="2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11" t="e">
        <f>IF(N19,IF(F19=1,config!$B$6,config!$B$5),"")</f>
        <v>#VALUE!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6"/>
      <c r="B20" s="7"/>
      <c r="C20" s="8"/>
      <c r="D20" s="9"/>
      <c r="E20" s="10" t="s">
        <v>113</v>
      </c>
      <c r="F20" s="2">
        <v>0</v>
      </c>
      <c r="G20" s="2">
        <v>0</v>
      </c>
      <c r="H20" s="4" t="str">
        <f t="shared" si="0"/>
        <v/>
      </c>
      <c r="I20" s="2" t="e">
        <f>IF(H20,H20*config!$B$1,"")</f>
        <v>#VALUE!</v>
      </c>
      <c r="J20" s="2" t="e">
        <f t="shared" si="1"/>
        <v>#VALUE!</v>
      </c>
      <c r="K20" s="2" t="e">
        <f>IF(J20, J20* IF(G20=1, config!$B$3,config!$B$2)*(1-config!$B$7) + config!$B$4, "")</f>
        <v>#VALUE!</v>
      </c>
      <c r="L20" s="4" t="e">
        <f>IF(J20,J20*config!$B$8,"")</f>
        <v>#VALUE!</v>
      </c>
      <c r="M20" s="11" t="e">
        <f>IF(H20,IF(F20=1,config!$B$6,config!$B$5),"")</f>
        <v>#VALUE!</v>
      </c>
      <c r="N20" s="2" t="e">
        <f>IF(L20,J20-I20-K20-L20-M20-IF(H20&gt;=40,config!$B$10,config!$B$9),"")</f>
        <v>#VALUE!</v>
      </c>
      <c r="O20" s="2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11" t="e">
        <f>IF(N20,IF(F20=1,config!$B$6,config!$B$5),"")</f>
        <v>#VALUE!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0.96640000000000004</v>
      </c>
      <c r="AE20" s="31" t="e">
        <f t="shared" si="5"/>
        <v>#VALUE!</v>
      </c>
    </row>
    <row r="21" spans="1:31" ht="15.75" customHeight="1">
      <c r="A21" s="6"/>
      <c r="B21" s="7"/>
      <c r="C21" s="8"/>
      <c r="D21" s="9"/>
      <c r="E21" s="10" t="s">
        <v>114</v>
      </c>
      <c r="F21" s="2">
        <v>0</v>
      </c>
      <c r="G21" s="2">
        <v>0</v>
      </c>
      <c r="H21" s="4" t="str">
        <f t="shared" si="0"/>
        <v/>
      </c>
      <c r="I21" s="2" t="e">
        <f>IF(H21,H21*config!$B$1,"")</f>
        <v>#VALUE!</v>
      </c>
      <c r="J21" s="2" t="e">
        <f t="shared" si="1"/>
        <v>#VALUE!</v>
      </c>
      <c r="K21" s="2" t="e">
        <f>IF(J21, J21* IF(G21=1, config!$B$3,config!$B$2)*(1-config!$B$7) + config!$B$4, "")</f>
        <v>#VALUE!</v>
      </c>
      <c r="L21" s="4" t="e">
        <f>IF(J21,J21*config!$B$8,"")</f>
        <v>#VALUE!</v>
      </c>
      <c r="M21" s="11" t="e">
        <f>IF(H21,IF(F21=1,config!$B$6,config!$B$5),"")</f>
        <v>#VALUE!</v>
      </c>
      <c r="N21" s="2" t="e">
        <f>IF(L21,J21-I21-K21-L21-M21-IF(H21&gt;=40,config!$B$10,config!$B$9),"")</f>
        <v>#VALUE!</v>
      </c>
      <c r="O21" s="2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11" t="e">
        <f>IF(N21,IF(F21=1,config!$B$6,config!$B$5),"")</f>
        <v>#VALUE!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115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116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9</v>
      </c>
      <c r="AD23" s="33">
        <f>IF(COUNT(Y2:Y1000),COUNT(Y2:Y1000),0)</f>
        <v>0</v>
      </c>
      <c r="AE23" s="34">
        <f t="shared" si="5"/>
        <v>-9</v>
      </c>
    </row>
    <row r="24" spans="1:31" ht="12.5">
      <c r="A24" s="6"/>
      <c r="B24" s="7"/>
      <c r="C24" s="8"/>
      <c r="D24" s="9"/>
      <c r="E24" s="10" t="s">
        <v>117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118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119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120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121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0A00-000000000000}">
      <formula1>"MC,EB"</formula1>
    </dataValidation>
  </dataValidations>
  <hyperlinks>
    <hyperlink ref="E2" r:id="rId1" xr:uid="{00000000-0004-0000-0A00-000000000000}"/>
    <hyperlink ref="E3" r:id="rId2" xr:uid="{00000000-0004-0000-0A00-000001000000}"/>
    <hyperlink ref="E4" r:id="rId3" xr:uid="{00000000-0004-0000-0A00-000002000000}"/>
    <hyperlink ref="A5" r:id="rId4" xr:uid="{00000000-0004-0000-0A00-000003000000}"/>
    <hyperlink ref="E5" r:id="rId5" xr:uid="{00000000-0004-0000-0A00-000004000000}"/>
    <hyperlink ref="A6" r:id="rId6" xr:uid="{00000000-0004-0000-0A00-000005000000}"/>
    <hyperlink ref="E6" r:id="rId7" xr:uid="{00000000-0004-0000-0A00-000006000000}"/>
    <hyperlink ref="A7" r:id="rId8" xr:uid="{00000000-0004-0000-0A00-000007000000}"/>
    <hyperlink ref="E7" r:id="rId9" xr:uid="{00000000-0004-0000-0A00-000008000000}"/>
    <hyperlink ref="A8" r:id="rId10" xr:uid="{00000000-0004-0000-0A00-000009000000}"/>
    <hyperlink ref="E8" r:id="rId11" xr:uid="{00000000-0004-0000-0A00-00000A000000}"/>
    <hyperlink ref="A9" r:id="rId12" xr:uid="{00000000-0004-0000-0A00-00000B000000}"/>
    <hyperlink ref="E9" r:id="rId13" xr:uid="{00000000-0004-0000-0A00-00000C000000}"/>
    <hyperlink ref="A10" r:id="rId14" xr:uid="{00000000-0004-0000-0A00-00000D000000}"/>
    <hyperlink ref="E10" r:id="rId15" xr:uid="{00000000-0004-0000-0A00-00000E000000}"/>
    <hyperlink ref="A11" r:id="rId16" xr:uid="{00000000-0004-0000-0A00-00000F000000}"/>
    <hyperlink ref="E11" r:id="rId17" xr:uid="{00000000-0004-0000-0A00-000010000000}"/>
    <hyperlink ref="A12" r:id="rId18" xr:uid="{00000000-0004-0000-0A00-000011000000}"/>
    <hyperlink ref="E12" r:id="rId19" xr:uid="{00000000-0004-0000-0A00-000012000000}"/>
    <hyperlink ref="A13" r:id="rId20" xr:uid="{00000000-0004-0000-0A00-000013000000}"/>
    <hyperlink ref="E13" r:id="rId21" xr:uid="{00000000-0004-0000-0A00-000014000000}"/>
    <hyperlink ref="E14" r:id="rId22" xr:uid="{00000000-0004-0000-0A00-000015000000}"/>
    <hyperlink ref="E15" r:id="rId23" xr:uid="{00000000-0004-0000-0A00-000016000000}"/>
    <hyperlink ref="E16" r:id="rId24" xr:uid="{00000000-0004-0000-0A00-000017000000}"/>
    <hyperlink ref="E17" r:id="rId25" xr:uid="{00000000-0004-0000-0A00-000018000000}"/>
    <hyperlink ref="E18" r:id="rId26" xr:uid="{00000000-0004-0000-0A00-000019000000}"/>
    <hyperlink ref="E19" r:id="rId27" xr:uid="{00000000-0004-0000-0A00-00001A000000}"/>
    <hyperlink ref="E20" r:id="rId28" xr:uid="{00000000-0004-0000-0A00-00001B000000}"/>
    <hyperlink ref="E21" r:id="rId29" xr:uid="{00000000-0004-0000-0A00-00001C000000}"/>
    <hyperlink ref="E22" r:id="rId30" xr:uid="{00000000-0004-0000-0A00-00001D000000}"/>
    <hyperlink ref="E23" r:id="rId31" xr:uid="{00000000-0004-0000-0A00-00001E000000}"/>
    <hyperlink ref="E24" r:id="rId32" xr:uid="{00000000-0004-0000-0A00-00001F000000}"/>
    <hyperlink ref="E25" r:id="rId33" xr:uid="{00000000-0004-0000-0A00-000020000000}"/>
    <hyperlink ref="E26" r:id="rId34" xr:uid="{00000000-0004-0000-0A00-000021000000}"/>
    <hyperlink ref="E27" r:id="rId35" xr:uid="{00000000-0004-0000-0A00-000022000000}"/>
    <hyperlink ref="E28" r:id="rId36" xr:uid="{00000000-0004-0000-0A00-000023000000}"/>
    <hyperlink ref="E29" r:id="rId37" xr:uid="{00000000-0004-0000-0A00-000024000000}"/>
    <hyperlink ref="E30" r:id="rId38" xr:uid="{00000000-0004-0000-0A00-000025000000}"/>
    <hyperlink ref="E31" r:id="rId39" xr:uid="{00000000-0004-0000-0A00-000026000000}"/>
    <hyperlink ref="E32" r:id="rId40" xr:uid="{00000000-0004-0000-0A00-000027000000}"/>
    <hyperlink ref="E33" r:id="rId41" xr:uid="{00000000-0004-0000-0A00-000028000000}"/>
    <hyperlink ref="E34" r:id="rId42" xr:uid="{00000000-0004-0000-0A00-000029000000}"/>
    <hyperlink ref="E35" r:id="rId43" xr:uid="{00000000-0004-0000-0A00-00002A000000}"/>
    <hyperlink ref="E36" r:id="rId44" xr:uid="{00000000-0004-0000-0A00-00002B000000}"/>
    <hyperlink ref="E37" r:id="rId45" xr:uid="{00000000-0004-0000-0A00-00002C000000}"/>
    <hyperlink ref="E38" r:id="rId46" xr:uid="{00000000-0004-0000-0A00-00002D000000}"/>
    <hyperlink ref="E39" r:id="rId47" xr:uid="{00000000-0004-0000-0A00-00002E000000}"/>
    <hyperlink ref="E40" r:id="rId48" xr:uid="{00000000-0004-0000-0A00-00002F000000}"/>
    <hyperlink ref="E41" r:id="rId49" xr:uid="{00000000-0004-0000-0A00-000030000000}"/>
    <hyperlink ref="E42" r:id="rId50" xr:uid="{00000000-0004-0000-0A00-000031000000}"/>
    <hyperlink ref="E43" r:id="rId51" xr:uid="{00000000-0004-0000-0A00-000032000000}"/>
    <hyperlink ref="E44" r:id="rId52" xr:uid="{00000000-0004-0000-0A00-000033000000}"/>
    <hyperlink ref="E45" r:id="rId53" xr:uid="{00000000-0004-0000-0A00-000034000000}"/>
    <hyperlink ref="E46" r:id="rId54" xr:uid="{00000000-0004-0000-0A00-000035000000}"/>
    <hyperlink ref="E47" r:id="rId55" xr:uid="{00000000-0004-0000-0A00-000036000000}"/>
    <hyperlink ref="E48" r:id="rId56" xr:uid="{00000000-0004-0000-0A00-000037000000}"/>
    <hyperlink ref="E49" r:id="rId57" xr:uid="{00000000-0004-0000-0A00-000038000000}"/>
    <hyperlink ref="E50" r:id="rId58" xr:uid="{00000000-0004-0000-0A00-000039000000}"/>
    <hyperlink ref="E51" r:id="rId59" xr:uid="{00000000-0004-0000-0A00-00003A000000}"/>
    <hyperlink ref="E52" r:id="rId60" xr:uid="{00000000-0004-0000-0A00-00003B000000}"/>
    <hyperlink ref="E53" r:id="rId61" xr:uid="{00000000-0004-0000-0A00-00003C000000}"/>
    <hyperlink ref="E54" r:id="rId62" xr:uid="{00000000-0004-0000-0A00-00003D000000}"/>
    <hyperlink ref="E55" r:id="rId63" xr:uid="{00000000-0004-0000-0A00-00003E000000}"/>
    <hyperlink ref="E56" r:id="rId64" xr:uid="{00000000-0004-0000-0A00-00003F000000}"/>
    <hyperlink ref="E57" r:id="rId65" xr:uid="{00000000-0004-0000-0A00-000040000000}"/>
    <hyperlink ref="E58" r:id="rId66" xr:uid="{00000000-0004-0000-0A00-000041000000}"/>
    <hyperlink ref="E59" r:id="rId67" xr:uid="{00000000-0004-0000-0A00-000042000000}"/>
    <hyperlink ref="E60" r:id="rId68" xr:uid="{00000000-0004-0000-0A00-000043000000}"/>
    <hyperlink ref="E61" r:id="rId69" xr:uid="{00000000-0004-0000-0A00-000044000000}"/>
    <hyperlink ref="E62" r:id="rId70" xr:uid="{00000000-0004-0000-0A00-000045000000}"/>
    <hyperlink ref="E63" r:id="rId71" xr:uid="{00000000-0004-0000-0A00-000046000000}"/>
    <hyperlink ref="E64" r:id="rId72" xr:uid="{00000000-0004-0000-0A00-000047000000}"/>
    <hyperlink ref="E65" r:id="rId73" xr:uid="{00000000-0004-0000-0A00-000048000000}"/>
    <hyperlink ref="E66" r:id="rId74" xr:uid="{00000000-0004-0000-0A00-000049000000}"/>
    <hyperlink ref="E67" r:id="rId75" xr:uid="{00000000-0004-0000-0A00-00004A000000}"/>
    <hyperlink ref="E68" r:id="rId76" xr:uid="{00000000-0004-0000-0A00-00004B000000}"/>
    <hyperlink ref="E69" r:id="rId77" xr:uid="{00000000-0004-0000-0A00-00004C000000}"/>
    <hyperlink ref="E70" r:id="rId78" xr:uid="{00000000-0004-0000-0A00-00004D000000}"/>
    <hyperlink ref="E71" r:id="rId79" xr:uid="{00000000-0004-0000-0A00-00004E000000}"/>
    <hyperlink ref="E72" r:id="rId80" xr:uid="{00000000-0004-0000-0A00-00004F000000}"/>
    <hyperlink ref="E73" r:id="rId81" xr:uid="{00000000-0004-0000-0A00-000050000000}"/>
    <hyperlink ref="E74" r:id="rId82" xr:uid="{00000000-0004-0000-0A00-000051000000}"/>
    <hyperlink ref="E75" r:id="rId83" xr:uid="{00000000-0004-0000-0A00-000052000000}"/>
    <hyperlink ref="E76" r:id="rId84" xr:uid="{00000000-0004-0000-0A00-000053000000}"/>
    <hyperlink ref="E77" r:id="rId85" xr:uid="{00000000-0004-0000-0A00-000054000000}"/>
    <hyperlink ref="E78" r:id="rId86" xr:uid="{00000000-0004-0000-0A00-000055000000}"/>
    <hyperlink ref="E79" r:id="rId87" xr:uid="{00000000-0004-0000-0A00-000056000000}"/>
    <hyperlink ref="E80" r:id="rId88" xr:uid="{00000000-0004-0000-0A00-000057000000}"/>
    <hyperlink ref="E81" r:id="rId89" xr:uid="{00000000-0004-0000-0A00-000058000000}"/>
    <hyperlink ref="E82" r:id="rId90" xr:uid="{00000000-0004-0000-0A00-000059000000}"/>
    <hyperlink ref="E83" r:id="rId91" xr:uid="{00000000-0004-0000-0A00-00005A000000}"/>
    <hyperlink ref="E84" r:id="rId92" xr:uid="{00000000-0004-0000-0A00-00005B000000}"/>
    <hyperlink ref="E85" r:id="rId93" xr:uid="{00000000-0004-0000-0A00-00005C000000}"/>
    <hyperlink ref="E86" r:id="rId94" xr:uid="{00000000-0004-0000-0A00-00005D000000}"/>
    <hyperlink ref="E87" r:id="rId95" xr:uid="{00000000-0004-0000-0A00-00005E000000}"/>
    <hyperlink ref="E88" r:id="rId96" xr:uid="{00000000-0004-0000-0A00-00005F000000}"/>
    <hyperlink ref="E89" r:id="rId97" xr:uid="{00000000-0004-0000-0A00-000060000000}"/>
    <hyperlink ref="E90" r:id="rId98" xr:uid="{00000000-0004-0000-0A00-000061000000}"/>
    <hyperlink ref="E91" r:id="rId99" xr:uid="{00000000-0004-0000-0A00-000062000000}"/>
    <hyperlink ref="E92" r:id="rId100" xr:uid="{00000000-0004-0000-0A00-000063000000}"/>
    <hyperlink ref="E93" r:id="rId101" xr:uid="{00000000-0004-0000-0A00-000064000000}"/>
    <hyperlink ref="E94" r:id="rId102" xr:uid="{00000000-0004-0000-0A00-000065000000}"/>
    <hyperlink ref="E95" r:id="rId103" xr:uid="{00000000-0004-0000-0A00-000066000000}"/>
    <hyperlink ref="E96" r:id="rId104" xr:uid="{00000000-0004-0000-0A00-000067000000}"/>
    <hyperlink ref="E97" r:id="rId105" xr:uid="{00000000-0004-0000-0A00-000068000000}"/>
    <hyperlink ref="E98" r:id="rId106" xr:uid="{00000000-0004-0000-0A00-000069000000}"/>
    <hyperlink ref="E99" r:id="rId107" xr:uid="{00000000-0004-0000-0A00-00006A000000}"/>
    <hyperlink ref="E100" r:id="rId108" xr:uid="{00000000-0004-0000-0A00-00006B000000}"/>
    <hyperlink ref="E101" r:id="rId109" xr:uid="{00000000-0004-0000-0A00-00006C000000}"/>
    <hyperlink ref="E102" r:id="rId110" xr:uid="{00000000-0004-0000-0A00-00006D000000}"/>
    <hyperlink ref="E103" r:id="rId111" xr:uid="{00000000-0004-0000-0A00-00006E000000}"/>
    <hyperlink ref="E104" r:id="rId112" xr:uid="{00000000-0004-0000-0A00-00006F000000}"/>
    <hyperlink ref="E105" r:id="rId113" xr:uid="{00000000-0004-0000-0A00-000070000000}"/>
    <hyperlink ref="E106" r:id="rId114" xr:uid="{00000000-0004-0000-0A00-000071000000}"/>
    <hyperlink ref="E107" r:id="rId115" xr:uid="{00000000-0004-0000-0A00-000072000000}"/>
    <hyperlink ref="E108" r:id="rId116" xr:uid="{00000000-0004-0000-0A00-000073000000}"/>
    <hyperlink ref="E109" r:id="rId117" xr:uid="{00000000-0004-0000-0A00-000074000000}"/>
    <hyperlink ref="E110" r:id="rId118" xr:uid="{00000000-0004-0000-0A00-000075000000}"/>
    <hyperlink ref="E111" r:id="rId119" xr:uid="{00000000-0004-0000-0A00-000076000000}"/>
    <hyperlink ref="E112" r:id="rId120" xr:uid="{00000000-0004-0000-0A00-000077000000}"/>
    <hyperlink ref="E113" r:id="rId121" xr:uid="{00000000-0004-0000-0A00-000078000000}"/>
    <hyperlink ref="E114" r:id="rId122" xr:uid="{00000000-0004-0000-0A00-000079000000}"/>
    <hyperlink ref="E115" r:id="rId123" xr:uid="{00000000-0004-0000-0A00-00007A000000}"/>
    <hyperlink ref="E116" r:id="rId124" xr:uid="{00000000-0004-0000-0A00-00007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10" t="s">
        <v>122</v>
      </c>
      <c r="B2" s="42" t="s">
        <v>123</v>
      </c>
      <c r="C2" s="42" t="s">
        <v>76</v>
      </c>
      <c r="D2" s="44">
        <v>31.23</v>
      </c>
      <c r="E2" s="10" t="s">
        <v>124</v>
      </c>
      <c r="F2" s="2">
        <v>0</v>
      </c>
      <c r="G2" s="2">
        <v>0</v>
      </c>
      <c r="H2" s="4">
        <f t="shared" ref="H2:H101" si="0">IF(D2,D2+$AC$6,"")</f>
        <v>34.730000000000004</v>
      </c>
      <c r="I2" s="4">
        <f>IF(H2,H2*config!$B$1,"")</f>
        <v>1.7677570000000002</v>
      </c>
      <c r="J2" s="4">
        <f t="shared" ref="J2:J101" si="1">IF(I2,H2+I2,"")</f>
        <v>36.497757000000007</v>
      </c>
      <c r="K2" s="4">
        <f>IF(J2, J2* IF(G2=1, config!$B$3,config!$B$2)*(1-config!$B$7) + config!$B$4, "")</f>
        <v>4.5716936251000018</v>
      </c>
      <c r="L2" s="4">
        <f>IF(J2,J2*config!$B$8,"")</f>
        <v>1.2044259810000002</v>
      </c>
      <c r="M2" s="45">
        <f>IF(H2,IF(F2=1,config!$B$6,config!$B$5),"")</f>
        <v>4.4000000000000004</v>
      </c>
      <c r="N2" s="4">
        <f>IF(L2,J2-I2-K2-L2-M2-IF(H2&gt;=40,config!$B$10,config!$B$9),"")</f>
        <v>24.403880393900003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4.4000000000000004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10" t="s">
        <v>125</v>
      </c>
      <c r="B3" s="46" t="s">
        <v>123</v>
      </c>
      <c r="C3" s="46" t="s">
        <v>76</v>
      </c>
      <c r="D3" s="47">
        <v>34.96</v>
      </c>
      <c r="E3" s="10" t="s">
        <v>126</v>
      </c>
      <c r="F3" s="2">
        <v>0</v>
      </c>
      <c r="G3" s="2">
        <v>0</v>
      </c>
      <c r="H3" s="4">
        <f t="shared" si="0"/>
        <v>38.46</v>
      </c>
      <c r="I3" s="4">
        <f>IF(H3,H3*config!$B$1,"")</f>
        <v>1.957614</v>
      </c>
      <c r="J3" s="4">
        <f t="shared" si="1"/>
        <v>40.417614</v>
      </c>
      <c r="K3" s="4">
        <f>IF(J3, J3* IF(G3=1, config!$B$3,config!$B$2)*(1-config!$B$7) + config!$B$4, "")</f>
        <v>5.0197332802000005</v>
      </c>
      <c r="L3" s="4">
        <f>IF(J3,J3*config!$B$8,"")</f>
        <v>1.333781262</v>
      </c>
      <c r="M3" s="45">
        <f>IF(H3,IF(F3=1,config!$B$6,config!$B$5),"")</f>
        <v>4.4000000000000004</v>
      </c>
      <c r="N3" s="4">
        <f>IF(L3,J3-I3-K3-L3-M3-IF(H3&gt;=40,config!$B$10,config!$B$9),"")</f>
        <v>27.556485457800001</v>
      </c>
      <c r="O3" s="4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45">
        <f>IF(N3,IF(F3=1,config!$B$6,config!$B$5),"")</f>
        <v>4.4000000000000004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10" t="s">
        <v>127</v>
      </c>
      <c r="B4" s="46" t="s">
        <v>123</v>
      </c>
      <c r="C4" s="46" t="s">
        <v>76</v>
      </c>
      <c r="D4" s="47">
        <v>41.95</v>
      </c>
      <c r="E4" s="10" t="s">
        <v>128</v>
      </c>
      <c r="F4" s="2">
        <v>0</v>
      </c>
      <c r="G4" s="2">
        <v>0</v>
      </c>
      <c r="H4" s="4">
        <f t="shared" si="0"/>
        <v>45.45</v>
      </c>
      <c r="I4" s="4">
        <f>IF(H4,H4*config!$B$1,"")</f>
        <v>2.3134050000000004</v>
      </c>
      <c r="J4" s="4">
        <f t="shared" si="1"/>
        <v>47.763405000000006</v>
      </c>
      <c r="K4" s="4">
        <f>IF(J4, J4* IF(G4=1, config!$B$3,config!$B$2)*(1-config!$B$7) + config!$B$4, "")</f>
        <v>5.8593571915000009</v>
      </c>
      <c r="L4" s="4">
        <f>IF(J4,J4*config!$B$8,"")</f>
        <v>1.5761923650000003</v>
      </c>
      <c r="M4" s="45">
        <f>IF(H4,IF(F4=1,config!$B$6,config!$B$5),"")</f>
        <v>4.4000000000000004</v>
      </c>
      <c r="N4" s="4">
        <f>IF(L4,J4-I4-K4-L4-M4-IF(H4&gt;=40,config!$B$10,config!$B$9),"")</f>
        <v>32.614450443500004</v>
      </c>
      <c r="O4" s="4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45">
        <f>IF(N4,IF(F4=1,config!$B$6,config!$B$5),"")</f>
        <v>4.4000000000000004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45848</v>
      </c>
      <c r="AF4" s="19">
        <v>67.739999999999995</v>
      </c>
      <c r="AG4" s="20" t="s">
        <v>129</v>
      </c>
      <c r="AH4" s="21"/>
    </row>
    <row r="5" spans="1:34">
      <c r="A5" s="6"/>
      <c r="B5" s="7"/>
      <c r="C5" s="8"/>
      <c r="D5" s="9">
        <v>180</v>
      </c>
      <c r="E5" s="10" t="s">
        <v>130</v>
      </c>
      <c r="F5" s="2">
        <v>1</v>
      </c>
      <c r="G5" s="2">
        <v>1</v>
      </c>
      <c r="H5" s="4">
        <f t="shared" si="0"/>
        <v>183.5</v>
      </c>
      <c r="I5" s="4">
        <f>IF(H5,H5*config!$B$1,"")</f>
        <v>9.3401499999999995</v>
      </c>
      <c r="J5" s="4">
        <f t="shared" si="1"/>
        <v>192.84014999999999</v>
      </c>
      <c r="K5" s="4">
        <f>IF(J5, J5* IF(G5=1, config!$B$3,config!$B$2)*(1-config!$B$7) + config!$B$4, "")</f>
        <v>13.156375922500001</v>
      </c>
      <c r="L5" s="4">
        <f>IF(J5,J5*config!$B$8,"")</f>
        <v>6.3637249499999999</v>
      </c>
      <c r="M5" s="45">
        <f>IF(H5,IF(F5=1,config!$B$6,config!$B$5),"")</f>
        <v>12</v>
      </c>
      <c r="N5" s="4">
        <f>IF(L5,J5-I5-K5-L5-M5-IF(H5&gt;=40,config!$B$10,config!$B$9),"")</f>
        <v>150.9798991275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12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6"/>
      <c r="B6" s="7"/>
      <c r="C6" s="8"/>
      <c r="D6" s="9"/>
      <c r="E6" s="10" t="s">
        <v>131</v>
      </c>
      <c r="F6" s="2">
        <v>0</v>
      </c>
      <c r="G6" s="2">
        <v>0</v>
      </c>
      <c r="H6" s="4" t="str">
        <f t="shared" si="0"/>
        <v/>
      </c>
      <c r="I6" s="2" t="e">
        <f>IF(H6,H6*config!$B$1,"")</f>
        <v>#VALUE!</v>
      </c>
      <c r="J6" s="2" t="e">
        <f t="shared" si="1"/>
        <v>#VALUE!</v>
      </c>
      <c r="K6" s="2" t="e">
        <f>IF(J6, J6* IF(G6=1, config!$B$3,config!$B$2)*(1-config!$B$7) + config!$B$4, "")</f>
        <v>#VALUE!</v>
      </c>
      <c r="L6" s="4" t="e">
        <f>IF(J6,J6*config!$B$8,"")</f>
        <v>#VALUE!</v>
      </c>
      <c r="M6" s="11" t="e">
        <f>IF(H6,IF(F6=1,config!$B$6,config!$B$5),"")</f>
        <v>#VALUE!</v>
      </c>
      <c r="N6" s="2" t="e">
        <f>IF(L6,J6-I6-K6-L6-M6-IF(H6&gt;=40,config!$B$10,config!$B$9),"")</f>
        <v>#VALUE!</v>
      </c>
      <c r="O6" s="2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11" t="e">
        <f>IF(N6,IF(F6=1,config!$B$6,config!$B$5),"")</f>
        <v>#VALUE!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6"/>
      <c r="B7" s="7"/>
      <c r="C7" s="8"/>
      <c r="D7" s="9"/>
      <c r="E7" s="10" t="s">
        <v>132</v>
      </c>
      <c r="F7" s="2">
        <v>0</v>
      </c>
      <c r="G7" s="2">
        <v>0</v>
      </c>
      <c r="H7" s="4" t="str">
        <f t="shared" si="0"/>
        <v/>
      </c>
      <c r="I7" s="2" t="e">
        <f>IF(H7,H7*config!$B$1,"")</f>
        <v>#VALUE!</v>
      </c>
      <c r="J7" s="2" t="e">
        <f t="shared" si="1"/>
        <v>#VALUE!</v>
      </c>
      <c r="K7" s="2" t="e">
        <f>IF(J7, J7* IF(G7=1, config!$B$3,config!$B$2)*(1-config!$B$7) + config!$B$4, "")</f>
        <v>#VALUE!</v>
      </c>
      <c r="L7" s="4" t="e">
        <f>IF(J7,J7*config!$B$8,"")</f>
        <v>#VALUE!</v>
      </c>
      <c r="M7" s="11" t="e">
        <f>IF(H7,IF(F7=1,config!$B$6,config!$B$5),"")</f>
        <v>#VALUE!</v>
      </c>
      <c r="N7" s="2" t="e">
        <f>IF(L7,J7-I7-K7-L7-M7-IF(H7&gt;=40,config!$B$10,config!$B$9),"")</f>
        <v>#VALUE!</v>
      </c>
      <c r="O7" s="2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11" t="e">
        <f>IF(N7,IF(F7=1,config!$B$6,config!$B$5),"")</f>
        <v>#VALUE!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6"/>
      <c r="B8" s="7"/>
      <c r="C8" s="8"/>
      <c r="D8" s="9"/>
      <c r="E8" s="10" t="s">
        <v>133</v>
      </c>
      <c r="F8" s="2">
        <v>0</v>
      </c>
      <c r="G8" s="2">
        <v>0</v>
      </c>
      <c r="H8" s="4" t="str">
        <f t="shared" si="0"/>
        <v/>
      </c>
      <c r="I8" s="2" t="e">
        <f>IF(H8,H8*config!$B$1,"")</f>
        <v>#VALUE!</v>
      </c>
      <c r="J8" s="2" t="e">
        <f t="shared" si="1"/>
        <v>#VALUE!</v>
      </c>
      <c r="K8" s="2" t="e">
        <f>IF(J8, J8* IF(G8=1, config!$B$3,config!$B$2)*(1-config!$B$7) + config!$B$4, "")</f>
        <v>#VALUE!</v>
      </c>
      <c r="L8" s="4" t="e">
        <f>IF(J8,J8*config!$B$8,"")</f>
        <v>#VALUE!</v>
      </c>
      <c r="M8" s="11" t="e">
        <f>IF(H8,IF(F8=1,config!$B$6,config!$B$5),"")</f>
        <v>#VALUE!</v>
      </c>
      <c r="N8" s="2" t="e">
        <f>IF(L8,J8-I8-K8-L8-M8-IF(H8&gt;=40,config!$B$10,config!$B$9),"")</f>
        <v>#VALUE!</v>
      </c>
      <c r="O8" s="2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11" t="e">
        <f>IF(N8,IF(F8=1,config!$B$6,config!$B$5),"")</f>
        <v>#VALUE!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6"/>
      <c r="B9" s="7"/>
      <c r="C9" s="8"/>
      <c r="D9" s="9"/>
      <c r="E9" s="10" t="s">
        <v>134</v>
      </c>
      <c r="F9" s="2">
        <v>0</v>
      </c>
      <c r="G9" s="2">
        <v>0</v>
      </c>
      <c r="H9" s="4" t="str">
        <f t="shared" si="0"/>
        <v/>
      </c>
      <c r="I9" s="2" t="e">
        <f>IF(H9,H9*config!$B$1,"")</f>
        <v>#VALUE!</v>
      </c>
      <c r="J9" s="2" t="e">
        <f t="shared" si="1"/>
        <v>#VALUE!</v>
      </c>
      <c r="K9" s="2" t="e">
        <f>IF(J9, J9* IF(G9=1, config!$B$3,config!$B$2)*(1-config!$B$7) + config!$B$4, "")</f>
        <v>#VALUE!</v>
      </c>
      <c r="L9" s="4" t="e">
        <f>IF(J9,J9*config!$B$8,"")</f>
        <v>#VALUE!</v>
      </c>
      <c r="M9" s="11" t="e">
        <f>IF(H9,IF(F9=1,config!$B$6,config!$B$5),"")</f>
        <v>#VALUE!</v>
      </c>
      <c r="N9" s="2" t="e">
        <f>IF(L9,J9-I9-K9-L9-M9-IF(H9&gt;=40,config!$B$10,config!$B$9),"")</f>
        <v>#VALUE!</v>
      </c>
      <c r="O9" s="2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11" t="e">
        <f>IF(N9,IF(F9=1,config!$B$6,config!$B$5),"")</f>
        <v>#VALUE!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6"/>
      <c r="B10" s="7"/>
      <c r="C10" s="8"/>
      <c r="D10" s="9"/>
      <c r="E10" s="10" t="s">
        <v>135</v>
      </c>
      <c r="F10" s="2">
        <v>0</v>
      </c>
      <c r="G10" s="2">
        <v>0</v>
      </c>
      <c r="H10" s="4" t="str">
        <f t="shared" si="0"/>
        <v/>
      </c>
      <c r="I10" s="2" t="e">
        <f>IF(H10,H10*config!$B$1,"")</f>
        <v>#VALUE!</v>
      </c>
      <c r="J10" s="2" t="e">
        <f t="shared" si="1"/>
        <v>#VALUE!</v>
      </c>
      <c r="K10" s="2" t="e">
        <f>IF(J10, J10* IF(G10=1, config!$B$3,config!$B$2)*(1-config!$B$7) + config!$B$4, "")</f>
        <v>#VALUE!</v>
      </c>
      <c r="L10" s="4" t="e">
        <f>IF(J10,J10*config!$B$8,"")</f>
        <v>#VALUE!</v>
      </c>
      <c r="M10" s="11" t="e">
        <f>IF(H10,IF(F10=1,config!$B$6,config!$B$5),"")</f>
        <v>#VALUE!</v>
      </c>
      <c r="N10" s="2" t="e">
        <f>IF(L10,J10-I10-K10-L10-M10-IF(H10&gt;=40,config!$B$10,config!$B$9),"")</f>
        <v>#VALUE!</v>
      </c>
      <c r="O10" s="2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11" t="e">
        <f>IF(N10,IF(F10=1,config!$B$6,config!$B$5),"")</f>
        <v>#VALUE!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6"/>
      <c r="B11" s="7"/>
      <c r="C11" s="8"/>
      <c r="D11" s="9"/>
      <c r="E11" s="10" t="s">
        <v>136</v>
      </c>
      <c r="F11" s="2">
        <v>0</v>
      </c>
      <c r="G11" s="2">
        <v>0</v>
      </c>
      <c r="H11" s="4" t="str">
        <f t="shared" si="0"/>
        <v/>
      </c>
      <c r="I11" s="2" t="e">
        <f>IF(H11,H11*config!$B$1,"")</f>
        <v>#VALUE!</v>
      </c>
      <c r="J11" s="2" t="e">
        <f t="shared" si="1"/>
        <v>#VALUE!</v>
      </c>
      <c r="K11" s="2" t="e">
        <f>IF(J11, J11* IF(G11=1, config!$B$3,config!$B$2)*(1-config!$B$7) + config!$B$4, "")</f>
        <v>#VALUE!</v>
      </c>
      <c r="L11" s="4" t="e">
        <f>IF(J11,J11*config!$B$8,"")</f>
        <v>#VALUE!</v>
      </c>
      <c r="M11" s="11" t="e">
        <f>IF(H11,IF(F11=1,config!$B$6,config!$B$5),"")</f>
        <v>#VALUE!</v>
      </c>
      <c r="N11" s="2" t="e">
        <f>IF(L11,J11-I11-K11-L11-M11-IF(H11&gt;=40,config!$B$10,config!$B$9),"")</f>
        <v>#VALUE!</v>
      </c>
      <c r="O11" s="2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11" t="e">
        <f>IF(N11,IF(F11=1,config!$B$6,config!$B$5),"")</f>
        <v>#VALUE!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6"/>
      <c r="B12" s="7"/>
      <c r="C12" s="8"/>
      <c r="D12" s="9"/>
      <c r="E12" s="10" t="s">
        <v>137</v>
      </c>
      <c r="F12" s="2">
        <v>0</v>
      </c>
      <c r="G12" s="2">
        <v>0</v>
      </c>
      <c r="H12" s="4" t="str">
        <f t="shared" si="0"/>
        <v/>
      </c>
      <c r="I12" s="2" t="e">
        <f>IF(H12,H12*config!$B$1,"")</f>
        <v>#VALUE!</v>
      </c>
      <c r="J12" s="2" t="e">
        <f t="shared" si="1"/>
        <v>#VALUE!</v>
      </c>
      <c r="K12" s="2" t="e">
        <f>IF(J12, J12* IF(G12=1, config!$B$3,config!$B$2)*(1-config!$B$7) + config!$B$4, "")</f>
        <v>#VALUE!</v>
      </c>
      <c r="L12" s="4" t="e">
        <f>IF(J12,J12*config!$B$8,"")</f>
        <v>#VALUE!</v>
      </c>
      <c r="M12" s="11" t="e">
        <f>IF(H12,IF(F12=1,config!$B$6,config!$B$5),"")</f>
        <v>#VALUE!</v>
      </c>
      <c r="N12" s="2" t="e">
        <f>IF(L12,J12-I12-K12-L12-M12-IF(H12&gt;=40,config!$B$10,config!$B$9),"")</f>
        <v>#VALUE!</v>
      </c>
      <c r="O12" s="2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11" t="e">
        <f>IF(N12,IF(F12=1,config!$B$6,config!$B$5),"")</f>
        <v>#VALUE!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6"/>
      <c r="B13" s="7"/>
      <c r="C13" s="8"/>
      <c r="D13" s="9"/>
      <c r="E13" s="10" t="s">
        <v>138</v>
      </c>
      <c r="F13" s="2">
        <v>0</v>
      </c>
      <c r="G13" s="2">
        <v>0</v>
      </c>
      <c r="H13" s="4" t="str">
        <f t="shared" si="0"/>
        <v/>
      </c>
      <c r="I13" s="2" t="e">
        <f>IF(H13,H13*config!$B$1,"")</f>
        <v>#VALUE!</v>
      </c>
      <c r="J13" s="2" t="e">
        <f t="shared" si="1"/>
        <v>#VALUE!</v>
      </c>
      <c r="K13" s="2" t="e">
        <f>IF(J13, J13* IF(G13=1, config!$B$3,config!$B$2)*(1-config!$B$7) + config!$B$4, "")</f>
        <v>#VALUE!</v>
      </c>
      <c r="L13" s="4" t="e">
        <f>IF(J13,J13*config!$B$8,"")</f>
        <v>#VALUE!</v>
      </c>
      <c r="M13" s="11" t="e">
        <f>IF(H13,IF(F13=1,config!$B$6,config!$B$5),"")</f>
        <v>#VALUE!</v>
      </c>
      <c r="N13" s="2" t="e">
        <f>IF(L13,J13-I13-K13-L13-M13-IF(H13&gt;=40,config!$B$10,config!$B$9),"")</f>
        <v>#VALUE!</v>
      </c>
      <c r="O13" s="2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11" t="e">
        <f>IF(N13,IF(F13=1,config!$B$6,config!$B$5),"")</f>
        <v>#VALUE!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6"/>
      <c r="B14" s="7"/>
      <c r="C14" s="8"/>
      <c r="D14" s="9"/>
      <c r="E14" s="10" t="s">
        <v>139</v>
      </c>
      <c r="F14" s="2">
        <v>0</v>
      </c>
      <c r="G14" s="2">
        <v>0</v>
      </c>
      <c r="H14" s="4" t="str">
        <f t="shared" si="0"/>
        <v/>
      </c>
      <c r="I14" s="2" t="e">
        <f>IF(H14,H14*config!$B$1,"")</f>
        <v>#VALUE!</v>
      </c>
      <c r="J14" s="2" t="e">
        <f t="shared" si="1"/>
        <v>#VALUE!</v>
      </c>
      <c r="K14" s="2" t="e">
        <f>IF(J14, J14* IF(G14=1, config!$B$3,config!$B$2)*(1-config!$B$7) + config!$B$4, "")</f>
        <v>#VALUE!</v>
      </c>
      <c r="L14" s="4" t="e">
        <f>IF(J14,J14*config!$B$8,"")</f>
        <v>#VALUE!</v>
      </c>
      <c r="M14" s="11" t="e">
        <f>IF(H14,IF(F14=1,config!$B$6,config!$B$5),"")</f>
        <v>#VALUE!</v>
      </c>
      <c r="N14" s="2" t="e">
        <f>IF(L14,J14-I14-K14-L14-M14-IF(H14&gt;=40,config!$B$10,config!$B$9),"")</f>
        <v>#VALUE!</v>
      </c>
      <c r="O14" s="2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11" t="e">
        <f>IF(N14,IF(F14=1,config!$B$6,config!$B$5),"")</f>
        <v>#VALUE!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6"/>
      <c r="B15" s="7"/>
      <c r="C15" s="8"/>
      <c r="D15" s="9"/>
      <c r="E15" s="10" t="s">
        <v>140</v>
      </c>
      <c r="F15" s="2">
        <v>0</v>
      </c>
      <c r="G15" s="2">
        <v>0</v>
      </c>
      <c r="H15" s="4" t="str">
        <f t="shared" si="0"/>
        <v/>
      </c>
      <c r="I15" s="2" t="e">
        <f>IF(H15,H15*config!$B$1,"")</f>
        <v>#VALUE!</v>
      </c>
      <c r="J15" s="2" t="e">
        <f t="shared" si="1"/>
        <v>#VALUE!</v>
      </c>
      <c r="K15" s="2" t="e">
        <f>IF(J15, J15* IF(G15=1, config!$B$3,config!$B$2)*(1-config!$B$7) + config!$B$4, "")</f>
        <v>#VALUE!</v>
      </c>
      <c r="L15" s="4" t="e">
        <f>IF(J15,J15*config!$B$8,"")</f>
        <v>#VALUE!</v>
      </c>
      <c r="M15" s="11" t="e">
        <f>IF(H15,IF(F15=1,config!$B$6,config!$B$5),"")</f>
        <v>#VALUE!</v>
      </c>
      <c r="N15" s="2" t="e">
        <f>IF(L15,J15-I15-K15-L15-M15-IF(H15&gt;=40,config!$B$10,config!$B$9),"")</f>
        <v>#VALUE!</v>
      </c>
      <c r="O15" s="2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11" t="e">
        <f>IF(N15,IF(F15=1,config!$B$6,config!$B$5),"")</f>
        <v>#VALUE!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6"/>
      <c r="B16" s="7"/>
      <c r="C16" s="8"/>
      <c r="D16" s="9"/>
      <c r="E16" s="10" t="s">
        <v>141</v>
      </c>
      <c r="F16" s="2">
        <v>0</v>
      </c>
      <c r="G16" s="2">
        <v>0</v>
      </c>
      <c r="H16" s="4" t="str">
        <f t="shared" si="0"/>
        <v/>
      </c>
      <c r="I16" s="2" t="e">
        <f>IF(H16,H16*config!$B$1,"")</f>
        <v>#VALUE!</v>
      </c>
      <c r="J16" s="2" t="e">
        <f t="shared" si="1"/>
        <v>#VALUE!</v>
      </c>
      <c r="K16" s="2" t="e">
        <f>IF(J16, J16* IF(G16=1, config!$B$3,config!$B$2)*(1-config!$B$7) + config!$B$4, "")</f>
        <v>#VALUE!</v>
      </c>
      <c r="L16" s="4" t="e">
        <f>IF(J16,J16*config!$B$8,"")</f>
        <v>#VALUE!</v>
      </c>
      <c r="M16" s="11" t="e">
        <f>IF(H16,IF(F16=1,config!$B$6,config!$B$5),"")</f>
        <v>#VALUE!</v>
      </c>
      <c r="N16" s="2" t="e">
        <f>IF(L16,J16-I16-K16-L16-M16-IF(H16&gt;=40,config!$B$10,config!$B$9),"")</f>
        <v>#VALUE!</v>
      </c>
      <c r="O16" s="2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11" t="e">
        <f>IF(N16,IF(F16=1,config!$B$6,config!$B$5),"")</f>
        <v>#VALUE!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6"/>
      <c r="B17" s="7"/>
      <c r="C17" s="8"/>
      <c r="D17" s="9"/>
      <c r="E17" s="10" t="s">
        <v>142</v>
      </c>
      <c r="F17" s="2">
        <v>0</v>
      </c>
      <c r="G17" s="2">
        <v>0</v>
      </c>
      <c r="H17" s="4" t="str">
        <f t="shared" si="0"/>
        <v/>
      </c>
      <c r="I17" s="2" t="e">
        <f>IF(H17,H17*config!$B$1,"")</f>
        <v>#VALUE!</v>
      </c>
      <c r="J17" s="2" t="e">
        <f t="shared" si="1"/>
        <v>#VALUE!</v>
      </c>
      <c r="K17" s="2" t="e">
        <f>IF(J17, J17* IF(G17=1, config!$B$3,config!$B$2)*(1-config!$B$7) + config!$B$4, "")</f>
        <v>#VALUE!</v>
      </c>
      <c r="L17" s="4" t="e">
        <f>IF(J17,J17*config!$B$8,"")</f>
        <v>#VALUE!</v>
      </c>
      <c r="M17" s="11" t="e">
        <f>IF(H17,IF(F17=1,config!$B$6,config!$B$5),"")</f>
        <v>#VALUE!</v>
      </c>
      <c r="N17" s="2" t="e">
        <f>IF(L17,J17-I17-K17-L17-M17-IF(H17&gt;=40,config!$B$10,config!$B$9),"")</f>
        <v>#VALUE!</v>
      </c>
      <c r="O17" s="2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11" t="e">
        <f>IF(N17,IF(F17=1,config!$B$6,config!$B$5),"")</f>
        <v>#VALUE!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67.739999999999995</v>
      </c>
      <c r="AE17" s="31" t="e">
        <f t="shared" ref="AE17:AE26" si="5">AD17-AC17</f>
        <v>#VALUE!</v>
      </c>
    </row>
    <row r="18" spans="1:31" ht="15.75" customHeight="1">
      <c r="A18" s="6"/>
      <c r="B18" s="7"/>
      <c r="C18" s="8"/>
      <c r="D18" s="9"/>
      <c r="E18" s="10" t="s">
        <v>143</v>
      </c>
      <c r="F18" s="2">
        <v>0</v>
      </c>
      <c r="G18" s="2">
        <v>0</v>
      </c>
      <c r="H18" s="4" t="str">
        <f t="shared" si="0"/>
        <v/>
      </c>
      <c r="I18" s="2" t="e">
        <f>IF(H18,H18*config!$B$1,"")</f>
        <v>#VALUE!</v>
      </c>
      <c r="J18" s="2" t="e">
        <f t="shared" si="1"/>
        <v>#VALUE!</v>
      </c>
      <c r="K18" s="2" t="e">
        <f>IF(J18, J18* IF(G18=1, config!$B$3,config!$B$2)*(1-config!$B$7) + config!$B$4, "")</f>
        <v>#VALUE!</v>
      </c>
      <c r="L18" s="4" t="e">
        <f>IF(J18,J18*config!$B$8,"")</f>
        <v>#VALUE!</v>
      </c>
      <c r="M18" s="11" t="e">
        <f>IF(H18,IF(F18=1,config!$B$6,config!$B$5),"")</f>
        <v>#VALUE!</v>
      </c>
      <c r="N18" s="2" t="e">
        <f>IF(L18,J18-I18-K18-L18-M18-IF(H18&gt;=40,config!$B$10,config!$B$9),"")</f>
        <v>#VALUE!</v>
      </c>
      <c r="O18" s="2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11" t="e">
        <f>IF(N18,IF(F18=1,config!$B$6,config!$B$5),"")</f>
        <v>#VALUE!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6"/>
      <c r="B19" s="7"/>
      <c r="C19" s="8"/>
      <c r="D19" s="9"/>
      <c r="E19" s="10" t="s">
        <v>144</v>
      </c>
      <c r="F19" s="2">
        <v>0</v>
      </c>
      <c r="G19" s="2">
        <v>0</v>
      </c>
      <c r="H19" s="4" t="str">
        <f t="shared" si="0"/>
        <v/>
      </c>
      <c r="I19" s="2" t="e">
        <f>IF(H19,H19*config!$B$1,"")</f>
        <v>#VALUE!</v>
      </c>
      <c r="J19" s="2" t="e">
        <f t="shared" si="1"/>
        <v>#VALUE!</v>
      </c>
      <c r="K19" s="2" t="e">
        <f>IF(J19, J19* IF(G19=1, config!$B$3,config!$B$2)*(1-config!$B$7) + config!$B$4, "")</f>
        <v>#VALUE!</v>
      </c>
      <c r="L19" s="4" t="e">
        <f>IF(J19,J19*config!$B$8,"")</f>
        <v>#VALUE!</v>
      </c>
      <c r="M19" s="11" t="e">
        <f>IF(H19,IF(F19=1,config!$B$6,config!$B$5),"")</f>
        <v>#VALUE!</v>
      </c>
      <c r="N19" s="2" t="e">
        <f>IF(L19,J19-I19-K19-L19-M19-IF(H19&gt;=40,config!$B$10,config!$B$9),"")</f>
        <v>#VALUE!</v>
      </c>
      <c r="O19" s="2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11" t="e">
        <f>IF(N19,IF(F19=1,config!$B$6,config!$B$5),"")</f>
        <v>#VALUE!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6"/>
      <c r="B20" s="7"/>
      <c r="C20" s="8"/>
      <c r="D20" s="9"/>
      <c r="E20" s="10" t="s">
        <v>145</v>
      </c>
      <c r="F20" s="2">
        <v>0</v>
      </c>
      <c r="G20" s="2">
        <v>0</v>
      </c>
      <c r="H20" s="4" t="str">
        <f t="shared" si="0"/>
        <v/>
      </c>
      <c r="I20" s="2" t="e">
        <f>IF(H20,H20*config!$B$1,"")</f>
        <v>#VALUE!</v>
      </c>
      <c r="J20" s="2" t="e">
        <f t="shared" si="1"/>
        <v>#VALUE!</v>
      </c>
      <c r="K20" s="2" t="e">
        <f>IF(J20, J20* IF(G20=1, config!$B$3,config!$B$2)*(1-config!$B$7) + config!$B$4, "")</f>
        <v>#VALUE!</v>
      </c>
      <c r="L20" s="4" t="e">
        <f>IF(J20,J20*config!$B$8,"")</f>
        <v>#VALUE!</v>
      </c>
      <c r="M20" s="11" t="e">
        <f>IF(H20,IF(F20=1,config!$B$6,config!$B$5),"")</f>
        <v>#VALUE!</v>
      </c>
      <c r="N20" s="2" t="e">
        <f>IF(L20,J20-I20-K20-L20-M20-IF(H20&gt;=40,config!$B$10,config!$B$9),"")</f>
        <v>#VALUE!</v>
      </c>
      <c r="O20" s="2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11" t="e">
        <f>IF(N20,IF(F20=1,config!$B$6,config!$B$5),"")</f>
        <v>#VALUE!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0.6774</v>
      </c>
      <c r="AE20" s="31" t="e">
        <f t="shared" si="5"/>
        <v>#VALUE!</v>
      </c>
    </row>
    <row r="21" spans="1:31" ht="15.75" customHeight="1">
      <c r="A21" s="6"/>
      <c r="B21" s="7"/>
      <c r="C21" s="8"/>
      <c r="D21" s="9"/>
      <c r="E21" s="10" t="s">
        <v>146</v>
      </c>
      <c r="F21" s="2">
        <v>0</v>
      </c>
      <c r="G21" s="2">
        <v>0</v>
      </c>
      <c r="H21" s="4" t="str">
        <f t="shared" si="0"/>
        <v/>
      </c>
      <c r="I21" s="2" t="e">
        <f>IF(H21,H21*config!$B$1,"")</f>
        <v>#VALUE!</v>
      </c>
      <c r="J21" s="2" t="e">
        <f t="shared" si="1"/>
        <v>#VALUE!</v>
      </c>
      <c r="K21" s="2" t="e">
        <f>IF(J21, J21* IF(G21=1, config!$B$3,config!$B$2)*(1-config!$B$7) + config!$B$4, "")</f>
        <v>#VALUE!</v>
      </c>
      <c r="L21" s="4" t="e">
        <f>IF(J21,J21*config!$B$8,"")</f>
        <v>#VALUE!</v>
      </c>
      <c r="M21" s="11" t="e">
        <f>IF(H21,IF(F21=1,config!$B$6,config!$B$5),"")</f>
        <v>#VALUE!</v>
      </c>
      <c r="N21" s="2" t="e">
        <f>IF(L21,J21-I21-K21-L21-M21-IF(H21&gt;=40,config!$B$10,config!$B$9),"")</f>
        <v>#VALUE!</v>
      </c>
      <c r="O21" s="2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11" t="e">
        <f>IF(N21,IF(F21=1,config!$B$6,config!$B$5),"")</f>
        <v>#VALUE!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147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148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4</v>
      </c>
      <c r="AD23" s="33">
        <f>IF(COUNT(Y2:Y1000),COUNT(Y2:Y1000),0)</f>
        <v>0</v>
      </c>
      <c r="AE23" s="34">
        <f t="shared" si="5"/>
        <v>-4</v>
      </c>
    </row>
    <row r="24" spans="1:31" ht="12.5">
      <c r="A24" s="6"/>
      <c r="B24" s="7"/>
      <c r="C24" s="8"/>
      <c r="D24" s="9"/>
      <c r="E24" s="10" t="s">
        <v>149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150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151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152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153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0B00-000000000000}">
      <formula1>"MC,EB"</formula1>
    </dataValidation>
  </dataValidations>
  <hyperlinks>
    <hyperlink ref="A2" r:id="rId1" xr:uid="{00000000-0004-0000-0B00-000000000000}"/>
    <hyperlink ref="E2" r:id="rId2" xr:uid="{00000000-0004-0000-0B00-000001000000}"/>
    <hyperlink ref="A3" r:id="rId3" xr:uid="{00000000-0004-0000-0B00-000002000000}"/>
    <hyperlink ref="E3" r:id="rId4" xr:uid="{00000000-0004-0000-0B00-000003000000}"/>
    <hyperlink ref="A4" r:id="rId5" xr:uid="{00000000-0004-0000-0B00-000004000000}"/>
    <hyperlink ref="E4" r:id="rId6" xr:uid="{00000000-0004-0000-0B00-000005000000}"/>
    <hyperlink ref="E5" r:id="rId7" xr:uid="{00000000-0004-0000-0B00-000006000000}"/>
    <hyperlink ref="E6" r:id="rId8" xr:uid="{00000000-0004-0000-0B00-000007000000}"/>
    <hyperlink ref="E7" r:id="rId9" xr:uid="{00000000-0004-0000-0B00-000008000000}"/>
    <hyperlink ref="E8" r:id="rId10" xr:uid="{00000000-0004-0000-0B00-000009000000}"/>
    <hyperlink ref="E9" r:id="rId11" xr:uid="{00000000-0004-0000-0B00-00000A000000}"/>
    <hyperlink ref="E10" r:id="rId12" xr:uid="{00000000-0004-0000-0B00-00000B000000}"/>
    <hyperlink ref="E11" r:id="rId13" xr:uid="{00000000-0004-0000-0B00-00000C000000}"/>
    <hyperlink ref="E12" r:id="rId14" xr:uid="{00000000-0004-0000-0B00-00000D000000}"/>
    <hyperlink ref="E13" r:id="rId15" xr:uid="{00000000-0004-0000-0B00-00000E000000}"/>
    <hyperlink ref="E14" r:id="rId16" xr:uid="{00000000-0004-0000-0B00-00000F000000}"/>
    <hyperlink ref="E15" r:id="rId17" xr:uid="{00000000-0004-0000-0B00-000010000000}"/>
    <hyperlink ref="E16" r:id="rId18" xr:uid="{00000000-0004-0000-0B00-000011000000}"/>
    <hyperlink ref="E17" r:id="rId19" xr:uid="{00000000-0004-0000-0B00-000012000000}"/>
    <hyperlink ref="E18" r:id="rId20" xr:uid="{00000000-0004-0000-0B00-000013000000}"/>
    <hyperlink ref="E19" r:id="rId21" xr:uid="{00000000-0004-0000-0B00-000014000000}"/>
    <hyperlink ref="E20" r:id="rId22" xr:uid="{00000000-0004-0000-0B00-000015000000}"/>
    <hyperlink ref="E21" r:id="rId23" xr:uid="{00000000-0004-0000-0B00-000016000000}"/>
    <hyperlink ref="E22" r:id="rId24" xr:uid="{00000000-0004-0000-0B00-000017000000}"/>
    <hyperlink ref="E23" r:id="rId25" xr:uid="{00000000-0004-0000-0B00-000018000000}"/>
    <hyperlink ref="E24" r:id="rId26" xr:uid="{00000000-0004-0000-0B00-000019000000}"/>
    <hyperlink ref="E25" r:id="rId27" xr:uid="{00000000-0004-0000-0B00-00001A000000}"/>
    <hyperlink ref="E26" r:id="rId28" xr:uid="{00000000-0004-0000-0B00-00001B000000}"/>
    <hyperlink ref="E27" r:id="rId29" xr:uid="{00000000-0004-0000-0B00-00001C000000}"/>
    <hyperlink ref="E28" r:id="rId30" xr:uid="{00000000-0004-0000-0B00-00001D000000}"/>
    <hyperlink ref="E29" r:id="rId31" xr:uid="{00000000-0004-0000-0B00-00001E000000}"/>
    <hyperlink ref="E30" r:id="rId32" xr:uid="{00000000-0004-0000-0B00-00001F000000}"/>
    <hyperlink ref="E31" r:id="rId33" xr:uid="{00000000-0004-0000-0B00-000020000000}"/>
    <hyperlink ref="E32" r:id="rId34" xr:uid="{00000000-0004-0000-0B00-000021000000}"/>
    <hyperlink ref="E33" r:id="rId35" xr:uid="{00000000-0004-0000-0B00-000022000000}"/>
    <hyperlink ref="E34" r:id="rId36" xr:uid="{00000000-0004-0000-0B00-000023000000}"/>
    <hyperlink ref="E35" r:id="rId37" xr:uid="{00000000-0004-0000-0B00-000024000000}"/>
    <hyperlink ref="E36" r:id="rId38" xr:uid="{00000000-0004-0000-0B00-000025000000}"/>
    <hyperlink ref="E37" r:id="rId39" xr:uid="{00000000-0004-0000-0B00-000026000000}"/>
    <hyperlink ref="E38" r:id="rId40" xr:uid="{00000000-0004-0000-0B00-000027000000}"/>
    <hyperlink ref="E39" r:id="rId41" xr:uid="{00000000-0004-0000-0B00-000028000000}"/>
    <hyperlink ref="E40" r:id="rId42" xr:uid="{00000000-0004-0000-0B00-000029000000}"/>
    <hyperlink ref="E41" r:id="rId43" xr:uid="{00000000-0004-0000-0B00-00002A000000}"/>
    <hyperlink ref="E42" r:id="rId44" xr:uid="{00000000-0004-0000-0B00-00002B000000}"/>
    <hyperlink ref="E43" r:id="rId45" xr:uid="{00000000-0004-0000-0B00-00002C000000}"/>
    <hyperlink ref="E44" r:id="rId46" xr:uid="{00000000-0004-0000-0B00-00002D000000}"/>
    <hyperlink ref="E45" r:id="rId47" xr:uid="{00000000-0004-0000-0B00-00002E000000}"/>
    <hyperlink ref="E46" r:id="rId48" xr:uid="{00000000-0004-0000-0B00-00002F000000}"/>
    <hyperlink ref="E47" r:id="rId49" xr:uid="{00000000-0004-0000-0B00-000030000000}"/>
    <hyperlink ref="E48" r:id="rId50" xr:uid="{00000000-0004-0000-0B00-000031000000}"/>
    <hyperlink ref="E49" r:id="rId51" xr:uid="{00000000-0004-0000-0B00-000032000000}"/>
    <hyperlink ref="E50" r:id="rId52" xr:uid="{00000000-0004-0000-0B00-000033000000}"/>
    <hyperlink ref="E51" r:id="rId53" xr:uid="{00000000-0004-0000-0B00-000034000000}"/>
    <hyperlink ref="E52" r:id="rId54" xr:uid="{00000000-0004-0000-0B00-000035000000}"/>
    <hyperlink ref="E53" r:id="rId55" xr:uid="{00000000-0004-0000-0B00-000036000000}"/>
    <hyperlink ref="E54" r:id="rId56" xr:uid="{00000000-0004-0000-0B00-000037000000}"/>
    <hyperlink ref="E55" r:id="rId57" xr:uid="{00000000-0004-0000-0B00-000038000000}"/>
    <hyperlink ref="E56" r:id="rId58" xr:uid="{00000000-0004-0000-0B00-000039000000}"/>
    <hyperlink ref="E57" r:id="rId59" xr:uid="{00000000-0004-0000-0B00-00003A000000}"/>
    <hyperlink ref="E58" r:id="rId60" xr:uid="{00000000-0004-0000-0B00-00003B000000}"/>
    <hyperlink ref="E59" r:id="rId61" xr:uid="{00000000-0004-0000-0B00-00003C000000}"/>
    <hyperlink ref="E60" r:id="rId62" xr:uid="{00000000-0004-0000-0B00-00003D000000}"/>
    <hyperlink ref="E61" r:id="rId63" xr:uid="{00000000-0004-0000-0B00-00003E000000}"/>
    <hyperlink ref="E62" r:id="rId64" xr:uid="{00000000-0004-0000-0B00-00003F000000}"/>
    <hyperlink ref="E63" r:id="rId65" xr:uid="{00000000-0004-0000-0B00-000040000000}"/>
    <hyperlink ref="E64" r:id="rId66" xr:uid="{00000000-0004-0000-0B00-000041000000}"/>
    <hyperlink ref="E65" r:id="rId67" xr:uid="{00000000-0004-0000-0B00-000042000000}"/>
    <hyperlink ref="E66" r:id="rId68" xr:uid="{00000000-0004-0000-0B00-000043000000}"/>
    <hyperlink ref="E67" r:id="rId69" xr:uid="{00000000-0004-0000-0B00-000044000000}"/>
    <hyperlink ref="E68" r:id="rId70" xr:uid="{00000000-0004-0000-0B00-000045000000}"/>
    <hyperlink ref="E69" r:id="rId71" xr:uid="{00000000-0004-0000-0B00-000046000000}"/>
    <hyperlink ref="E70" r:id="rId72" xr:uid="{00000000-0004-0000-0B00-000047000000}"/>
    <hyperlink ref="E71" r:id="rId73" xr:uid="{00000000-0004-0000-0B00-000048000000}"/>
    <hyperlink ref="E72" r:id="rId74" xr:uid="{00000000-0004-0000-0B00-000049000000}"/>
    <hyperlink ref="E73" r:id="rId75" xr:uid="{00000000-0004-0000-0B00-00004A000000}"/>
    <hyperlink ref="E74" r:id="rId76" xr:uid="{00000000-0004-0000-0B00-00004B000000}"/>
    <hyperlink ref="E75" r:id="rId77" xr:uid="{00000000-0004-0000-0B00-00004C000000}"/>
    <hyperlink ref="E76" r:id="rId78" xr:uid="{00000000-0004-0000-0B00-00004D000000}"/>
    <hyperlink ref="E77" r:id="rId79" xr:uid="{00000000-0004-0000-0B00-00004E000000}"/>
    <hyperlink ref="E78" r:id="rId80" xr:uid="{00000000-0004-0000-0B00-00004F000000}"/>
    <hyperlink ref="E79" r:id="rId81" xr:uid="{00000000-0004-0000-0B00-000050000000}"/>
    <hyperlink ref="E80" r:id="rId82" xr:uid="{00000000-0004-0000-0B00-000051000000}"/>
    <hyperlink ref="E81" r:id="rId83" xr:uid="{00000000-0004-0000-0B00-000052000000}"/>
    <hyperlink ref="E82" r:id="rId84" xr:uid="{00000000-0004-0000-0B00-000053000000}"/>
    <hyperlink ref="E83" r:id="rId85" xr:uid="{00000000-0004-0000-0B00-000054000000}"/>
    <hyperlink ref="E84" r:id="rId86" xr:uid="{00000000-0004-0000-0B00-000055000000}"/>
    <hyperlink ref="E85" r:id="rId87" xr:uid="{00000000-0004-0000-0B00-000056000000}"/>
    <hyperlink ref="E86" r:id="rId88" xr:uid="{00000000-0004-0000-0B00-000057000000}"/>
    <hyperlink ref="E87" r:id="rId89" xr:uid="{00000000-0004-0000-0B00-000058000000}"/>
    <hyperlink ref="E88" r:id="rId90" xr:uid="{00000000-0004-0000-0B00-000059000000}"/>
    <hyperlink ref="E89" r:id="rId91" xr:uid="{00000000-0004-0000-0B00-00005A000000}"/>
    <hyperlink ref="E90" r:id="rId92" xr:uid="{00000000-0004-0000-0B00-00005B000000}"/>
    <hyperlink ref="E91" r:id="rId93" xr:uid="{00000000-0004-0000-0B00-00005C000000}"/>
    <hyperlink ref="E92" r:id="rId94" xr:uid="{00000000-0004-0000-0B00-00005D000000}"/>
    <hyperlink ref="E93" r:id="rId95" xr:uid="{00000000-0004-0000-0B00-00005E000000}"/>
    <hyperlink ref="E94" r:id="rId96" xr:uid="{00000000-0004-0000-0B00-00005F000000}"/>
    <hyperlink ref="E95" r:id="rId97" xr:uid="{00000000-0004-0000-0B00-000060000000}"/>
    <hyperlink ref="E96" r:id="rId98" xr:uid="{00000000-0004-0000-0B00-000061000000}"/>
    <hyperlink ref="E97" r:id="rId99" xr:uid="{00000000-0004-0000-0B00-000062000000}"/>
    <hyperlink ref="E98" r:id="rId100" xr:uid="{00000000-0004-0000-0B00-000063000000}"/>
    <hyperlink ref="E99" r:id="rId101" xr:uid="{00000000-0004-0000-0B00-000064000000}"/>
    <hyperlink ref="E100" r:id="rId102" xr:uid="{00000000-0004-0000-0B00-000065000000}"/>
    <hyperlink ref="E101" r:id="rId103" xr:uid="{00000000-0004-0000-0B00-000066000000}"/>
    <hyperlink ref="E102" r:id="rId104" xr:uid="{00000000-0004-0000-0B00-000067000000}"/>
    <hyperlink ref="E103" r:id="rId105" xr:uid="{00000000-0004-0000-0B00-000068000000}"/>
    <hyperlink ref="E104" r:id="rId106" xr:uid="{00000000-0004-0000-0B00-000069000000}"/>
    <hyperlink ref="E105" r:id="rId107" xr:uid="{00000000-0004-0000-0B00-00006A000000}"/>
    <hyperlink ref="E106" r:id="rId108" xr:uid="{00000000-0004-0000-0B00-00006B000000}"/>
    <hyperlink ref="E107" r:id="rId109" xr:uid="{00000000-0004-0000-0B00-00006C000000}"/>
    <hyperlink ref="E108" r:id="rId110" xr:uid="{00000000-0004-0000-0B00-00006D000000}"/>
    <hyperlink ref="E109" r:id="rId111" xr:uid="{00000000-0004-0000-0B00-00006E000000}"/>
    <hyperlink ref="E110" r:id="rId112" xr:uid="{00000000-0004-0000-0B00-00006F000000}"/>
    <hyperlink ref="E111" r:id="rId113" xr:uid="{00000000-0004-0000-0B00-000070000000}"/>
    <hyperlink ref="E112" r:id="rId114" xr:uid="{00000000-0004-0000-0B00-000071000000}"/>
    <hyperlink ref="E113" r:id="rId115" xr:uid="{00000000-0004-0000-0B00-000072000000}"/>
    <hyperlink ref="E114" r:id="rId116" xr:uid="{00000000-0004-0000-0B00-000073000000}"/>
    <hyperlink ref="E115" r:id="rId117" xr:uid="{00000000-0004-0000-0B00-000074000000}"/>
    <hyperlink ref="E116" r:id="rId118" xr:uid="{00000000-0004-0000-0B00-00007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10" t="s">
        <v>154</v>
      </c>
      <c r="B2" s="46" t="s">
        <v>155</v>
      </c>
      <c r="C2" s="46" t="s">
        <v>76</v>
      </c>
      <c r="D2" s="47">
        <v>18.39</v>
      </c>
      <c r="E2" s="10" t="s">
        <v>156</v>
      </c>
      <c r="F2" s="2">
        <v>0</v>
      </c>
      <c r="G2" s="2">
        <v>0</v>
      </c>
      <c r="H2" s="4">
        <f t="shared" ref="H2:H101" si="0">IF(D2,D2+$AC$6,"")</f>
        <v>21.89</v>
      </c>
      <c r="I2" s="4">
        <f>IF(H2,H2*config!$B$1,"")</f>
        <v>1.114201</v>
      </c>
      <c r="J2" s="4">
        <f t="shared" ref="J2:J101" si="1">IF(I2,H2+I2,"")</f>
        <v>23.004201000000002</v>
      </c>
      <c r="K2" s="4">
        <f>IF(J2, J2* IF(G2=1, config!$B$3,config!$B$2)*(1-config!$B$7) + config!$B$4, "")</f>
        <v>3.0293801743000004</v>
      </c>
      <c r="L2" s="4">
        <f>IF(J2,J2*config!$B$8,"")</f>
        <v>0.75913863300000006</v>
      </c>
      <c r="M2" s="45">
        <f>IF(H2,IF(F2=1,config!$B$6,config!$B$5),"")</f>
        <v>4.4000000000000004</v>
      </c>
      <c r="N2" s="4">
        <f>IF(L2,J2-I2-K2-L2-M2-IF(H2&gt;=40,config!$B$10,config!$B$9),"")</f>
        <v>13.551481192699999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4.4000000000000004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10" t="s">
        <v>157</v>
      </c>
      <c r="B3" s="42" t="s">
        <v>158</v>
      </c>
      <c r="C3" s="42" t="s">
        <v>76</v>
      </c>
      <c r="D3" s="44">
        <v>19.57</v>
      </c>
      <c r="E3" s="10" t="s">
        <v>159</v>
      </c>
      <c r="F3" s="2">
        <v>0</v>
      </c>
      <c r="G3" s="2">
        <v>0</v>
      </c>
      <c r="H3" s="4">
        <f t="shared" si="0"/>
        <v>23.07</v>
      </c>
      <c r="I3" s="4">
        <f>IF(H3,H3*config!$B$1,"")</f>
        <v>1.1742630000000001</v>
      </c>
      <c r="J3" s="4">
        <f t="shared" si="1"/>
        <v>24.244263</v>
      </c>
      <c r="K3" s="4">
        <f>IF(J3, J3* IF(G3=1, config!$B$3,config!$B$2)*(1-config!$B$7) + config!$B$4, "")</f>
        <v>3.1711192608999998</v>
      </c>
      <c r="L3" s="4">
        <f>IF(J3,J3*config!$B$8,"")</f>
        <v>0.800060679</v>
      </c>
      <c r="M3" s="45">
        <f>IF(H3,IF(F3=1,config!$B$6,config!$B$5),"")</f>
        <v>4.4000000000000004</v>
      </c>
      <c r="N3" s="4">
        <f>IF(L3,J3-I3-K3-L3-M3-IF(H3&gt;=40,config!$B$10,config!$B$9),"")</f>
        <v>14.548820060099999</v>
      </c>
      <c r="O3" s="4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45">
        <f>IF(N3,IF(F3=1,config!$B$6,config!$B$5),"")</f>
        <v>4.4000000000000004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10" t="s">
        <v>160</v>
      </c>
      <c r="B4" s="46" t="s">
        <v>158</v>
      </c>
      <c r="C4" s="46" t="s">
        <v>76</v>
      </c>
      <c r="D4" s="47">
        <v>58.97</v>
      </c>
      <c r="E4" s="10" t="s">
        <v>161</v>
      </c>
      <c r="F4" s="2">
        <v>0</v>
      </c>
      <c r="G4" s="2">
        <v>0</v>
      </c>
      <c r="H4" s="4">
        <f t="shared" si="0"/>
        <v>62.47</v>
      </c>
      <c r="I4" s="4">
        <f>IF(H4,H4*config!$B$1,"")</f>
        <v>3.1797230000000001</v>
      </c>
      <c r="J4" s="4">
        <f t="shared" si="1"/>
        <v>65.649722999999994</v>
      </c>
      <c r="K4" s="4">
        <f>IF(J4, J4* IF(G4=1, config!$B$3,config!$B$2)*(1-config!$B$7) + config!$B$4, "")</f>
        <v>7.9037633389000002</v>
      </c>
      <c r="L4" s="4">
        <f>IF(J4,J4*config!$B$8,"")</f>
        <v>2.1664408589999997</v>
      </c>
      <c r="M4" s="45">
        <f>IF(H4,IF(F4=1,config!$B$6,config!$B$5),"")</f>
        <v>4.4000000000000004</v>
      </c>
      <c r="N4" s="4">
        <f>IF(L4,J4-I4-K4-L4-M4-IF(H4&gt;=40,config!$B$10,config!$B$9),"")</f>
        <v>46.999795802099996</v>
      </c>
      <c r="O4" s="4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45">
        <f>IF(N4,IF(F4=1,config!$B$6,config!$B$5),"")</f>
        <v>4.4000000000000004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45846</v>
      </c>
      <c r="AF4" s="19">
        <v>123.27</v>
      </c>
      <c r="AG4" s="20" t="s">
        <v>162</v>
      </c>
      <c r="AH4" s="21"/>
    </row>
    <row r="5" spans="1:34">
      <c r="A5" s="10" t="s">
        <v>163</v>
      </c>
      <c r="B5" s="46" t="s">
        <v>80</v>
      </c>
      <c r="C5" s="46" t="s">
        <v>76</v>
      </c>
      <c r="D5" s="47">
        <v>10.81</v>
      </c>
      <c r="E5" s="10" t="s">
        <v>164</v>
      </c>
      <c r="F5" s="2">
        <v>0</v>
      </c>
      <c r="G5" s="2">
        <v>0</v>
      </c>
      <c r="H5" s="4">
        <f t="shared" si="0"/>
        <v>14.31</v>
      </c>
      <c r="I5" s="4">
        <f>IF(H5,H5*config!$B$1,"")</f>
        <v>0.728379</v>
      </c>
      <c r="J5" s="4">
        <f t="shared" si="1"/>
        <v>15.038379000000001</v>
      </c>
      <c r="K5" s="4">
        <f>IF(J5, J5* IF(G5=1, config!$B$3,config!$B$2)*(1-config!$B$7) + config!$B$4, "")</f>
        <v>2.1188867197000003</v>
      </c>
      <c r="L5" s="4">
        <f>IF(J5,J5*config!$B$8,"")</f>
        <v>0.49626650700000002</v>
      </c>
      <c r="M5" s="45">
        <f>IF(H5,IF(F5=1,config!$B$6,config!$B$5),"")</f>
        <v>4.4000000000000004</v>
      </c>
      <c r="N5" s="4">
        <f>IF(L5,J5-I5-K5-L5-M5-IF(H5&gt;=40,config!$B$10,config!$B$9),"")</f>
        <v>7.1448467732999994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4.4000000000000004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10" t="s">
        <v>165</v>
      </c>
      <c r="B6" s="46" t="s">
        <v>79</v>
      </c>
      <c r="C6" s="46" t="s">
        <v>76</v>
      </c>
      <c r="D6" s="47">
        <v>7.4</v>
      </c>
      <c r="E6" s="10" t="s">
        <v>166</v>
      </c>
      <c r="F6" s="2">
        <v>0</v>
      </c>
      <c r="G6" s="2">
        <v>0</v>
      </c>
      <c r="H6" s="4">
        <f t="shared" si="0"/>
        <v>10.9</v>
      </c>
      <c r="I6" s="4">
        <f>IF(H6,H6*config!$B$1,"")</f>
        <v>0.55481000000000003</v>
      </c>
      <c r="J6" s="4">
        <f t="shared" si="1"/>
        <v>11.45481</v>
      </c>
      <c r="K6" s="4">
        <f>IF(J6, J6* IF(G6=1, config!$B$3,config!$B$2)*(1-config!$B$7) + config!$B$4, "")</f>
        <v>1.7092847830000002</v>
      </c>
      <c r="L6" s="4">
        <f>IF(J6,J6*config!$B$8,"")</f>
        <v>0.37800873000000002</v>
      </c>
      <c r="M6" s="45">
        <f>IF(H6,IF(F6=1,config!$B$6,config!$B$5),"")</f>
        <v>4.4000000000000004</v>
      </c>
      <c r="N6" s="4">
        <f>IF(L6,J6-I6-K6-L6-M6-IF(H6&gt;=40,config!$B$10,config!$B$9),"")</f>
        <v>4.2627064870000009</v>
      </c>
      <c r="O6" s="4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45">
        <f>IF(N6,IF(F6=1,config!$B$6,config!$B$5),"")</f>
        <v>4.4000000000000004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10" t="s">
        <v>167</v>
      </c>
      <c r="B7" s="46" t="s">
        <v>82</v>
      </c>
      <c r="C7" s="46" t="s">
        <v>76</v>
      </c>
      <c r="D7" s="47">
        <v>11.99</v>
      </c>
      <c r="E7" s="10" t="s">
        <v>168</v>
      </c>
      <c r="F7" s="2">
        <v>0</v>
      </c>
      <c r="G7" s="2">
        <v>0</v>
      </c>
      <c r="H7" s="4">
        <f t="shared" si="0"/>
        <v>15.49</v>
      </c>
      <c r="I7" s="4">
        <f>IF(H7,H7*config!$B$1,"")</f>
        <v>0.78844100000000006</v>
      </c>
      <c r="J7" s="4">
        <f t="shared" si="1"/>
        <v>16.278441000000001</v>
      </c>
      <c r="K7" s="4">
        <f>IF(J7, J7* IF(G7=1, config!$B$3,config!$B$2)*(1-config!$B$7) + config!$B$4, "")</f>
        <v>2.2606258063000002</v>
      </c>
      <c r="L7" s="4">
        <f>IF(J7,J7*config!$B$8,"")</f>
        <v>0.53718855300000001</v>
      </c>
      <c r="M7" s="45">
        <f>IF(H7,IF(F7=1,config!$B$6,config!$B$5),"")</f>
        <v>4.4000000000000004</v>
      </c>
      <c r="N7" s="4">
        <f>IF(L7,J7-I7-K7-L7-M7-IF(H7&gt;=40,config!$B$10,config!$B$9),"")</f>
        <v>8.1421856406999993</v>
      </c>
      <c r="O7" s="4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45">
        <f>IF(N7,IF(F7=1,config!$B$6,config!$B$5),"")</f>
        <v>4.4000000000000004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10" t="s">
        <v>169</v>
      </c>
      <c r="B8" s="46" t="s">
        <v>77</v>
      </c>
      <c r="C8" s="46" t="s">
        <v>76</v>
      </c>
      <c r="D8" s="47">
        <v>10.97</v>
      </c>
      <c r="E8" s="10" t="s">
        <v>170</v>
      </c>
      <c r="F8" s="2">
        <v>0</v>
      </c>
      <c r="G8" s="2">
        <v>0</v>
      </c>
      <c r="H8" s="4">
        <f t="shared" si="0"/>
        <v>14.47</v>
      </c>
      <c r="I8" s="4">
        <f>IF(H8,H8*config!$B$1,"")</f>
        <v>0.73652300000000004</v>
      </c>
      <c r="J8" s="4">
        <f t="shared" si="1"/>
        <v>15.206523000000001</v>
      </c>
      <c r="K8" s="4">
        <f>IF(J8, J8* IF(G8=1, config!$B$3,config!$B$2)*(1-config!$B$7) + config!$B$4, "")</f>
        <v>2.1381055789000003</v>
      </c>
      <c r="L8" s="4">
        <f>IF(J8,J8*config!$B$8,"")</f>
        <v>0.50181525900000001</v>
      </c>
      <c r="M8" s="45">
        <f>IF(H8,IF(F8=1,config!$B$6,config!$B$5),"")</f>
        <v>4.4000000000000004</v>
      </c>
      <c r="N8" s="4">
        <f>IF(L8,J8-I8-K8-L8-M8-IF(H8&gt;=40,config!$B$10,config!$B$9),"")</f>
        <v>7.2800791620999981</v>
      </c>
      <c r="O8" s="4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45">
        <f>IF(N8,IF(F8=1,config!$B$6,config!$B$5),"")</f>
        <v>4.4000000000000004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10" t="s">
        <v>171</v>
      </c>
      <c r="B9" s="46" t="s">
        <v>77</v>
      </c>
      <c r="C9" s="46" t="s">
        <v>76</v>
      </c>
      <c r="D9" s="47">
        <v>7.26</v>
      </c>
      <c r="E9" s="10" t="s">
        <v>172</v>
      </c>
      <c r="F9" s="2">
        <v>0</v>
      </c>
      <c r="G9" s="2">
        <v>0</v>
      </c>
      <c r="H9" s="4">
        <f t="shared" si="0"/>
        <v>10.76</v>
      </c>
      <c r="I9" s="4">
        <f>IF(H9,H9*config!$B$1,"")</f>
        <v>0.54768399999999995</v>
      </c>
      <c r="J9" s="4">
        <f t="shared" si="1"/>
        <v>11.307684</v>
      </c>
      <c r="K9" s="4">
        <f>IF(J9, J9* IF(G9=1, config!$B$3,config!$B$2)*(1-config!$B$7) + config!$B$4, "")</f>
        <v>1.6924682812</v>
      </c>
      <c r="L9" s="4">
        <f>IF(J9,J9*config!$B$8,"")</f>
        <v>0.37315357200000004</v>
      </c>
      <c r="M9" s="45">
        <f>IF(H9,IF(F9=1,config!$B$6,config!$B$5),"")</f>
        <v>4.4000000000000004</v>
      </c>
      <c r="N9" s="4">
        <f>IF(L9,J9-I9-K9-L9-M9-IF(H9&gt;=40,config!$B$10,config!$B$9),"")</f>
        <v>4.1443781467999994</v>
      </c>
      <c r="O9" s="4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45">
        <f>IF(N9,IF(F9=1,config!$B$6,config!$B$5),"")</f>
        <v>4.4000000000000004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10" t="s">
        <v>173</v>
      </c>
      <c r="B10" s="46" t="s">
        <v>77</v>
      </c>
      <c r="C10" s="46" t="s">
        <v>76</v>
      </c>
      <c r="D10" s="47">
        <v>13.45</v>
      </c>
      <c r="E10" s="10" t="s">
        <v>174</v>
      </c>
      <c r="F10" s="2">
        <v>0</v>
      </c>
      <c r="G10" s="2">
        <v>0</v>
      </c>
      <c r="H10" s="4">
        <f t="shared" si="0"/>
        <v>16.95</v>
      </c>
      <c r="I10" s="4">
        <f>IF(H10,H10*config!$B$1,"")</f>
        <v>0.86275499999999994</v>
      </c>
      <c r="J10" s="4">
        <f t="shared" si="1"/>
        <v>17.812754999999999</v>
      </c>
      <c r="K10" s="4">
        <f>IF(J10, J10* IF(G10=1, config!$B$3,config!$B$2)*(1-config!$B$7) + config!$B$4, "")</f>
        <v>2.4359978965</v>
      </c>
      <c r="L10" s="4">
        <f>IF(J10,J10*config!$B$8,"")</f>
        <v>0.587820915</v>
      </c>
      <c r="M10" s="45">
        <f>IF(H10,IF(F10=1,config!$B$6,config!$B$5),"")</f>
        <v>4.4000000000000004</v>
      </c>
      <c r="N10" s="4">
        <f>IF(L10,J10-I10-K10-L10-M10-IF(H10&gt;=40,config!$B$10,config!$B$9),"")</f>
        <v>9.3761811884999986</v>
      </c>
      <c r="O10" s="4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45">
        <f>IF(N10,IF(F10=1,config!$B$6,config!$B$5),"")</f>
        <v>4.4000000000000004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10" t="s">
        <v>175</v>
      </c>
      <c r="B11" s="46" t="s">
        <v>77</v>
      </c>
      <c r="C11" s="46" t="s">
        <v>76</v>
      </c>
      <c r="D11" s="47">
        <v>15.24</v>
      </c>
      <c r="E11" s="10" t="s">
        <v>176</v>
      </c>
      <c r="F11" s="2">
        <v>0</v>
      </c>
      <c r="G11" s="2">
        <v>0</v>
      </c>
      <c r="H11" s="4">
        <f t="shared" si="0"/>
        <v>18.740000000000002</v>
      </c>
      <c r="I11" s="4">
        <f>IF(H11,H11*config!$B$1,"")</f>
        <v>0.9538660000000001</v>
      </c>
      <c r="J11" s="4">
        <f t="shared" si="1"/>
        <v>19.693866000000003</v>
      </c>
      <c r="K11" s="4">
        <f>IF(J11, J11* IF(G11=1, config!$B$3,config!$B$2)*(1-config!$B$7) + config!$B$4, "")</f>
        <v>2.6510088838000008</v>
      </c>
      <c r="L11" s="4">
        <f>IF(J11,J11*config!$B$8,"")</f>
        <v>0.64989757800000014</v>
      </c>
      <c r="M11" s="45">
        <f>IF(H11,IF(F11=1,config!$B$6,config!$B$5),"")</f>
        <v>4.4000000000000004</v>
      </c>
      <c r="N11" s="4">
        <f>IF(L11,J11-I11-K11-L11-M11-IF(H11&gt;=40,config!$B$10,config!$B$9),"")</f>
        <v>10.889093538200001</v>
      </c>
      <c r="O11" s="4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45">
        <f>IF(N11,IF(F11=1,config!$B$6,config!$B$5),"")</f>
        <v>4.4000000000000004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10" t="s">
        <v>177</v>
      </c>
      <c r="B12" s="46" t="s">
        <v>77</v>
      </c>
      <c r="C12" s="46" t="s">
        <v>76</v>
      </c>
      <c r="D12" s="47">
        <v>26.07</v>
      </c>
      <c r="E12" s="10" t="s">
        <v>178</v>
      </c>
      <c r="F12" s="2">
        <v>0</v>
      </c>
      <c r="G12" s="2">
        <v>0</v>
      </c>
      <c r="H12" s="4">
        <f t="shared" si="0"/>
        <v>29.57</v>
      </c>
      <c r="I12" s="4">
        <f>IF(H12,H12*config!$B$1,"")</f>
        <v>1.5051130000000001</v>
      </c>
      <c r="J12" s="4">
        <f t="shared" si="1"/>
        <v>31.075113000000002</v>
      </c>
      <c r="K12" s="4">
        <f>IF(J12, J12* IF(G12=1, config!$B$3,config!$B$2)*(1-config!$B$7) + config!$B$4, "")</f>
        <v>3.9518854159000001</v>
      </c>
      <c r="L12" s="4">
        <f>IF(J12,J12*config!$B$8,"")</f>
        <v>1.025478729</v>
      </c>
      <c r="M12" s="45">
        <f>IF(H12,IF(F12=1,config!$B$6,config!$B$5),"")</f>
        <v>4.4000000000000004</v>
      </c>
      <c r="N12" s="4">
        <f>IF(L12,J12-I12-K12-L12-M12-IF(H12&gt;=40,config!$B$10,config!$B$9),"")</f>
        <v>20.042635855100002</v>
      </c>
      <c r="O12" s="4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45">
        <f>IF(N12,IF(F12=1,config!$B$6,config!$B$5),"")</f>
        <v>4.4000000000000004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10" t="s">
        <v>179</v>
      </c>
      <c r="B13" s="46" t="s">
        <v>77</v>
      </c>
      <c r="C13" s="46" t="s">
        <v>76</v>
      </c>
      <c r="D13" s="47">
        <v>19.84</v>
      </c>
      <c r="E13" s="10" t="s">
        <v>180</v>
      </c>
      <c r="F13" s="2">
        <v>0</v>
      </c>
      <c r="G13" s="2">
        <v>0</v>
      </c>
      <c r="H13" s="4">
        <f t="shared" si="0"/>
        <v>23.34</v>
      </c>
      <c r="I13" s="4">
        <f>IF(H13,H13*config!$B$1,"")</f>
        <v>1.1880060000000001</v>
      </c>
      <c r="J13" s="4">
        <f t="shared" si="1"/>
        <v>24.528006000000001</v>
      </c>
      <c r="K13" s="4">
        <f>IF(J13, J13* IF(G13=1, config!$B$3,config!$B$2)*(1-config!$B$7) + config!$B$4, "")</f>
        <v>3.2035510858</v>
      </c>
      <c r="L13" s="4">
        <f>IF(J13,J13*config!$B$8,"")</f>
        <v>0.80942419800000009</v>
      </c>
      <c r="M13" s="45">
        <f>IF(H13,IF(F13=1,config!$B$6,config!$B$5),"")</f>
        <v>4.4000000000000004</v>
      </c>
      <c r="N13" s="4">
        <f>IF(L13,J13-I13-K13-L13-M13-IF(H13&gt;=40,config!$B$10,config!$B$9),"")</f>
        <v>14.7770247162</v>
      </c>
      <c r="O13" s="4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45">
        <f>IF(N13,IF(F13=1,config!$B$6,config!$B$5),"")</f>
        <v>4.4000000000000004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6"/>
      <c r="B14" s="7"/>
      <c r="C14" s="8"/>
      <c r="D14" s="9"/>
      <c r="E14" s="10" t="s">
        <v>181</v>
      </c>
      <c r="F14" s="2">
        <v>0</v>
      </c>
      <c r="G14" s="2">
        <v>0</v>
      </c>
      <c r="H14" s="4" t="str">
        <f t="shared" si="0"/>
        <v/>
      </c>
      <c r="I14" s="2" t="e">
        <f>IF(H14,H14*config!$B$1,"")</f>
        <v>#VALUE!</v>
      </c>
      <c r="J14" s="2" t="e">
        <f t="shared" si="1"/>
        <v>#VALUE!</v>
      </c>
      <c r="K14" s="2" t="e">
        <f>IF(J14, J14* IF(G14=1, config!$B$3,config!$B$2)*(1-config!$B$7) + config!$B$4, "")</f>
        <v>#VALUE!</v>
      </c>
      <c r="L14" s="4" t="e">
        <f>IF(J14,J14*config!$B$8,"")</f>
        <v>#VALUE!</v>
      </c>
      <c r="M14" s="11" t="e">
        <f>IF(H14,IF(F14=1,config!$B$6,config!$B$5),"")</f>
        <v>#VALUE!</v>
      </c>
      <c r="N14" s="2" t="e">
        <f>IF(L14,J14-I14-K14-L14-M14-IF(H14&gt;=40,config!$B$10,config!$B$9),"")</f>
        <v>#VALUE!</v>
      </c>
      <c r="O14" s="2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11" t="e">
        <f>IF(N14,IF(F14=1,config!$B$6,config!$B$5),"")</f>
        <v>#VALUE!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6"/>
      <c r="B15" s="7"/>
      <c r="C15" s="8"/>
      <c r="D15" s="9"/>
      <c r="E15" s="10" t="s">
        <v>182</v>
      </c>
      <c r="F15" s="2">
        <v>0</v>
      </c>
      <c r="G15" s="2">
        <v>0</v>
      </c>
      <c r="H15" s="4" t="str">
        <f t="shared" si="0"/>
        <v/>
      </c>
      <c r="I15" s="2" t="e">
        <f>IF(H15,H15*config!$B$1,"")</f>
        <v>#VALUE!</v>
      </c>
      <c r="J15" s="2" t="e">
        <f t="shared" si="1"/>
        <v>#VALUE!</v>
      </c>
      <c r="K15" s="2" t="e">
        <f>IF(J15, J15* IF(G15=1, config!$B$3,config!$B$2)*(1-config!$B$7) + config!$B$4, "")</f>
        <v>#VALUE!</v>
      </c>
      <c r="L15" s="4" t="e">
        <f>IF(J15,J15*config!$B$8,"")</f>
        <v>#VALUE!</v>
      </c>
      <c r="M15" s="11" t="e">
        <f>IF(H15,IF(F15=1,config!$B$6,config!$B$5),"")</f>
        <v>#VALUE!</v>
      </c>
      <c r="N15" s="2" t="e">
        <f>IF(L15,J15-I15-K15-L15-M15-IF(H15&gt;=40,config!$B$10,config!$B$9),"")</f>
        <v>#VALUE!</v>
      </c>
      <c r="O15" s="2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11" t="e">
        <f>IF(N15,IF(F15=1,config!$B$6,config!$B$5),"")</f>
        <v>#VALUE!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6"/>
      <c r="B16" s="7"/>
      <c r="C16" s="8"/>
      <c r="D16" s="9"/>
      <c r="E16" s="10" t="s">
        <v>183</v>
      </c>
      <c r="F16" s="2">
        <v>0</v>
      </c>
      <c r="G16" s="2">
        <v>0</v>
      </c>
      <c r="H16" s="4" t="str">
        <f t="shared" si="0"/>
        <v/>
      </c>
      <c r="I16" s="2" t="e">
        <f>IF(H16,H16*config!$B$1,"")</f>
        <v>#VALUE!</v>
      </c>
      <c r="J16" s="2" t="e">
        <f t="shared" si="1"/>
        <v>#VALUE!</v>
      </c>
      <c r="K16" s="2" t="e">
        <f>IF(J16, J16* IF(G16=1, config!$B$3,config!$B$2)*(1-config!$B$7) + config!$B$4, "")</f>
        <v>#VALUE!</v>
      </c>
      <c r="L16" s="4" t="e">
        <f>IF(J16,J16*config!$B$8,"")</f>
        <v>#VALUE!</v>
      </c>
      <c r="M16" s="11" t="e">
        <f>IF(H16,IF(F16=1,config!$B$6,config!$B$5),"")</f>
        <v>#VALUE!</v>
      </c>
      <c r="N16" s="2" t="e">
        <f>IF(L16,J16-I16-K16-L16-M16-IF(H16&gt;=40,config!$B$10,config!$B$9),"")</f>
        <v>#VALUE!</v>
      </c>
      <c r="O16" s="2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11" t="e">
        <f>IF(N16,IF(F16=1,config!$B$6,config!$B$5),"")</f>
        <v>#VALUE!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6"/>
      <c r="B17" s="7"/>
      <c r="C17" s="8"/>
      <c r="D17" s="9"/>
      <c r="E17" s="10" t="s">
        <v>184</v>
      </c>
      <c r="F17" s="2">
        <v>0</v>
      </c>
      <c r="G17" s="2">
        <v>0</v>
      </c>
      <c r="H17" s="4" t="str">
        <f t="shared" si="0"/>
        <v/>
      </c>
      <c r="I17" s="2" t="e">
        <f>IF(H17,H17*config!$B$1,"")</f>
        <v>#VALUE!</v>
      </c>
      <c r="J17" s="2" t="e">
        <f t="shared" si="1"/>
        <v>#VALUE!</v>
      </c>
      <c r="K17" s="2" t="e">
        <f>IF(J17, J17* IF(G17=1, config!$B$3,config!$B$2)*(1-config!$B$7) + config!$B$4, "")</f>
        <v>#VALUE!</v>
      </c>
      <c r="L17" s="4" t="e">
        <f>IF(J17,J17*config!$B$8,"")</f>
        <v>#VALUE!</v>
      </c>
      <c r="M17" s="11" t="e">
        <f>IF(H17,IF(F17=1,config!$B$6,config!$B$5),"")</f>
        <v>#VALUE!</v>
      </c>
      <c r="N17" s="2" t="e">
        <f>IF(L17,J17-I17-K17-L17-M17-IF(H17&gt;=40,config!$B$10,config!$B$9),"")</f>
        <v>#VALUE!</v>
      </c>
      <c r="O17" s="2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11" t="e">
        <f>IF(N17,IF(F17=1,config!$B$6,config!$B$5),"")</f>
        <v>#VALUE!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123.27</v>
      </c>
      <c r="AE17" s="31" t="e">
        <f t="shared" ref="AE17:AE26" si="5">AD17-AC17</f>
        <v>#VALUE!</v>
      </c>
    </row>
    <row r="18" spans="1:31" ht="15.75" customHeight="1">
      <c r="A18" s="6"/>
      <c r="B18" s="7"/>
      <c r="C18" s="8"/>
      <c r="D18" s="9"/>
      <c r="E18" s="10" t="s">
        <v>185</v>
      </c>
      <c r="F18" s="2">
        <v>0</v>
      </c>
      <c r="G18" s="2">
        <v>0</v>
      </c>
      <c r="H18" s="4" t="str">
        <f t="shared" si="0"/>
        <v/>
      </c>
      <c r="I18" s="2" t="e">
        <f>IF(H18,H18*config!$B$1,"")</f>
        <v>#VALUE!</v>
      </c>
      <c r="J18" s="2" t="e">
        <f t="shared" si="1"/>
        <v>#VALUE!</v>
      </c>
      <c r="K18" s="2" t="e">
        <f>IF(J18, J18* IF(G18=1, config!$B$3,config!$B$2)*(1-config!$B$7) + config!$B$4, "")</f>
        <v>#VALUE!</v>
      </c>
      <c r="L18" s="4" t="e">
        <f>IF(J18,J18*config!$B$8,"")</f>
        <v>#VALUE!</v>
      </c>
      <c r="M18" s="11" t="e">
        <f>IF(H18,IF(F18=1,config!$B$6,config!$B$5),"")</f>
        <v>#VALUE!</v>
      </c>
      <c r="N18" s="2" t="e">
        <f>IF(L18,J18-I18-K18-L18-M18-IF(H18&gt;=40,config!$B$10,config!$B$9),"")</f>
        <v>#VALUE!</v>
      </c>
      <c r="O18" s="2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11" t="e">
        <f>IF(N18,IF(F18=1,config!$B$6,config!$B$5),"")</f>
        <v>#VALUE!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6"/>
      <c r="B19" s="7"/>
      <c r="C19" s="8"/>
      <c r="D19" s="9"/>
      <c r="E19" s="10" t="s">
        <v>186</v>
      </c>
      <c r="F19" s="2">
        <v>0</v>
      </c>
      <c r="G19" s="2">
        <v>0</v>
      </c>
      <c r="H19" s="4" t="str">
        <f t="shared" si="0"/>
        <v/>
      </c>
      <c r="I19" s="2" t="e">
        <f>IF(H19,H19*config!$B$1,"")</f>
        <v>#VALUE!</v>
      </c>
      <c r="J19" s="2" t="e">
        <f t="shared" si="1"/>
        <v>#VALUE!</v>
      </c>
      <c r="K19" s="2" t="e">
        <f>IF(J19, J19* IF(G19=1, config!$B$3,config!$B$2)*(1-config!$B$7) + config!$B$4, "")</f>
        <v>#VALUE!</v>
      </c>
      <c r="L19" s="4" t="e">
        <f>IF(J19,J19*config!$B$8,"")</f>
        <v>#VALUE!</v>
      </c>
      <c r="M19" s="11" t="e">
        <f>IF(H19,IF(F19=1,config!$B$6,config!$B$5),"")</f>
        <v>#VALUE!</v>
      </c>
      <c r="N19" s="2" t="e">
        <f>IF(L19,J19-I19-K19-L19-M19-IF(H19&gt;=40,config!$B$10,config!$B$9),"")</f>
        <v>#VALUE!</v>
      </c>
      <c r="O19" s="2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11" t="e">
        <f>IF(N19,IF(F19=1,config!$B$6,config!$B$5),"")</f>
        <v>#VALUE!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6"/>
      <c r="B20" s="7"/>
      <c r="C20" s="8"/>
      <c r="D20" s="9"/>
      <c r="E20" s="10" t="s">
        <v>187</v>
      </c>
      <c r="F20" s="2">
        <v>0</v>
      </c>
      <c r="G20" s="2">
        <v>0</v>
      </c>
      <c r="H20" s="4" t="str">
        <f t="shared" si="0"/>
        <v/>
      </c>
      <c r="I20" s="2" t="e">
        <f>IF(H20,H20*config!$B$1,"")</f>
        <v>#VALUE!</v>
      </c>
      <c r="J20" s="2" t="e">
        <f t="shared" si="1"/>
        <v>#VALUE!</v>
      </c>
      <c r="K20" s="2" t="e">
        <f>IF(J20, J20* IF(G20=1, config!$B$3,config!$B$2)*(1-config!$B$7) + config!$B$4, "")</f>
        <v>#VALUE!</v>
      </c>
      <c r="L20" s="4" t="e">
        <f>IF(J20,J20*config!$B$8,"")</f>
        <v>#VALUE!</v>
      </c>
      <c r="M20" s="11" t="e">
        <f>IF(H20,IF(F20=1,config!$B$6,config!$B$5),"")</f>
        <v>#VALUE!</v>
      </c>
      <c r="N20" s="2" t="e">
        <f>IF(L20,J20-I20-K20-L20-M20-IF(H20&gt;=40,config!$B$10,config!$B$9),"")</f>
        <v>#VALUE!</v>
      </c>
      <c r="O20" s="2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11" t="e">
        <f>IF(N20,IF(F20=1,config!$B$6,config!$B$5),"")</f>
        <v>#VALUE!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1.2326999999999999</v>
      </c>
      <c r="AE20" s="31" t="e">
        <f t="shared" si="5"/>
        <v>#VALUE!</v>
      </c>
    </row>
    <row r="21" spans="1:31" ht="15.75" customHeight="1">
      <c r="A21" s="6"/>
      <c r="B21" s="7"/>
      <c r="C21" s="8"/>
      <c r="D21" s="9"/>
      <c r="E21" s="10" t="s">
        <v>188</v>
      </c>
      <c r="F21" s="2">
        <v>0</v>
      </c>
      <c r="G21" s="2">
        <v>0</v>
      </c>
      <c r="H21" s="4" t="str">
        <f t="shared" si="0"/>
        <v/>
      </c>
      <c r="I21" s="2" t="e">
        <f>IF(H21,H21*config!$B$1,"")</f>
        <v>#VALUE!</v>
      </c>
      <c r="J21" s="2" t="e">
        <f t="shared" si="1"/>
        <v>#VALUE!</v>
      </c>
      <c r="K21" s="2" t="e">
        <f>IF(J21, J21* IF(G21=1, config!$B$3,config!$B$2)*(1-config!$B$7) + config!$B$4, "")</f>
        <v>#VALUE!</v>
      </c>
      <c r="L21" s="4" t="e">
        <f>IF(J21,J21*config!$B$8,"")</f>
        <v>#VALUE!</v>
      </c>
      <c r="M21" s="11" t="e">
        <f>IF(H21,IF(F21=1,config!$B$6,config!$B$5),"")</f>
        <v>#VALUE!</v>
      </c>
      <c r="N21" s="2" t="e">
        <f>IF(L21,J21-I21-K21-L21-M21-IF(H21&gt;=40,config!$B$10,config!$B$9),"")</f>
        <v>#VALUE!</v>
      </c>
      <c r="O21" s="2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11" t="e">
        <f>IF(N21,IF(F21=1,config!$B$6,config!$B$5),"")</f>
        <v>#VALUE!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189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190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12</v>
      </c>
      <c r="AD23" s="33">
        <f>IF(COUNT(Y2:Y1000),COUNT(Y2:Y1000),0)</f>
        <v>0</v>
      </c>
      <c r="AE23" s="34">
        <f t="shared" si="5"/>
        <v>-12</v>
      </c>
    </row>
    <row r="24" spans="1:31" ht="12.5">
      <c r="A24" s="6"/>
      <c r="B24" s="7"/>
      <c r="C24" s="8"/>
      <c r="D24" s="9"/>
      <c r="E24" s="10" t="s">
        <v>191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192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193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194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195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0C00-000000000000}">
      <formula1>"MC,EB"</formula1>
    </dataValidation>
  </dataValidations>
  <hyperlinks>
    <hyperlink ref="A2" r:id="rId1" xr:uid="{00000000-0004-0000-0C00-000000000000}"/>
    <hyperlink ref="E2" r:id="rId2" xr:uid="{00000000-0004-0000-0C00-000001000000}"/>
    <hyperlink ref="A3" r:id="rId3" xr:uid="{00000000-0004-0000-0C00-000002000000}"/>
    <hyperlink ref="E3" r:id="rId4" xr:uid="{00000000-0004-0000-0C00-000003000000}"/>
    <hyperlink ref="A4" r:id="rId5" xr:uid="{00000000-0004-0000-0C00-000004000000}"/>
    <hyperlink ref="E4" r:id="rId6" xr:uid="{00000000-0004-0000-0C00-000005000000}"/>
    <hyperlink ref="A5" r:id="rId7" xr:uid="{00000000-0004-0000-0C00-000006000000}"/>
    <hyperlink ref="E5" r:id="rId8" xr:uid="{00000000-0004-0000-0C00-000007000000}"/>
    <hyperlink ref="A6" r:id="rId9" xr:uid="{00000000-0004-0000-0C00-000008000000}"/>
    <hyperlink ref="E6" r:id="rId10" xr:uid="{00000000-0004-0000-0C00-000009000000}"/>
    <hyperlink ref="A7" r:id="rId11" xr:uid="{00000000-0004-0000-0C00-00000A000000}"/>
    <hyperlink ref="E7" r:id="rId12" xr:uid="{00000000-0004-0000-0C00-00000B000000}"/>
    <hyperlink ref="A8" r:id="rId13" xr:uid="{00000000-0004-0000-0C00-00000C000000}"/>
    <hyperlink ref="E8" r:id="rId14" xr:uid="{00000000-0004-0000-0C00-00000D000000}"/>
    <hyperlink ref="A9" r:id="rId15" xr:uid="{00000000-0004-0000-0C00-00000E000000}"/>
    <hyperlink ref="E9" r:id="rId16" xr:uid="{00000000-0004-0000-0C00-00000F000000}"/>
    <hyperlink ref="A10" r:id="rId17" xr:uid="{00000000-0004-0000-0C00-000010000000}"/>
    <hyperlink ref="E10" r:id="rId18" xr:uid="{00000000-0004-0000-0C00-000011000000}"/>
    <hyperlink ref="A11" r:id="rId19" xr:uid="{00000000-0004-0000-0C00-000012000000}"/>
    <hyperlink ref="E11" r:id="rId20" xr:uid="{00000000-0004-0000-0C00-000013000000}"/>
    <hyperlink ref="A12" r:id="rId21" xr:uid="{00000000-0004-0000-0C00-000014000000}"/>
    <hyperlink ref="E12" r:id="rId22" xr:uid="{00000000-0004-0000-0C00-000015000000}"/>
    <hyperlink ref="A13" r:id="rId23" xr:uid="{00000000-0004-0000-0C00-000016000000}"/>
    <hyperlink ref="E13" r:id="rId24" xr:uid="{00000000-0004-0000-0C00-000017000000}"/>
    <hyperlink ref="E14" r:id="rId25" xr:uid="{00000000-0004-0000-0C00-000018000000}"/>
    <hyperlink ref="E15" r:id="rId26" xr:uid="{00000000-0004-0000-0C00-000019000000}"/>
    <hyperlink ref="E16" r:id="rId27" xr:uid="{00000000-0004-0000-0C00-00001A000000}"/>
    <hyperlink ref="E17" r:id="rId28" xr:uid="{00000000-0004-0000-0C00-00001B000000}"/>
    <hyperlink ref="E18" r:id="rId29" xr:uid="{00000000-0004-0000-0C00-00001C000000}"/>
    <hyperlink ref="E19" r:id="rId30" xr:uid="{00000000-0004-0000-0C00-00001D000000}"/>
    <hyperlink ref="E20" r:id="rId31" xr:uid="{00000000-0004-0000-0C00-00001E000000}"/>
    <hyperlink ref="E21" r:id="rId32" xr:uid="{00000000-0004-0000-0C00-00001F000000}"/>
    <hyperlink ref="E22" r:id="rId33" xr:uid="{00000000-0004-0000-0C00-000020000000}"/>
    <hyperlink ref="E23" r:id="rId34" xr:uid="{00000000-0004-0000-0C00-000021000000}"/>
    <hyperlink ref="E24" r:id="rId35" xr:uid="{00000000-0004-0000-0C00-000022000000}"/>
    <hyperlink ref="E25" r:id="rId36" xr:uid="{00000000-0004-0000-0C00-000023000000}"/>
    <hyperlink ref="E26" r:id="rId37" xr:uid="{00000000-0004-0000-0C00-000024000000}"/>
    <hyperlink ref="E27" r:id="rId38" xr:uid="{00000000-0004-0000-0C00-000025000000}"/>
    <hyperlink ref="E28" r:id="rId39" xr:uid="{00000000-0004-0000-0C00-000026000000}"/>
    <hyperlink ref="E29" r:id="rId40" xr:uid="{00000000-0004-0000-0C00-000027000000}"/>
    <hyperlink ref="E30" r:id="rId41" xr:uid="{00000000-0004-0000-0C00-000028000000}"/>
    <hyperlink ref="E31" r:id="rId42" xr:uid="{00000000-0004-0000-0C00-000029000000}"/>
    <hyperlink ref="E32" r:id="rId43" xr:uid="{00000000-0004-0000-0C00-00002A000000}"/>
    <hyperlink ref="E33" r:id="rId44" xr:uid="{00000000-0004-0000-0C00-00002B000000}"/>
    <hyperlink ref="E34" r:id="rId45" xr:uid="{00000000-0004-0000-0C00-00002C000000}"/>
    <hyperlink ref="E35" r:id="rId46" xr:uid="{00000000-0004-0000-0C00-00002D000000}"/>
    <hyperlink ref="E36" r:id="rId47" xr:uid="{00000000-0004-0000-0C00-00002E000000}"/>
    <hyperlink ref="E37" r:id="rId48" xr:uid="{00000000-0004-0000-0C00-00002F000000}"/>
    <hyperlink ref="E38" r:id="rId49" xr:uid="{00000000-0004-0000-0C00-000030000000}"/>
    <hyperlink ref="E39" r:id="rId50" xr:uid="{00000000-0004-0000-0C00-000031000000}"/>
    <hyperlink ref="E40" r:id="rId51" xr:uid="{00000000-0004-0000-0C00-000032000000}"/>
    <hyperlink ref="E41" r:id="rId52" xr:uid="{00000000-0004-0000-0C00-000033000000}"/>
    <hyperlink ref="E42" r:id="rId53" xr:uid="{00000000-0004-0000-0C00-000034000000}"/>
    <hyperlink ref="E43" r:id="rId54" xr:uid="{00000000-0004-0000-0C00-000035000000}"/>
    <hyperlink ref="E44" r:id="rId55" xr:uid="{00000000-0004-0000-0C00-000036000000}"/>
    <hyperlink ref="E45" r:id="rId56" xr:uid="{00000000-0004-0000-0C00-000037000000}"/>
    <hyperlink ref="E46" r:id="rId57" xr:uid="{00000000-0004-0000-0C00-000038000000}"/>
    <hyperlink ref="E47" r:id="rId58" xr:uid="{00000000-0004-0000-0C00-000039000000}"/>
    <hyperlink ref="E48" r:id="rId59" xr:uid="{00000000-0004-0000-0C00-00003A000000}"/>
    <hyperlink ref="E49" r:id="rId60" xr:uid="{00000000-0004-0000-0C00-00003B000000}"/>
    <hyperlink ref="E50" r:id="rId61" xr:uid="{00000000-0004-0000-0C00-00003C000000}"/>
    <hyperlink ref="E51" r:id="rId62" xr:uid="{00000000-0004-0000-0C00-00003D000000}"/>
    <hyperlink ref="E52" r:id="rId63" xr:uid="{00000000-0004-0000-0C00-00003E000000}"/>
    <hyperlink ref="E53" r:id="rId64" xr:uid="{00000000-0004-0000-0C00-00003F000000}"/>
    <hyperlink ref="E54" r:id="rId65" xr:uid="{00000000-0004-0000-0C00-000040000000}"/>
    <hyperlink ref="E55" r:id="rId66" xr:uid="{00000000-0004-0000-0C00-000041000000}"/>
    <hyperlink ref="E56" r:id="rId67" xr:uid="{00000000-0004-0000-0C00-000042000000}"/>
    <hyperlink ref="E57" r:id="rId68" xr:uid="{00000000-0004-0000-0C00-000043000000}"/>
    <hyperlink ref="E58" r:id="rId69" xr:uid="{00000000-0004-0000-0C00-000044000000}"/>
    <hyperlink ref="E59" r:id="rId70" xr:uid="{00000000-0004-0000-0C00-000045000000}"/>
    <hyperlink ref="E60" r:id="rId71" xr:uid="{00000000-0004-0000-0C00-000046000000}"/>
    <hyperlink ref="E61" r:id="rId72" xr:uid="{00000000-0004-0000-0C00-000047000000}"/>
    <hyperlink ref="E62" r:id="rId73" xr:uid="{00000000-0004-0000-0C00-000048000000}"/>
    <hyperlink ref="E63" r:id="rId74" xr:uid="{00000000-0004-0000-0C00-000049000000}"/>
    <hyperlink ref="E64" r:id="rId75" xr:uid="{00000000-0004-0000-0C00-00004A000000}"/>
    <hyperlink ref="E65" r:id="rId76" xr:uid="{00000000-0004-0000-0C00-00004B000000}"/>
    <hyperlink ref="E66" r:id="rId77" xr:uid="{00000000-0004-0000-0C00-00004C000000}"/>
    <hyperlink ref="E67" r:id="rId78" xr:uid="{00000000-0004-0000-0C00-00004D000000}"/>
    <hyperlink ref="E68" r:id="rId79" xr:uid="{00000000-0004-0000-0C00-00004E000000}"/>
    <hyperlink ref="E69" r:id="rId80" xr:uid="{00000000-0004-0000-0C00-00004F000000}"/>
    <hyperlink ref="E70" r:id="rId81" xr:uid="{00000000-0004-0000-0C00-000050000000}"/>
    <hyperlink ref="E71" r:id="rId82" xr:uid="{00000000-0004-0000-0C00-000051000000}"/>
    <hyperlink ref="E72" r:id="rId83" xr:uid="{00000000-0004-0000-0C00-000052000000}"/>
    <hyperlink ref="E73" r:id="rId84" xr:uid="{00000000-0004-0000-0C00-000053000000}"/>
    <hyperlink ref="E74" r:id="rId85" xr:uid="{00000000-0004-0000-0C00-000054000000}"/>
    <hyperlink ref="E75" r:id="rId86" xr:uid="{00000000-0004-0000-0C00-000055000000}"/>
    <hyperlink ref="E76" r:id="rId87" xr:uid="{00000000-0004-0000-0C00-000056000000}"/>
    <hyperlink ref="E77" r:id="rId88" xr:uid="{00000000-0004-0000-0C00-000057000000}"/>
    <hyperlink ref="E78" r:id="rId89" xr:uid="{00000000-0004-0000-0C00-000058000000}"/>
    <hyperlink ref="E79" r:id="rId90" xr:uid="{00000000-0004-0000-0C00-000059000000}"/>
    <hyperlink ref="E80" r:id="rId91" xr:uid="{00000000-0004-0000-0C00-00005A000000}"/>
    <hyperlink ref="E81" r:id="rId92" xr:uid="{00000000-0004-0000-0C00-00005B000000}"/>
    <hyperlink ref="E82" r:id="rId93" xr:uid="{00000000-0004-0000-0C00-00005C000000}"/>
    <hyperlink ref="E83" r:id="rId94" xr:uid="{00000000-0004-0000-0C00-00005D000000}"/>
    <hyperlink ref="E84" r:id="rId95" xr:uid="{00000000-0004-0000-0C00-00005E000000}"/>
    <hyperlink ref="E85" r:id="rId96" xr:uid="{00000000-0004-0000-0C00-00005F000000}"/>
    <hyperlink ref="E86" r:id="rId97" xr:uid="{00000000-0004-0000-0C00-000060000000}"/>
    <hyperlink ref="E87" r:id="rId98" xr:uid="{00000000-0004-0000-0C00-000061000000}"/>
    <hyperlink ref="E88" r:id="rId99" xr:uid="{00000000-0004-0000-0C00-000062000000}"/>
    <hyperlink ref="E89" r:id="rId100" xr:uid="{00000000-0004-0000-0C00-000063000000}"/>
    <hyperlink ref="E90" r:id="rId101" xr:uid="{00000000-0004-0000-0C00-000064000000}"/>
    <hyperlink ref="E91" r:id="rId102" xr:uid="{00000000-0004-0000-0C00-000065000000}"/>
    <hyperlink ref="E92" r:id="rId103" xr:uid="{00000000-0004-0000-0C00-000066000000}"/>
    <hyperlink ref="E93" r:id="rId104" xr:uid="{00000000-0004-0000-0C00-000067000000}"/>
    <hyperlink ref="E94" r:id="rId105" xr:uid="{00000000-0004-0000-0C00-000068000000}"/>
    <hyperlink ref="E95" r:id="rId106" xr:uid="{00000000-0004-0000-0C00-000069000000}"/>
    <hyperlink ref="E96" r:id="rId107" xr:uid="{00000000-0004-0000-0C00-00006A000000}"/>
    <hyperlink ref="E97" r:id="rId108" xr:uid="{00000000-0004-0000-0C00-00006B000000}"/>
    <hyperlink ref="E98" r:id="rId109" xr:uid="{00000000-0004-0000-0C00-00006C000000}"/>
    <hyperlink ref="E99" r:id="rId110" xr:uid="{00000000-0004-0000-0C00-00006D000000}"/>
    <hyperlink ref="E100" r:id="rId111" xr:uid="{00000000-0004-0000-0C00-00006E000000}"/>
    <hyperlink ref="E101" r:id="rId112" xr:uid="{00000000-0004-0000-0C00-00006F000000}"/>
    <hyperlink ref="E102" r:id="rId113" xr:uid="{00000000-0004-0000-0C00-000070000000}"/>
    <hyperlink ref="E103" r:id="rId114" xr:uid="{00000000-0004-0000-0C00-000071000000}"/>
    <hyperlink ref="E104" r:id="rId115" xr:uid="{00000000-0004-0000-0C00-000072000000}"/>
    <hyperlink ref="E105" r:id="rId116" xr:uid="{00000000-0004-0000-0C00-000073000000}"/>
    <hyperlink ref="E106" r:id="rId117" xr:uid="{00000000-0004-0000-0C00-000074000000}"/>
    <hyperlink ref="E107" r:id="rId118" xr:uid="{00000000-0004-0000-0C00-000075000000}"/>
    <hyperlink ref="E108" r:id="rId119" xr:uid="{00000000-0004-0000-0C00-000076000000}"/>
    <hyperlink ref="E109" r:id="rId120" xr:uid="{00000000-0004-0000-0C00-000077000000}"/>
    <hyperlink ref="E110" r:id="rId121" xr:uid="{00000000-0004-0000-0C00-000078000000}"/>
    <hyperlink ref="E111" r:id="rId122" xr:uid="{00000000-0004-0000-0C00-000079000000}"/>
    <hyperlink ref="E112" r:id="rId123" xr:uid="{00000000-0004-0000-0C00-00007A000000}"/>
    <hyperlink ref="E113" r:id="rId124" xr:uid="{00000000-0004-0000-0C00-00007B000000}"/>
    <hyperlink ref="E114" r:id="rId125" xr:uid="{00000000-0004-0000-0C00-00007C000000}"/>
    <hyperlink ref="E115" r:id="rId126" xr:uid="{00000000-0004-0000-0C00-00007D000000}"/>
    <hyperlink ref="E116" r:id="rId127" xr:uid="{00000000-0004-0000-0C00-00007E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10" t="s">
        <v>196</v>
      </c>
      <c r="B2" s="46" t="s">
        <v>77</v>
      </c>
      <c r="C2" s="46" t="s">
        <v>76</v>
      </c>
      <c r="D2" s="47">
        <v>7.15</v>
      </c>
      <c r="E2" s="10" t="s">
        <v>197</v>
      </c>
      <c r="F2" s="2">
        <v>0</v>
      </c>
      <c r="G2" s="2">
        <v>0</v>
      </c>
      <c r="H2" s="4">
        <f t="shared" ref="H2:H101" si="0">IF(D2,D2+$AC$6,"")</f>
        <v>10.65</v>
      </c>
      <c r="I2" s="4">
        <f>IF(H2,H2*config!$B$1,"")</f>
        <v>0.54208500000000004</v>
      </c>
      <c r="J2" s="4">
        <f t="shared" ref="J2:J101" si="1">IF(I2,H2+I2,"")</f>
        <v>11.192085000000001</v>
      </c>
      <c r="K2" s="4">
        <f>IF(J2, J2* IF(G2=1, config!$B$3,config!$B$2)*(1-config!$B$7) + config!$B$4, "")</f>
        <v>1.6792553155000003</v>
      </c>
      <c r="L2" s="4">
        <f>IF(J2,J2*config!$B$8,"")</f>
        <v>0.36933880500000005</v>
      </c>
      <c r="M2" s="45">
        <f>IF(H2,IF(F2=1,config!$B$6,config!$B$5),"")</f>
        <v>4.4000000000000004</v>
      </c>
      <c r="N2" s="4">
        <f>IF(L2,J2-I2-K2-L2-M2-IF(H2&gt;=40,config!$B$10,config!$B$9),"")</f>
        <v>4.051405879499999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4.4000000000000004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10" t="s">
        <v>198</v>
      </c>
      <c r="B3" s="46" t="s">
        <v>77</v>
      </c>
      <c r="C3" s="46" t="s">
        <v>76</v>
      </c>
      <c r="D3" s="47">
        <v>13.48</v>
      </c>
      <c r="E3" s="10" t="s">
        <v>199</v>
      </c>
      <c r="F3" s="2">
        <v>0</v>
      </c>
      <c r="G3" s="2">
        <v>0</v>
      </c>
      <c r="H3" s="4">
        <f t="shared" si="0"/>
        <v>16.98</v>
      </c>
      <c r="I3" s="4">
        <f>IF(H3,H3*config!$B$1,"")</f>
        <v>0.86428199999999999</v>
      </c>
      <c r="J3" s="4">
        <f t="shared" si="1"/>
        <v>17.844282</v>
      </c>
      <c r="K3" s="4">
        <f>IF(J3, J3* IF(G3=1, config!$B$3,config!$B$2)*(1-config!$B$7) + config!$B$4, "")</f>
        <v>2.4396014326</v>
      </c>
      <c r="L3" s="4">
        <f>IF(J3,J3*config!$B$8,"")</f>
        <v>0.58886130599999997</v>
      </c>
      <c r="M3" s="45">
        <f>IF(H3,IF(F3=1,config!$B$6,config!$B$5),"")</f>
        <v>4.4000000000000004</v>
      </c>
      <c r="N3" s="4">
        <f>IF(L3,J3-I3-K3-L3-M3-IF(H3&gt;=40,config!$B$10,config!$B$9),"")</f>
        <v>9.4015372613999997</v>
      </c>
      <c r="O3" s="4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45">
        <f>IF(N3,IF(F3=1,config!$B$6,config!$B$5),"")</f>
        <v>4.4000000000000004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10" t="s">
        <v>200</v>
      </c>
      <c r="B4" s="42" t="s">
        <v>77</v>
      </c>
      <c r="C4" s="42" t="s">
        <v>76</v>
      </c>
      <c r="D4" s="44">
        <v>50</v>
      </c>
      <c r="E4" s="10" t="s">
        <v>201</v>
      </c>
      <c r="F4" s="2">
        <v>0</v>
      </c>
      <c r="G4" s="2">
        <v>0</v>
      </c>
      <c r="H4" s="4">
        <f t="shared" si="0"/>
        <v>53.5</v>
      </c>
      <c r="I4" s="4">
        <f>IF(H4,H4*config!$B$1,"")</f>
        <v>2.72315</v>
      </c>
      <c r="J4" s="4">
        <f t="shared" si="1"/>
        <v>56.223149999999997</v>
      </c>
      <c r="K4" s="4">
        <f>IF(J4, J4* IF(G4=1, config!$B$3,config!$B$2)*(1-config!$B$7) + config!$B$4, "")</f>
        <v>6.8263060449999999</v>
      </c>
      <c r="L4" s="4">
        <f>IF(J4,J4*config!$B$8,"")</f>
        <v>1.8553639499999999</v>
      </c>
      <c r="M4" s="45">
        <f>IF(H4,IF(F4=1,config!$B$6,config!$B$5),"")</f>
        <v>4.4000000000000004</v>
      </c>
      <c r="N4" s="4">
        <f>IF(L4,J4-I4-K4-L4-M4-IF(H4&gt;=40,config!$B$10,config!$B$9),"")</f>
        <v>39.418330005000001</v>
      </c>
      <c r="O4" s="4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45">
        <f>IF(N4,IF(F4=1,config!$B$6,config!$B$5),"")</f>
        <v>4.4000000000000004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45825</v>
      </c>
      <c r="AF4" s="19">
        <v>534.48</v>
      </c>
      <c r="AG4" s="20" t="s">
        <v>202</v>
      </c>
      <c r="AH4" s="21"/>
    </row>
    <row r="5" spans="1:34">
      <c r="A5" s="10" t="s">
        <v>203</v>
      </c>
      <c r="B5" s="46" t="s">
        <v>77</v>
      </c>
      <c r="C5" s="46" t="s">
        <v>76</v>
      </c>
      <c r="D5" s="47">
        <v>11.36</v>
      </c>
      <c r="E5" s="10" t="s">
        <v>204</v>
      </c>
      <c r="F5" s="2">
        <v>0</v>
      </c>
      <c r="G5" s="2">
        <v>0</v>
      </c>
      <c r="H5" s="4">
        <f t="shared" si="0"/>
        <v>14.86</v>
      </c>
      <c r="I5" s="4">
        <f>IF(H5,H5*config!$B$1,"")</f>
        <v>0.75637399999999999</v>
      </c>
      <c r="J5" s="4">
        <f t="shared" si="1"/>
        <v>15.616373999999999</v>
      </c>
      <c r="K5" s="4">
        <f>IF(J5, J5* IF(G5=1, config!$B$3,config!$B$2)*(1-config!$B$7) + config!$B$4, "")</f>
        <v>2.1849515481999999</v>
      </c>
      <c r="L5" s="4">
        <f>IF(J5,J5*config!$B$8,"")</f>
        <v>0.51534034200000001</v>
      </c>
      <c r="M5" s="45">
        <f>IF(H5,IF(F5=1,config!$B$6,config!$B$5),"")</f>
        <v>4.4000000000000004</v>
      </c>
      <c r="N5" s="4">
        <f>IF(L5,J5-I5-K5-L5-M5-IF(H5&gt;=40,config!$B$10,config!$B$9),"")</f>
        <v>7.6097081097999979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4.4000000000000004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10" t="s">
        <v>205</v>
      </c>
      <c r="B6" s="46" t="s">
        <v>77</v>
      </c>
      <c r="C6" s="46" t="s">
        <v>76</v>
      </c>
      <c r="D6" s="47">
        <v>9.9</v>
      </c>
      <c r="E6" s="10" t="s">
        <v>206</v>
      </c>
      <c r="F6" s="2">
        <v>0</v>
      </c>
      <c r="G6" s="2">
        <v>0</v>
      </c>
      <c r="H6" s="4">
        <f t="shared" si="0"/>
        <v>13.4</v>
      </c>
      <c r="I6" s="4">
        <f>IF(H6,H6*config!$B$1,"")</f>
        <v>0.68206</v>
      </c>
      <c r="J6" s="4">
        <f t="shared" si="1"/>
        <v>14.08206</v>
      </c>
      <c r="K6" s="4">
        <f>IF(J6, J6* IF(G6=1, config!$B$3,config!$B$2)*(1-config!$B$7) + config!$B$4, "")</f>
        <v>2.0095794580000002</v>
      </c>
      <c r="L6" s="4">
        <f>IF(J6,J6*config!$B$8,"")</f>
        <v>0.46470798000000002</v>
      </c>
      <c r="M6" s="45">
        <f>IF(H6,IF(F6=1,config!$B$6,config!$B$5),"")</f>
        <v>4.4000000000000004</v>
      </c>
      <c r="N6" s="4">
        <f>IF(L6,J6-I6-K6-L6-M6-IF(H6&gt;=40,config!$B$10,config!$B$9),"")</f>
        <v>6.3757125620000004</v>
      </c>
      <c r="O6" s="4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45">
        <f>IF(N6,IF(F6=1,config!$B$6,config!$B$5),"")</f>
        <v>4.4000000000000004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10" t="s">
        <v>207</v>
      </c>
      <c r="B7" s="46" t="s">
        <v>77</v>
      </c>
      <c r="C7" s="46" t="s">
        <v>76</v>
      </c>
      <c r="D7" s="47">
        <v>19.149999999999999</v>
      </c>
      <c r="E7" s="10" t="s">
        <v>208</v>
      </c>
      <c r="F7" s="2">
        <v>0</v>
      </c>
      <c r="G7" s="2">
        <v>0</v>
      </c>
      <c r="H7" s="4">
        <f t="shared" si="0"/>
        <v>22.65</v>
      </c>
      <c r="I7" s="4">
        <f>IF(H7,H7*config!$B$1,"")</f>
        <v>1.1528849999999999</v>
      </c>
      <c r="J7" s="4">
        <f t="shared" si="1"/>
        <v>23.802885</v>
      </c>
      <c r="K7" s="4">
        <f>IF(J7, J7* IF(G7=1, config!$B$3,config!$B$2)*(1-config!$B$7) + config!$B$4, "")</f>
        <v>3.1206697555000003</v>
      </c>
      <c r="L7" s="4">
        <f>IF(J7,J7*config!$B$8,"")</f>
        <v>0.78549520500000003</v>
      </c>
      <c r="M7" s="45">
        <f>IF(H7,IF(F7=1,config!$B$6,config!$B$5),"")</f>
        <v>4.4000000000000004</v>
      </c>
      <c r="N7" s="4">
        <f>IF(L7,J7-I7-K7-L7-M7-IF(H7&gt;=40,config!$B$10,config!$B$9),"")</f>
        <v>14.193835039499998</v>
      </c>
      <c r="O7" s="4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45">
        <f>IF(N7,IF(F7=1,config!$B$6,config!$B$5),"")</f>
        <v>4.4000000000000004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10" t="s">
        <v>209</v>
      </c>
      <c r="B8" s="46" t="s">
        <v>77</v>
      </c>
      <c r="C8" s="46" t="s">
        <v>76</v>
      </c>
      <c r="D8" s="47">
        <v>11.11</v>
      </c>
      <c r="E8" s="10" t="s">
        <v>210</v>
      </c>
      <c r="F8" s="2">
        <v>0</v>
      </c>
      <c r="G8" s="2">
        <v>0</v>
      </c>
      <c r="H8" s="4">
        <f t="shared" si="0"/>
        <v>14.61</v>
      </c>
      <c r="I8" s="4">
        <f>IF(H8,H8*config!$B$1,"")</f>
        <v>0.743649</v>
      </c>
      <c r="J8" s="4">
        <f t="shared" si="1"/>
        <v>15.353648999999999</v>
      </c>
      <c r="K8" s="4">
        <f>IF(J8, J8* IF(G8=1, config!$B$3,config!$B$2)*(1-config!$B$7) + config!$B$4, "")</f>
        <v>2.1549220807</v>
      </c>
      <c r="L8" s="4">
        <f>IF(J8,J8*config!$B$8,"")</f>
        <v>0.50667041700000004</v>
      </c>
      <c r="M8" s="45">
        <f>IF(H8,IF(F8=1,config!$B$6,config!$B$5),"")</f>
        <v>4.4000000000000004</v>
      </c>
      <c r="N8" s="4">
        <f>IF(L8,J8-I8-K8-L8-M8-IF(H8&gt;=40,config!$B$10,config!$B$9),"")</f>
        <v>7.3984075022999978</v>
      </c>
      <c r="O8" s="4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45">
        <f>IF(N8,IF(F8=1,config!$B$6,config!$B$5),"")</f>
        <v>4.4000000000000004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10" t="s">
        <v>211</v>
      </c>
      <c r="B9" s="46" t="s">
        <v>77</v>
      </c>
      <c r="C9" s="46" t="s">
        <v>76</v>
      </c>
      <c r="D9" s="47">
        <v>18.940000000000001</v>
      </c>
      <c r="E9" s="10" t="s">
        <v>212</v>
      </c>
      <c r="F9" s="2">
        <v>0</v>
      </c>
      <c r="G9" s="2">
        <v>0</v>
      </c>
      <c r="H9" s="4">
        <f t="shared" si="0"/>
        <v>22.44</v>
      </c>
      <c r="I9" s="4">
        <f>IF(H9,H9*config!$B$1,"")</f>
        <v>1.142196</v>
      </c>
      <c r="J9" s="4">
        <f t="shared" si="1"/>
        <v>23.582196</v>
      </c>
      <c r="K9" s="4">
        <f>IF(J9, J9* IF(G9=1, config!$B$3,config!$B$2)*(1-config!$B$7) + config!$B$4, "")</f>
        <v>3.0954450028</v>
      </c>
      <c r="L9" s="4">
        <f>IF(J9,J9*config!$B$8,"")</f>
        <v>0.77821246799999999</v>
      </c>
      <c r="M9" s="45">
        <f>IF(H9,IF(F9=1,config!$B$6,config!$B$5),"")</f>
        <v>4.4000000000000004</v>
      </c>
      <c r="N9" s="4">
        <f>IF(L9,J9-I9-K9-L9-M9-IF(H9&gt;=40,config!$B$10,config!$B$9),"")</f>
        <v>14.016342529199999</v>
      </c>
      <c r="O9" s="4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45">
        <f>IF(N9,IF(F9=1,config!$B$6,config!$B$5),"")</f>
        <v>4.4000000000000004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10" t="s">
        <v>213</v>
      </c>
      <c r="B10" s="46" t="s">
        <v>77</v>
      </c>
      <c r="C10" s="46" t="s">
        <v>76</v>
      </c>
      <c r="D10" s="47">
        <v>13.47</v>
      </c>
      <c r="E10" s="10" t="s">
        <v>214</v>
      </c>
      <c r="F10" s="2">
        <v>0</v>
      </c>
      <c r="G10" s="2">
        <v>0</v>
      </c>
      <c r="H10" s="4">
        <f t="shared" si="0"/>
        <v>16.97</v>
      </c>
      <c r="I10" s="4">
        <f>IF(H10,H10*config!$B$1,"")</f>
        <v>0.8637729999999999</v>
      </c>
      <c r="J10" s="4">
        <f t="shared" si="1"/>
        <v>17.833772999999997</v>
      </c>
      <c r="K10" s="4">
        <f>IF(J10, J10* IF(G10=1, config!$B$3,config!$B$2)*(1-config!$B$7) + config!$B$4, "")</f>
        <v>2.4384002538999998</v>
      </c>
      <c r="L10" s="4">
        <f>IF(J10,J10*config!$B$8,"")</f>
        <v>0.58851450899999991</v>
      </c>
      <c r="M10" s="45">
        <f>IF(H10,IF(F10=1,config!$B$6,config!$B$5),"")</f>
        <v>4.4000000000000004</v>
      </c>
      <c r="N10" s="4">
        <f>IF(L10,J10-I10-K10-L10-M10-IF(H10&gt;=40,config!$B$10,config!$B$9),"")</f>
        <v>9.3930852370999993</v>
      </c>
      <c r="O10" s="4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45">
        <f>IF(N10,IF(F10=1,config!$B$6,config!$B$5),"")</f>
        <v>4.4000000000000004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10" t="s">
        <v>215</v>
      </c>
      <c r="B11" s="46" t="s">
        <v>77</v>
      </c>
      <c r="C11" s="46" t="s">
        <v>76</v>
      </c>
      <c r="D11" s="47">
        <v>16.12</v>
      </c>
      <c r="E11" s="10" t="s">
        <v>216</v>
      </c>
      <c r="F11" s="2">
        <v>0</v>
      </c>
      <c r="G11" s="2">
        <v>0</v>
      </c>
      <c r="H11" s="4">
        <f t="shared" si="0"/>
        <v>19.62</v>
      </c>
      <c r="I11" s="4">
        <f>IF(H11,H11*config!$B$1,"")</f>
        <v>0.99865800000000005</v>
      </c>
      <c r="J11" s="4">
        <f t="shared" si="1"/>
        <v>20.618658</v>
      </c>
      <c r="K11" s="4">
        <f>IF(J11, J11* IF(G11=1, config!$B$3,config!$B$2)*(1-config!$B$7) + config!$B$4, "")</f>
        <v>2.7567126094000001</v>
      </c>
      <c r="L11" s="4">
        <f>IF(J11,J11*config!$B$8,"")</f>
        <v>0.680415714</v>
      </c>
      <c r="M11" s="45">
        <f>IF(H11,IF(F11=1,config!$B$6,config!$B$5),"")</f>
        <v>4.4000000000000004</v>
      </c>
      <c r="N11" s="4">
        <f>IF(L11,J11-I11-K11-L11-M11-IF(H11&gt;=40,config!$B$10,config!$B$9),"")</f>
        <v>11.632871676600001</v>
      </c>
      <c r="O11" s="4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45">
        <f>IF(N11,IF(F11=1,config!$B$6,config!$B$5),"")</f>
        <v>4.4000000000000004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10" t="s">
        <v>217</v>
      </c>
      <c r="B12" s="46" t="s">
        <v>77</v>
      </c>
      <c r="C12" s="46" t="s">
        <v>76</v>
      </c>
      <c r="D12" s="47">
        <v>25.62</v>
      </c>
      <c r="E12" s="10" t="s">
        <v>218</v>
      </c>
      <c r="F12" s="2">
        <v>0</v>
      </c>
      <c r="G12" s="2">
        <v>0</v>
      </c>
      <c r="H12" s="4">
        <f t="shared" si="0"/>
        <v>29.12</v>
      </c>
      <c r="I12" s="4">
        <f>IF(H12,H12*config!$B$1,"")</f>
        <v>1.482208</v>
      </c>
      <c r="J12" s="4">
        <f t="shared" si="1"/>
        <v>30.602208000000001</v>
      </c>
      <c r="K12" s="4">
        <f>IF(J12, J12* IF(G12=1, config!$B$3,config!$B$2)*(1-config!$B$7) + config!$B$4, "")</f>
        <v>3.8978323744000005</v>
      </c>
      <c r="L12" s="4">
        <f>IF(J12,J12*config!$B$8,"")</f>
        <v>1.0098728640000001</v>
      </c>
      <c r="M12" s="45">
        <f>IF(H12,IF(F12=1,config!$B$6,config!$B$5),"")</f>
        <v>4.4000000000000004</v>
      </c>
      <c r="N12" s="4">
        <f>IF(L12,J12-I12-K12-L12-M12-IF(H12&gt;=40,config!$B$10,config!$B$9),"")</f>
        <v>19.662294761600002</v>
      </c>
      <c r="O12" s="4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45">
        <f>IF(N12,IF(F12=1,config!$B$6,config!$B$5),"")</f>
        <v>4.4000000000000004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10" t="s">
        <v>219</v>
      </c>
      <c r="B13" s="46" t="s">
        <v>77</v>
      </c>
      <c r="C13" s="46" t="s">
        <v>76</v>
      </c>
      <c r="D13" s="47">
        <v>15.8</v>
      </c>
      <c r="E13" s="10" t="s">
        <v>220</v>
      </c>
      <c r="F13" s="2">
        <v>0</v>
      </c>
      <c r="G13" s="2">
        <v>0</v>
      </c>
      <c r="H13" s="4">
        <f t="shared" si="0"/>
        <v>19.3</v>
      </c>
      <c r="I13" s="4">
        <f>IF(H13,H13*config!$B$1,"")</f>
        <v>0.98237000000000008</v>
      </c>
      <c r="J13" s="4">
        <f t="shared" si="1"/>
        <v>20.28237</v>
      </c>
      <c r="K13" s="4">
        <f>IF(J13, J13* IF(G13=1, config!$B$3,config!$B$2)*(1-config!$B$7) + config!$B$4, "")</f>
        <v>2.7182748910000001</v>
      </c>
      <c r="L13" s="4">
        <f>IF(J13,J13*config!$B$8,"")</f>
        <v>0.66931821000000002</v>
      </c>
      <c r="M13" s="45">
        <f>IF(H13,IF(F13=1,config!$B$6,config!$B$5),"")</f>
        <v>4.4000000000000004</v>
      </c>
      <c r="N13" s="4">
        <f>IF(L13,J13-I13-K13-L13-M13-IF(H13&gt;=40,config!$B$10,config!$B$9),"")</f>
        <v>11.362406899</v>
      </c>
      <c r="O13" s="4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45">
        <f>IF(N13,IF(F13=1,config!$B$6,config!$B$5),"")</f>
        <v>4.4000000000000004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10" t="s">
        <v>221</v>
      </c>
      <c r="B14" s="46" t="s">
        <v>77</v>
      </c>
      <c r="C14" s="46" t="s">
        <v>76</v>
      </c>
      <c r="D14" s="47">
        <v>9.99</v>
      </c>
      <c r="E14" s="10" t="s">
        <v>222</v>
      </c>
      <c r="F14" s="2">
        <v>0</v>
      </c>
      <c r="G14" s="2">
        <v>0</v>
      </c>
      <c r="H14" s="4">
        <f t="shared" si="0"/>
        <v>13.49</v>
      </c>
      <c r="I14" s="4">
        <f>IF(H14,H14*config!$B$1,"")</f>
        <v>0.68664100000000006</v>
      </c>
      <c r="J14" s="4">
        <f t="shared" si="1"/>
        <v>14.176641</v>
      </c>
      <c r="K14" s="4">
        <f>IF(J14, J14* IF(G14=1, config!$B$3,config!$B$2)*(1-config!$B$7) + config!$B$4, "")</f>
        <v>2.0203900663000001</v>
      </c>
      <c r="L14" s="4">
        <f>IF(J14,J14*config!$B$8,"")</f>
        <v>0.467829153</v>
      </c>
      <c r="M14" s="45">
        <f>IF(H14,IF(F14=1,config!$B$6,config!$B$5),"")</f>
        <v>4.4000000000000004</v>
      </c>
      <c r="N14" s="4">
        <f>IF(L14,J14-I14-K14-L14-M14-IF(H14&gt;=40,config!$B$10,config!$B$9),"")</f>
        <v>6.4517807806999983</v>
      </c>
      <c r="O14" s="4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45">
        <f>IF(N14,IF(F14=1,config!$B$6,config!$B$5),"")</f>
        <v>4.4000000000000004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10" t="s">
        <v>223</v>
      </c>
      <c r="B15" s="46" t="s">
        <v>77</v>
      </c>
      <c r="C15" s="46" t="s">
        <v>76</v>
      </c>
      <c r="D15" s="47">
        <v>20.82</v>
      </c>
      <c r="E15" s="10" t="s">
        <v>224</v>
      </c>
      <c r="F15" s="2">
        <v>0</v>
      </c>
      <c r="G15" s="2">
        <v>0</v>
      </c>
      <c r="H15" s="4">
        <f t="shared" si="0"/>
        <v>24.32</v>
      </c>
      <c r="I15" s="4">
        <f>IF(H15,H15*config!$B$1,"")</f>
        <v>1.2378880000000001</v>
      </c>
      <c r="J15" s="4">
        <f t="shared" si="1"/>
        <v>25.557888000000002</v>
      </c>
      <c r="K15" s="4">
        <f>IF(J15, J15* IF(G15=1, config!$B$3,config!$B$2)*(1-config!$B$7) + config!$B$4, "")</f>
        <v>3.3212665984000003</v>
      </c>
      <c r="L15" s="4">
        <f>IF(J15,J15*config!$B$8,"")</f>
        <v>0.84341030400000006</v>
      </c>
      <c r="M15" s="45">
        <f>IF(H15,IF(F15=1,config!$B$6,config!$B$5),"")</f>
        <v>4.4000000000000004</v>
      </c>
      <c r="N15" s="4">
        <f>IF(L15,J15-I15-K15-L15-M15-IF(H15&gt;=40,config!$B$10,config!$B$9),"")</f>
        <v>15.605323097599999</v>
      </c>
      <c r="O15" s="4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45">
        <f>IF(N15,IF(F15=1,config!$B$6,config!$B$5),"")</f>
        <v>4.4000000000000004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10" t="s">
        <v>225</v>
      </c>
      <c r="B16" s="46" t="s">
        <v>77</v>
      </c>
      <c r="C16" s="46" t="s">
        <v>76</v>
      </c>
      <c r="D16" s="47">
        <v>20.5</v>
      </c>
      <c r="E16" s="10" t="s">
        <v>226</v>
      </c>
      <c r="F16" s="2">
        <v>0</v>
      </c>
      <c r="G16" s="2">
        <v>0</v>
      </c>
      <c r="H16" s="4">
        <f t="shared" si="0"/>
        <v>24</v>
      </c>
      <c r="I16" s="4">
        <f>IF(H16,H16*config!$B$1,"")</f>
        <v>1.2216</v>
      </c>
      <c r="J16" s="4">
        <f t="shared" si="1"/>
        <v>25.221599999999999</v>
      </c>
      <c r="K16" s="4">
        <f>IF(J16, J16* IF(G16=1, config!$B$3,config!$B$2)*(1-config!$B$7) + config!$B$4, "")</f>
        <v>3.2828288799999998</v>
      </c>
      <c r="L16" s="4">
        <f>IF(J16,J16*config!$B$8,"")</f>
        <v>0.83231279999999996</v>
      </c>
      <c r="M16" s="45">
        <f>IF(H16,IF(F16=1,config!$B$6,config!$B$5),"")</f>
        <v>4.4000000000000004</v>
      </c>
      <c r="N16" s="4">
        <f>IF(L16,J16-I16-K16-L16-M16-IF(H16&gt;=40,config!$B$10,config!$B$9),"")</f>
        <v>15.334858319999999</v>
      </c>
      <c r="O16" s="4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45">
        <f>IF(N16,IF(F16=1,config!$B$6,config!$B$5),"")</f>
        <v>4.4000000000000004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10" t="s">
        <v>227</v>
      </c>
      <c r="B17" s="46" t="s">
        <v>77</v>
      </c>
      <c r="C17" s="46" t="s">
        <v>76</v>
      </c>
      <c r="D17" s="47">
        <v>20.63</v>
      </c>
      <c r="E17" s="10" t="s">
        <v>228</v>
      </c>
      <c r="F17" s="2">
        <v>0</v>
      </c>
      <c r="G17" s="2">
        <v>0</v>
      </c>
      <c r="H17" s="4">
        <f t="shared" si="0"/>
        <v>24.13</v>
      </c>
      <c r="I17" s="4">
        <f>IF(H17,H17*config!$B$1,"")</f>
        <v>1.2282169999999999</v>
      </c>
      <c r="J17" s="4">
        <f t="shared" si="1"/>
        <v>25.358217</v>
      </c>
      <c r="K17" s="4">
        <f>IF(J17, J17* IF(G17=1, config!$B$3,config!$B$2)*(1-config!$B$7) + config!$B$4, "")</f>
        <v>3.2984442030999999</v>
      </c>
      <c r="L17" s="4">
        <f>IF(J17,J17*config!$B$8,"")</f>
        <v>0.83682116100000004</v>
      </c>
      <c r="M17" s="45">
        <f>IF(H17,IF(F17=1,config!$B$6,config!$B$5),"")</f>
        <v>4.4000000000000004</v>
      </c>
      <c r="N17" s="4">
        <f>IF(L17,J17-I17-K17-L17-M17-IF(H17&gt;=40,config!$B$10,config!$B$9),"")</f>
        <v>15.444734635899998</v>
      </c>
      <c r="O17" s="4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45">
        <f>IF(N17,IF(F17=1,config!$B$6,config!$B$5),"")</f>
        <v>4.4000000000000004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534.48</v>
      </c>
      <c r="AE17" s="31" t="e">
        <f t="shared" ref="AE17:AE26" si="5">AD17-AC17</f>
        <v>#VALUE!</v>
      </c>
    </row>
    <row r="18" spans="1:31" ht="15.75" customHeight="1">
      <c r="A18" s="10" t="s">
        <v>229</v>
      </c>
      <c r="B18" s="46" t="s">
        <v>77</v>
      </c>
      <c r="C18" s="46" t="s">
        <v>76</v>
      </c>
      <c r="D18" s="47">
        <v>19.61</v>
      </c>
      <c r="E18" s="10" t="s">
        <v>230</v>
      </c>
      <c r="F18" s="2">
        <v>0</v>
      </c>
      <c r="G18" s="2">
        <v>0</v>
      </c>
      <c r="H18" s="4">
        <f t="shared" si="0"/>
        <v>23.11</v>
      </c>
      <c r="I18" s="4">
        <f>IF(H18,H18*config!$B$1,"")</f>
        <v>1.176299</v>
      </c>
      <c r="J18" s="4">
        <f t="shared" si="1"/>
        <v>24.286299</v>
      </c>
      <c r="K18" s="4">
        <f>IF(J18, J18* IF(G18=1, config!$B$3,config!$B$2)*(1-config!$B$7) + config!$B$4, "")</f>
        <v>3.1759239757</v>
      </c>
      <c r="L18" s="4">
        <f>IF(J18,J18*config!$B$8,"")</f>
        <v>0.80144786700000004</v>
      </c>
      <c r="M18" s="45">
        <f>IF(H18,IF(F18=1,config!$B$6,config!$B$5),"")</f>
        <v>4.4000000000000004</v>
      </c>
      <c r="N18" s="4">
        <f>IF(L18,J18-I18-K18-L18-M18-IF(H18&gt;=40,config!$B$10,config!$B$9),"")</f>
        <v>14.582628157299997</v>
      </c>
      <c r="O18" s="4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45">
        <f>IF(N18,IF(F18=1,config!$B$6,config!$B$5),"")</f>
        <v>4.4000000000000004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10" t="s">
        <v>231</v>
      </c>
      <c r="B19" s="46" t="s">
        <v>77</v>
      </c>
      <c r="C19" s="46" t="s">
        <v>76</v>
      </c>
      <c r="D19" s="47">
        <v>14.21</v>
      </c>
      <c r="E19" s="10" t="s">
        <v>232</v>
      </c>
      <c r="F19" s="2">
        <v>0</v>
      </c>
      <c r="G19" s="2">
        <v>0</v>
      </c>
      <c r="H19" s="4">
        <f t="shared" si="0"/>
        <v>17.71</v>
      </c>
      <c r="I19" s="4">
        <f>IF(H19,H19*config!$B$1,"")</f>
        <v>0.9014390000000001</v>
      </c>
      <c r="J19" s="4">
        <f t="shared" si="1"/>
        <v>18.611439000000001</v>
      </c>
      <c r="K19" s="4">
        <f>IF(J19, J19* IF(G19=1, config!$B$3,config!$B$2)*(1-config!$B$7) + config!$B$4, "")</f>
        <v>2.5272874777000003</v>
      </c>
      <c r="L19" s="4">
        <f>IF(J19,J19*config!$B$8,"")</f>
        <v>0.61417748700000008</v>
      </c>
      <c r="M19" s="45">
        <f>IF(H19,IF(F19=1,config!$B$6,config!$B$5),"")</f>
        <v>4.4000000000000004</v>
      </c>
      <c r="N19" s="4">
        <f>IF(L19,J19-I19-K19-L19-M19-IF(H19&gt;=40,config!$B$10,config!$B$9),"")</f>
        <v>10.018535035300001</v>
      </c>
      <c r="O19" s="4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45">
        <f>IF(N19,IF(F19=1,config!$B$6,config!$B$5),"")</f>
        <v>4.4000000000000004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10" t="s">
        <v>233</v>
      </c>
      <c r="B20" s="46" t="s">
        <v>77</v>
      </c>
      <c r="C20" s="46" t="s">
        <v>76</v>
      </c>
      <c r="D20" s="47">
        <v>16.170000000000002</v>
      </c>
      <c r="E20" s="10" t="s">
        <v>234</v>
      </c>
      <c r="F20" s="2">
        <v>0</v>
      </c>
      <c r="G20" s="2">
        <v>0</v>
      </c>
      <c r="H20" s="4">
        <f t="shared" si="0"/>
        <v>19.670000000000002</v>
      </c>
      <c r="I20" s="4">
        <f>IF(H20,H20*config!$B$1,"")</f>
        <v>1.0012030000000001</v>
      </c>
      <c r="J20" s="4">
        <f t="shared" si="1"/>
        <v>20.671203000000002</v>
      </c>
      <c r="K20" s="4">
        <f>IF(J20, J20* IF(G20=1, config!$B$3,config!$B$2)*(1-config!$B$7) + config!$B$4, "")</f>
        <v>2.7627185029000003</v>
      </c>
      <c r="L20" s="4">
        <f>IF(J20,J20*config!$B$8,"")</f>
        <v>0.68214969900000011</v>
      </c>
      <c r="M20" s="45">
        <f>IF(H20,IF(F20=1,config!$B$6,config!$B$5),"")</f>
        <v>4.4000000000000004</v>
      </c>
      <c r="N20" s="4">
        <f>IF(L20,J20-I20-K20-L20-M20-IF(H20&gt;=40,config!$B$10,config!$B$9),"")</f>
        <v>11.675131798100001</v>
      </c>
      <c r="O20" s="4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45">
        <f>IF(N20,IF(F20=1,config!$B$6,config!$B$5),"")</f>
        <v>4.4000000000000004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5.3448000000000002</v>
      </c>
      <c r="AE20" s="31" t="e">
        <f t="shared" si="5"/>
        <v>#VALUE!</v>
      </c>
    </row>
    <row r="21" spans="1:31" ht="15.75" customHeight="1">
      <c r="A21" s="10" t="s">
        <v>235</v>
      </c>
      <c r="B21" s="46" t="s">
        <v>77</v>
      </c>
      <c r="C21" s="46" t="s">
        <v>76</v>
      </c>
      <c r="D21" s="47">
        <v>9.15</v>
      </c>
      <c r="E21" s="10" t="s">
        <v>236</v>
      </c>
      <c r="F21" s="2">
        <v>0</v>
      </c>
      <c r="G21" s="2">
        <v>0</v>
      </c>
      <c r="H21" s="4">
        <f t="shared" si="0"/>
        <v>12.65</v>
      </c>
      <c r="I21" s="4">
        <f>IF(H21,H21*config!$B$1,"")</f>
        <v>0.64388500000000004</v>
      </c>
      <c r="J21" s="4">
        <f t="shared" si="1"/>
        <v>13.293885</v>
      </c>
      <c r="K21" s="4">
        <f>IF(J21, J21* IF(G21=1, config!$B$3,config!$B$2)*(1-config!$B$7) + config!$B$4, "")</f>
        <v>1.9194910555</v>
      </c>
      <c r="L21" s="4">
        <f>IF(J21,J21*config!$B$8,"")</f>
        <v>0.43869820500000001</v>
      </c>
      <c r="M21" s="45">
        <f>IF(H21,IF(F21=1,config!$B$6,config!$B$5),"")</f>
        <v>4.4000000000000004</v>
      </c>
      <c r="N21" s="4">
        <f>IF(L21,J21-I21-K21-L21-M21-IF(H21&gt;=40,config!$B$10,config!$B$9),"")</f>
        <v>5.7418107394999982</v>
      </c>
      <c r="O21" s="4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45">
        <f>IF(N21,IF(F21=1,config!$B$6,config!$B$5),"")</f>
        <v>4.4000000000000004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10" t="s">
        <v>237</v>
      </c>
      <c r="B22" s="46" t="s">
        <v>79</v>
      </c>
      <c r="C22" s="46" t="s">
        <v>76</v>
      </c>
      <c r="D22" s="47">
        <v>10.09</v>
      </c>
      <c r="E22" s="10" t="s">
        <v>238</v>
      </c>
      <c r="F22" s="2">
        <v>0</v>
      </c>
      <c r="G22" s="2">
        <v>0</v>
      </c>
      <c r="H22" s="4">
        <f t="shared" si="0"/>
        <v>13.59</v>
      </c>
      <c r="I22" s="4">
        <f>IF(H22,H22*config!$B$1,"")</f>
        <v>0.69173099999999998</v>
      </c>
      <c r="J22" s="4">
        <f t="shared" si="1"/>
        <v>14.281731000000001</v>
      </c>
      <c r="K22" s="4">
        <f>IF(J22, J22* IF(G22=1, config!$B$3,config!$B$2)*(1-config!$B$7) + config!$B$4, "")</f>
        <v>2.0324018533000001</v>
      </c>
      <c r="L22" s="4">
        <f>IF(J22,J22*config!$B$8,"")</f>
        <v>0.47129712300000004</v>
      </c>
      <c r="M22" s="45">
        <f>IF(H22,IF(F22=1,config!$B$6,config!$B$5),"")</f>
        <v>4.4000000000000004</v>
      </c>
      <c r="N22" s="4">
        <f>IF(L22,J22-I22-K22-L22-M22-IF(H22&gt;=40,config!$B$10,config!$B$9),"")</f>
        <v>6.5363010237000001</v>
      </c>
      <c r="O22" s="4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45">
        <f>IF(N22,IF(F22=1,config!$B$6,config!$B$5),"")</f>
        <v>4.4000000000000004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10" t="s">
        <v>239</v>
      </c>
      <c r="B23" s="46" t="s">
        <v>79</v>
      </c>
      <c r="C23" s="46" t="s">
        <v>76</v>
      </c>
      <c r="D23" s="47">
        <v>12.69</v>
      </c>
      <c r="E23" s="10" t="s">
        <v>240</v>
      </c>
      <c r="F23" s="2">
        <v>0</v>
      </c>
      <c r="G23" s="2">
        <v>0</v>
      </c>
      <c r="H23" s="4">
        <f t="shared" si="0"/>
        <v>16.189999999999998</v>
      </c>
      <c r="I23" s="4">
        <f>IF(H23,H23*config!$B$1,"")</f>
        <v>0.82407099999999989</v>
      </c>
      <c r="J23" s="4">
        <f t="shared" si="1"/>
        <v>17.014070999999998</v>
      </c>
      <c r="K23" s="4">
        <f>IF(J23, J23* IF(G23=1, config!$B$3,config!$B$2)*(1-config!$B$7) + config!$B$4, "")</f>
        <v>2.3447083152999997</v>
      </c>
      <c r="L23" s="4">
        <f>IF(J23,J23*config!$B$8,"")</f>
        <v>0.56146434299999992</v>
      </c>
      <c r="M23" s="45">
        <f>IF(H23,IF(F23=1,config!$B$6,config!$B$5),"")</f>
        <v>4.4000000000000004</v>
      </c>
      <c r="N23" s="4">
        <f>IF(L23,J23-I23-K23-L23-M23-IF(H23&gt;=40,config!$B$10,config!$B$9),"")</f>
        <v>8.7338273416999961</v>
      </c>
      <c r="O23" s="4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45">
        <f>IF(N23,IF(F23=1,config!$B$6,config!$B$5),"")</f>
        <v>4.4000000000000004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52</v>
      </c>
      <c r="AD23" s="33">
        <f>IF(COUNT(Y2:Y1000),COUNT(Y2:Y1000),0)</f>
        <v>0</v>
      </c>
      <c r="AE23" s="34">
        <f t="shared" si="5"/>
        <v>-52</v>
      </c>
    </row>
    <row r="24" spans="1:31" ht="12.5">
      <c r="A24" s="10" t="s">
        <v>241</v>
      </c>
      <c r="B24" s="46" t="s">
        <v>79</v>
      </c>
      <c r="C24" s="46" t="s">
        <v>76</v>
      </c>
      <c r="D24" s="47">
        <v>79.94</v>
      </c>
      <c r="E24" s="10" t="s">
        <v>242</v>
      </c>
      <c r="F24" s="2">
        <v>0</v>
      </c>
      <c r="G24" s="2">
        <v>0</v>
      </c>
      <c r="H24" s="4">
        <f t="shared" si="0"/>
        <v>83.44</v>
      </c>
      <c r="I24" s="4">
        <f>IF(H24,H24*config!$B$1,"")</f>
        <v>4.247096</v>
      </c>
      <c r="J24" s="4">
        <f t="shared" si="1"/>
        <v>87.687095999999997</v>
      </c>
      <c r="K24" s="4">
        <f>IF(J24, J24* IF(G24=1, config!$B$3,config!$B$2)*(1-config!$B$7) + config!$B$4, "")</f>
        <v>10.4226350728</v>
      </c>
      <c r="L24" s="4">
        <f>IF(J24,J24*config!$B$8,"")</f>
        <v>2.893674168</v>
      </c>
      <c r="M24" s="45">
        <f>IF(H24,IF(F24=1,config!$B$6,config!$B$5),"")</f>
        <v>4.4000000000000004</v>
      </c>
      <c r="N24" s="4">
        <f>IF(L24,J24-I24-K24-L24-M24-IF(H24&gt;=40,config!$B$10,config!$B$9),"")</f>
        <v>64.723690759199982</v>
      </c>
      <c r="O24" s="4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45">
        <f>IF(N24,IF(F24=1,config!$B$6,config!$B$5),"")</f>
        <v>4.4000000000000004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10" t="s">
        <v>243</v>
      </c>
      <c r="B25" s="46" t="s">
        <v>79</v>
      </c>
      <c r="C25" s="46" t="s">
        <v>76</v>
      </c>
      <c r="D25" s="47">
        <v>10.99</v>
      </c>
      <c r="E25" s="10" t="s">
        <v>244</v>
      </c>
      <c r="F25" s="2">
        <v>0</v>
      </c>
      <c r="G25" s="2">
        <v>0</v>
      </c>
      <c r="H25" s="4">
        <f t="shared" si="0"/>
        <v>14.49</v>
      </c>
      <c r="I25" s="4">
        <f>IF(H25,H25*config!$B$1,"")</f>
        <v>0.737541</v>
      </c>
      <c r="J25" s="4">
        <f t="shared" si="1"/>
        <v>15.227541</v>
      </c>
      <c r="K25" s="4">
        <f>IF(J25, J25* IF(G25=1, config!$B$3,config!$B$2)*(1-config!$B$7) + config!$B$4, "")</f>
        <v>2.1405079363000001</v>
      </c>
      <c r="L25" s="4">
        <f>IF(J25,J25*config!$B$8,"")</f>
        <v>0.50250885300000003</v>
      </c>
      <c r="M25" s="45">
        <f>IF(H25,IF(F25=1,config!$B$6,config!$B$5),"")</f>
        <v>4.4000000000000004</v>
      </c>
      <c r="N25" s="4">
        <f>IF(L25,J25-I25-K25-L25-M25-IF(H25&gt;=40,config!$B$10,config!$B$9),"")</f>
        <v>7.2969832106999988</v>
      </c>
      <c r="O25" s="4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45">
        <f>IF(N25,IF(F25=1,config!$B$6,config!$B$5),"")</f>
        <v>4.4000000000000004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10" t="s">
        <v>245</v>
      </c>
      <c r="B26" s="46" t="s">
        <v>79</v>
      </c>
      <c r="C26" s="46" t="s">
        <v>76</v>
      </c>
      <c r="D26" s="47">
        <v>10.28</v>
      </c>
      <c r="E26" s="10" t="s">
        <v>246</v>
      </c>
      <c r="F26" s="2">
        <v>0</v>
      </c>
      <c r="G26" s="2">
        <v>0</v>
      </c>
      <c r="H26" s="4">
        <f t="shared" si="0"/>
        <v>13.78</v>
      </c>
      <c r="I26" s="4">
        <f>IF(H26,H26*config!$B$1,"")</f>
        <v>0.70140199999999997</v>
      </c>
      <c r="J26" s="4">
        <f t="shared" si="1"/>
        <v>14.481401999999999</v>
      </c>
      <c r="K26" s="4">
        <f>IF(J26, J26* IF(G26=1, config!$B$3,config!$B$2)*(1-config!$B$7) + config!$B$4, "")</f>
        <v>2.0552242486000001</v>
      </c>
      <c r="L26" s="4">
        <f>IF(J26,J26*config!$B$8,"")</f>
        <v>0.477886266</v>
      </c>
      <c r="M26" s="45">
        <f>IF(H26,IF(F26=1,config!$B$6,config!$B$5),"")</f>
        <v>4.4000000000000004</v>
      </c>
      <c r="N26" s="4">
        <f>IF(L26,J26-I26-K26-L26-M26-IF(H26&gt;=40,config!$B$10,config!$B$9),"")</f>
        <v>6.6968894853999981</v>
      </c>
      <c r="O26" s="4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45">
        <f>IF(N26,IF(F26=1,config!$B$6,config!$B$5),"")</f>
        <v>4.4000000000000004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10" t="s">
        <v>247</v>
      </c>
      <c r="B27" s="46" t="s">
        <v>79</v>
      </c>
      <c r="C27" s="46" t="s">
        <v>76</v>
      </c>
      <c r="D27" s="47">
        <v>7.8</v>
      </c>
      <c r="E27" s="10" t="s">
        <v>248</v>
      </c>
      <c r="F27" s="2">
        <v>0</v>
      </c>
      <c r="G27" s="2">
        <v>0</v>
      </c>
      <c r="H27" s="4">
        <f t="shared" si="0"/>
        <v>11.3</v>
      </c>
      <c r="I27" s="4">
        <f>IF(H27,H27*config!$B$1,"")</f>
        <v>0.57517000000000007</v>
      </c>
      <c r="J27" s="4">
        <f t="shared" si="1"/>
        <v>11.875170000000001</v>
      </c>
      <c r="K27" s="4">
        <f>IF(J27, J27* IF(G27=1, config!$B$3,config!$B$2)*(1-config!$B$7) + config!$B$4, "")</f>
        <v>1.7573319310000004</v>
      </c>
      <c r="L27" s="4">
        <f>IF(J27,J27*config!$B$8,"")</f>
        <v>0.39188061000000002</v>
      </c>
      <c r="M27" s="45">
        <f>IF(H27,IF(F27=1,config!$B$6,config!$B$5),"")</f>
        <v>4.4000000000000004</v>
      </c>
      <c r="N27" s="4">
        <f>IF(L27,J27-I27-K27-L27-M27-IF(H27&gt;=40,config!$B$10,config!$B$9),"")</f>
        <v>4.6007874590000011</v>
      </c>
      <c r="O27" s="4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45">
        <f>IF(N27,IF(F27=1,config!$B$6,config!$B$5),"")</f>
        <v>4.4000000000000004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10" t="s">
        <v>249</v>
      </c>
      <c r="B28" s="46" t="s">
        <v>79</v>
      </c>
      <c r="C28" s="46" t="s">
        <v>76</v>
      </c>
      <c r="D28" s="47">
        <v>21.45</v>
      </c>
      <c r="E28" s="10" t="s">
        <v>250</v>
      </c>
      <c r="F28" s="2">
        <v>0</v>
      </c>
      <c r="G28" s="2">
        <v>0</v>
      </c>
      <c r="H28" s="4">
        <f t="shared" si="0"/>
        <v>24.95</v>
      </c>
      <c r="I28" s="4">
        <f>IF(H28,H28*config!$B$1,"")</f>
        <v>1.2699549999999999</v>
      </c>
      <c r="J28" s="4">
        <f t="shared" si="1"/>
        <v>26.219954999999999</v>
      </c>
      <c r="K28" s="4">
        <f>IF(J28, J28* IF(G28=1, config!$B$3,config!$B$2)*(1-config!$B$7) + config!$B$4, "")</f>
        <v>3.3969408564999997</v>
      </c>
      <c r="L28" s="4">
        <f>IF(J28,J28*config!$B$8,"")</f>
        <v>0.86525851499999995</v>
      </c>
      <c r="M28" s="45">
        <f>IF(H28,IF(F28=1,config!$B$6,config!$B$5),"")</f>
        <v>4.4000000000000004</v>
      </c>
      <c r="N28" s="4">
        <f>IF(L28,J28-I28-K28-L28-M28-IF(H28&gt;=40,config!$B$10,config!$B$9),"")</f>
        <v>16.137800628500003</v>
      </c>
      <c r="O28" s="4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45">
        <f>IF(N28,IF(F28=1,config!$B$6,config!$B$5),"")</f>
        <v>4.4000000000000004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10" t="s">
        <v>251</v>
      </c>
      <c r="B29" s="46" t="s">
        <v>79</v>
      </c>
      <c r="C29" s="46" t="s">
        <v>76</v>
      </c>
      <c r="D29" s="47">
        <v>11.78</v>
      </c>
      <c r="E29" s="10" t="s">
        <v>252</v>
      </c>
      <c r="F29" s="2">
        <v>0</v>
      </c>
      <c r="G29" s="2">
        <v>0</v>
      </c>
      <c r="H29" s="4">
        <f t="shared" si="0"/>
        <v>15.28</v>
      </c>
      <c r="I29" s="4">
        <f>IF(H29,H29*config!$B$1,"")</f>
        <v>0.777752</v>
      </c>
      <c r="J29" s="4">
        <f t="shared" si="1"/>
        <v>16.057752000000001</v>
      </c>
      <c r="K29" s="4">
        <f>IF(J29, J29* IF(G29=1, config!$B$3,config!$B$2)*(1-config!$B$7) + config!$B$4, "")</f>
        <v>2.2354010536000004</v>
      </c>
      <c r="L29" s="4">
        <f>IF(J29,J29*config!$B$8,"")</f>
        <v>0.52990581600000008</v>
      </c>
      <c r="M29" s="45">
        <f>IF(H29,IF(F29=1,config!$B$6,config!$B$5),"")</f>
        <v>4.4000000000000004</v>
      </c>
      <c r="N29" s="4">
        <f>IF(L29,J29-I29-K29-L29-M29-IF(H29&gt;=40,config!$B$10,config!$B$9),"")</f>
        <v>7.9646931304000006</v>
      </c>
      <c r="O29" s="4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45">
        <f>IF(N29,IF(F29=1,config!$B$6,config!$B$5),"")</f>
        <v>4.4000000000000004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 t="s">
        <v>253</v>
      </c>
      <c r="B30" s="46" t="s">
        <v>79</v>
      </c>
      <c r="C30" s="46" t="s">
        <v>76</v>
      </c>
      <c r="D30" s="47">
        <v>15.66</v>
      </c>
      <c r="E30" s="10" t="s">
        <v>254</v>
      </c>
      <c r="F30" s="2">
        <v>0</v>
      </c>
      <c r="G30" s="2">
        <v>0</v>
      </c>
      <c r="H30" s="4">
        <f t="shared" si="0"/>
        <v>19.16</v>
      </c>
      <c r="I30" s="4">
        <f>IF(H30,H30*config!$B$1,"")</f>
        <v>0.975244</v>
      </c>
      <c r="J30" s="4">
        <f t="shared" si="1"/>
        <v>20.135244</v>
      </c>
      <c r="K30" s="4">
        <f>IF(J30, J30* IF(G30=1, config!$B$3,config!$B$2)*(1-config!$B$7) + config!$B$4, "")</f>
        <v>2.7014583891999999</v>
      </c>
      <c r="L30" s="4">
        <f>IF(J30,J30*config!$B$8,"")</f>
        <v>0.664463052</v>
      </c>
      <c r="M30" s="45">
        <f>IF(H30,IF(F30=1,config!$B$6,config!$B$5),"")</f>
        <v>4.4000000000000004</v>
      </c>
      <c r="N30" s="4">
        <f>IF(L30,J30-I30-K30-L30-M30-IF(H30&gt;=40,config!$B$10,config!$B$9),"")</f>
        <v>11.2440785588</v>
      </c>
      <c r="O30" s="4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45">
        <f>IF(N30,IF(F30=1,config!$B$6,config!$B$5),"")</f>
        <v>4.4000000000000004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 t="s">
        <v>255</v>
      </c>
      <c r="B31" s="46" t="s">
        <v>79</v>
      </c>
      <c r="C31" s="46" t="s">
        <v>76</v>
      </c>
      <c r="D31" s="47">
        <v>24.97</v>
      </c>
      <c r="E31" s="10" t="s">
        <v>256</v>
      </c>
      <c r="F31" s="2">
        <v>0</v>
      </c>
      <c r="G31" s="2">
        <v>0</v>
      </c>
      <c r="H31" s="4">
        <f t="shared" si="0"/>
        <v>28.47</v>
      </c>
      <c r="I31" s="4">
        <f>IF(H31,H31*config!$B$1,"")</f>
        <v>1.4491229999999999</v>
      </c>
      <c r="J31" s="4">
        <f t="shared" si="1"/>
        <v>29.919122999999999</v>
      </c>
      <c r="K31" s="4">
        <f>IF(J31, J31* IF(G31=1, config!$B$3,config!$B$2)*(1-config!$B$7) + config!$B$4, "")</f>
        <v>3.8197557589</v>
      </c>
      <c r="L31" s="4">
        <f>IF(J31,J31*config!$B$8,"")</f>
        <v>0.98733105900000007</v>
      </c>
      <c r="M31" s="45">
        <f>IF(H31,IF(F31=1,config!$B$6,config!$B$5),"")</f>
        <v>4.4000000000000004</v>
      </c>
      <c r="N31" s="4">
        <f>IF(L31,J31-I31-K31-L31-M31-IF(H31&gt;=40,config!$B$10,config!$B$9),"")</f>
        <v>19.112913182100002</v>
      </c>
      <c r="O31" s="4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45">
        <f>IF(N31,IF(F31=1,config!$B$6,config!$B$5),"")</f>
        <v>4.4000000000000004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 t="s">
        <v>257</v>
      </c>
      <c r="B32" s="46" t="s">
        <v>79</v>
      </c>
      <c r="C32" s="46" t="s">
        <v>76</v>
      </c>
      <c r="D32" s="47">
        <v>12.63</v>
      </c>
      <c r="E32" s="10" t="s">
        <v>258</v>
      </c>
      <c r="F32" s="2">
        <v>0</v>
      </c>
      <c r="G32" s="2">
        <v>0</v>
      </c>
      <c r="H32" s="4">
        <f t="shared" si="0"/>
        <v>16.130000000000003</v>
      </c>
      <c r="I32" s="4">
        <f>IF(H32,H32*config!$B$1,"")</f>
        <v>0.82101700000000011</v>
      </c>
      <c r="J32" s="4">
        <f t="shared" si="1"/>
        <v>16.951017000000004</v>
      </c>
      <c r="K32" s="4">
        <f>IF(J32, J32* IF(G32=1, config!$B$3,config!$B$2)*(1-config!$B$7) + config!$B$4, "")</f>
        <v>2.3375012431000006</v>
      </c>
      <c r="L32" s="4">
        <f>IF(J32,J32*config!$B$8,"")</f>
        <v>0.5593835610000002</v>
      </c>
      <c r="M32" s="45">
        <f>IF(H32,IF(F32=1,config!$B$6,config!$B$5),"")</f>
        <v>4.4000000000000004</v>
      </c>
      <c r="N32" s="4">
        <f>IF(L32,J32-I32-K32-L32-M32-IF(H32&gt;=40,config!$B$10,config!$B$9),"")</f>
        <v>8.683115195900001</v>
      </c>
      <c r="O32" s="4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45">
        <f>IF(N32,IF(F32=1,config!$B$6,config!$B$5),"")</f>
        <v>4.4000000000000004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 t="s">
        <v>259</v>
      </c>
      <c r="B33" s="46" t="s">
        <v>79</v>
      </c>
      <c r="C33" s="46" t="s">
        <v>76</v>
      </c>
      <c r="D33" s="47">
        <v>19.97</v>
      </c>
      <c r="E33" s="10" t="s">
        <v>260</v>
      </c>
      <c r="F33" s="2">
        <v>0</v>
      </c>
      <c r="G33" s="2">
        <v>0</v>
      </c>
      <c r="H33" s="4">
        <f t="shared" si="0"/>
        <v>23.47</v>
      </c>
      <c r="I33" s="4">
        <f>IF(H33,H33*config!$B$1,"")</f>
        <v>1.194623</v>
      </c>
      <c r="J33" s="4">
        <f t="shared" si="1"/>
        <v>24.664622999999999</v>
      </c>
      <c r="K33" s="4">
        <f>IF(J33, J33* IF(G33=1, config!$B$3,config!$B$2)*(1-config!$B$7) + config!$B$4, "")</f>
        <v>3.2191664089000001</v>
      </c>
      <c r="L33" s="4">
        <f>IF(J33,J33*config!$B$8,"")</f>
        <v>0.81393255900000006</v>
      </c>
      <c r="M33" s="45">
        <f>IF(H33,IF(F33=1,config!$B$6,config!$B$5),"")</f>
        <v>4.4000000000000004</v>
      </c>
      <c r="N33" s="4">
        <f>IF(L33,J33-I33-K33-L33-M33-IF(H33&gt;=40,config!$B$10,config!$B$9),"")</f>
        <v>14.886901032099995</v>
      </c>
      <c r="O33" s="4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45">
        <f>IF(N33,IF(F33=1,config!$B$6,config!$B$5),"")</f>
        <v>4.4000000000000004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 t="s">
        <v>261</v>
      </c>
      <c r="B34" s="46" t="s">
        <v>79</v>
      </c>
      <c r="C34" s="46" t="s">
        <v>76</v>
      </c>
      <c r="D34" s="47">
        <v>24.99</v>
      </c>
      <c r="E34" s="10" t="s">
        <v>262</v>
      </c>
      <c r="F34" s="2">
        <v>0</v>
      </c>
      <c r="G34" s="2">
        <v>0</v>
      </c>
      <c r="H34" s="4">
        <f t="shared" si="0"/>
        <v>28.49</v>
      </c>
      <c r="I34" s="4">
        <f>IF(H34,H34*config!$B$1,"")</f>
        <v>1.4501409999999999</v>
      </c>
      <c r="J34" s="4">
        <f t="shared" si="1"/>
        <v>29.940140999999997</v>
      </c>
      <c r="K34" s="4">
        <f>IF(J34, J34* IF(G34=1, config!$B$3,config!$B$2)*(1-config!$B$7) + config!$B$4, "")</f>
        <v>3.8221581162999998</v>
      </c>
      <c r="L34" s="4">
        <f>IF(J34,J34*config!$B$8,"")</f>
        <v>0.98802465299999997</v>
      </c>
      <c r="M34" s="45">
        <f>IF(H34,IF(F34=1,config!$B$6,config!$B$5),"")</f>
        <v>4.4000000000000004</v>
      </c>
      <c r="N34" s="4">
        <f>IF(L34,J34-I34-K34-L34-M34-IF(H34&gt;=40,config!$B$10,config!$B$9),"")</f>
        <v>19.129817230699999</v>
      </c>
      <c r="O34" s="4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45">
        <f>IF(N34,IF(F34=1,config!$B$6,config!$B$5),"")</f>
        <v>4.4000000000000004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 t="s">
        <v>263</v>
      </c>
      <c r="B35" s="46" t="s">
        <v>79</v>
      </c>
      <c r="C35" s="46" t="s">
        <v>76</v>
      </c>
      <c r="D35" s="47">
        <v>13.69</v>
      </c>
      <c r="E35" s="10" t="s">
        <v>264</v>
      </c>
      <c r="F35" s="2">
        <v>0</v>
      </c>
      <c r="G35" s="2">
        <v>0</v>
      </c>
      <c r="H35" s="4">
        <f t="shared" si="0"/>
        <v>17.189999999999998</v>
      </c>
      <c r="I35" s="4">
        <f>IF(H35,H35*config!$B$1,"")</f>
        <v>0.87497099999999994</v>
      </c>
      <c r="J35" s="4">
        <f t="shared" si="1"/>
        <v>18.064970999999996</v>
      </c>
      <c r="K35" s="4">
        <f>IF(J35, J35* IF(G35=1, config!$B$3,config!$B$2)*(1-config!$B$7) + config!$B$4, "")</f>
        <v>2.4648261852999998</v>
      </c>
      <c r="L35" s="4">
        <f>IF(J35,J35*config!$B$8,"")</f>
        <v>0.5961440429999999</v>
      </c>
      <c r="M35" s="45">
        <f>IF(H35,IF(F35=1,config!$B$6,config!$B$5),"")</f>
        <v>4.4000000000000004</v>
      </c>
      <c r="N35" s="4">
        <f>IF(L35,J35-I35-K35-L35-M35-IF(H35&gt;=40,config!$B$10,config!$B$9),"")</f>
        <v>9.5790297716999966</v>
      </c>
      <c r="O35" s="4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45">
        <f>IF(N35,IF(F35=1,config!$B$6,config!$B$5),"")</f>
        <v>4.4000000000000004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 t="s">
        <v>265</v>
      </c>
      <c r="B36" s="46" t="s">
        <v>79</v>
      </c>
      <c r="C36" s="46" t="s">
        <v>76</v>
      </c>
      <c r="D36" s="47">
        <v>8.9700000000000006</v>
      </c>
      <c r="E36" s="10" t="s">
        <v>266</v>
      </c>
      <c r="F36" s="2">
        <v>0</v>
      </c>
      <c r="G36" s="2">
        <v>0</v>
      </c>
      <c r="H36" s="4">
        <f t="shared" si="0"/>
        <v>12.47</v>
      </c>
      <c r="I36" s="4">
        <f>IF(H36,H36*config!$B$1,"")</f>
        <v>0.63472300000000004</v>
      </c>
      <c r="J36" s="4">
        <f t="shared" si="1"/>
        <v>13.104723</v>
      </c>
      <c r="K36" s="4">
        <f>IF(J36, J36* IF(G36=1, config!$B$3,config!$B$2)*(1-config!$B$7) + config!$B$4, "")</f>
        <v>1.8978698389000002</v>
      </c>
      <c r="L36" s="4">
        <f>IF(J36,J36*config!$B$8,"")</f>
        <v>0.432455859</v>
      </c>
      <c r="M36" s="45">
        <f>IF(H36,IF(F36=1,config!$B$6,config!$B$5),"")</f>
        <v>4.4000000000000004</v>
      </c>
      <c r="N36" s="4">
        <f>IF(L36,J36-I36-K36-L36-M36-IF(H36&gt;=40,config!$B$10,config!$B$9),"")</f>
        <v>5.5896743021000006</v>
      </c>
      <c r="O36" s="4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45">
        <f>IF(N36,IF(F36=1,config!$B$6,config!$B$5),"")</f>
        <v>4.4000000000000004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 t="s">
        <v>267</v>
      </c>
      <c r="B37" s="46" t="s">
        <v>79</v>
      </c>
      <c r="C37" s="46" t="s">
        <v>76</v>
      </c>
      <c r="D37" s="47">
        <v>11.5</v>
      </c>
      <c r="E37" s="10" t="s">
        <v>268</v>
      </c>
      <c r="F37" s="2">
        <v>0</v>
      </c>
      <c r="G37" s="2">
        <v>0</v>
      </c>
      <c r="H37" s="4">
        <f t="shared" si="0"/>
        <v>15</v>
      </c>
      <c r="I37" s="4">
        <f>IF(H37,H37*config!$B$1,"")</f>
        <v>0.76350000000000007</v>
      </c>
      <c r="J37" s="4">
        <f t="shared" si="1"/>
        <v>15.763500000000001</v>
      </c>
      <c r="K37" s="4">
        <f>IF(J37, J37* IF(G37=1, config!$B$3,config!$B$2)*(1-config!$B$7) + config!$B$4, "")</f>
        <v>2.2017680500000001</v>
      </c>
      <c r="L37" s="4">
        <f>IF(J37,J37*config!$B$8,"")</f>
        <v>0.52019550000000003</v>
      </c>
      <c r="M37" s="45">
        <f>IF(H37,IF(F37=1,config!$B$6,config!$B$5),"")</f>
        <v>4.4000000000000004</v>
      </c>
      <c r="N37" s="4">
        <f>IF(L37,J37-I37-K37-L37-M37-IF(H37&gt;=40,config!$B$10,config!$B$9),"")</f>
        <v>7.7280364499999994</v>
      </c>
      <c r="O37" s="4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45">
        <f>IF(N37,IF(F37=1,config!$B$6,config!$B$5),"")</f>
        <v>4.4000000000000004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 t="s">
        <v>269</v>
      </c>
      <c r="B38" s="46" t="s">
        <v>79</v>
      </c>
      <c r="C38" s="46" t="s">
        <v>76</v>
      </c>
      <c r="D38" s="47">
        <v>21.03</v>
      </c>
      <c r="E38" s="10" t="s">
        <v>270</v>
      </c>
      <c r="F38" s="2">
        <v>0</v>
      </c>
      <c r="G38" s="2">
        <v>0</v>
      </c>
      <c r="H38" s="4">
        <f t="shared" si="0"/>
        <v>24.53</v>
      </c>
      <c r="I38" s="4">
        <f>IF(H38,H38*config!$B$1,"")</f>
        <v>1.248577</v>
      </c>
      <c r="J38" s="4">
        <f t="shared" si="1"/>
        <v>25.778577000000002</v>
      </c>
      <c r="K38" s="4">
        <f>IF(J38, J38* IF(G38=1, config!$B$3,config!$B$2)*(1-config!$B$7) + config!$B$4, "")</f>
        <v>3.3464913511000005</v>
      </c>
      <c r="L38" s="4">
        <f>IF(J38,J38*config!$B$8,"")</f>
        <v>0.85069304100000009</v>
      </c>
      <c r="M38" s="45">
        <f>IF(H38,IF(F38=1,config!$B$6,config!$B$5),"")</f>
        <v>4.4000000000000004</v>
      </c>
      <c r="N38" s="4">
        <f>IF(L38,J38-I38-K38-L38-M38-IF(H38&gt;=40,config!$B$10,config!$B$9),"")</f>
        <v>15.782815607900002</v>
      </c>
      <c r="O38" s="4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45">
        <f>IF(N38,IF(F38=1,config!$B$6,config!$B$5),"")</f>
        <v>4.4000000000000004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 t="s">
        <v>271</v>
      </c>
      <c r="B39" s="46" t="s">
        <v>79</v>
      </c>
      <c r="C39" s="46" t="s">
        <v>76</v>
      </c>
      <c r="D39" s="47">
        <v>8.4499999999999993</v>
      </c>
      <c r="E39" s="10" t="s">
        <v>272</v>
      </c>
      <c r="F39" s="2">
        <v>0</v>
      </c>
      <c r="G39" s="2">
        <v>0</v>
      </c>
      <c r="H39" s="4">
        <f t="shared" si="0"/>
        <v>11.95</v>
      </c>
      <c r="I39" s="4">
        <f>IF(H39,H39*config!$B$1,"")</f>
        <v>0.60825499999999999</v>
      </c>
      <c r="J39" s="4">
        <f t="shared" si="1"/>
        <v>12.558254999999999</v>
      </c>
      <c r="K39" s="4">
        <f>IF(J39, J39* IF(G39=1, config!$B$3,config!$B$2)*(1-config!$B$7) + config!$B$4, "")</f>
        <v>1.8354085465000001</v>
      </c>
      <c r="L39" s="4">
        <f>IF(J39,J39*config!$B$8,"")</f>
        <v>0.41442241499999999</v>
      </c>
      <c r="M39" s="45">
        <f>IF(H39,IF(F39=1,config!$B$6,config!$B$5),"")</f>
        <v>4.4000000000000004</v>
      </c>
      <c r="N39" s="4">
        <f>IF(L39,J39-I39-K39-L39-M39-IF(H39&gt;=40,config!$B$10,config!$B$9),"")</f>
        <v>5.1501690384999979</v>
      </c>
      <c r="O39" s="4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45">
        <f>IF(N39,IF(F39=1,config!$B$6,config!$B$5),"")</f>
        <v>4.4000000000000004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 t="s">
        <v>273</v>
      </c>
      <c r="B40" s="46" t="s">
        <v>79</v>
      </c>
      <c r="C40" s="46" t="s">
        <v>76</v>
      </c>
      <c r="D40" s="47">
        <v>10.78</v>
      </c>
      <c r="E40" s="10" t="s">
        <v>274</v>
      </c>
      <c r="F40" s="2">
        <v>0</v>
      </c>
      <c r="G40" s="2">
        <v>0</v>
      </c>
      <c r="H40" s="4">
        <f t="shared" si="0"/>
        <v>14.28</v>
      </c>
      <c r="I40" s="4">
        <f>IF(H40,H40*config!$B$1,"")</f>
        <v>0.72685199999999994</v>
      </c>
      <c r="J40" s="4">
        <f t="shared" si="1"/>
        <v>15.006851999999999</v>
      </c>
      <c r="K40" s="4">
        <f>IF(J40, J40* IF(G40=1, config!$B$3,config!$B$2)*(1-config!$B$7) + config!$B$4, "")</f>
        <v>2.1152831835999999</v>
      </c>
      <c r="L40" s="4">
        <f>IF(J40,J40*config!$B$8,"")</f>
        <v>0.49522611599999999</v>
      </c>
      <c r="M40" s="45">
        <f>IF(H40,IF(F40=1,config!$B$6,config!$B$5),"")</f>
        <v>4.4000000000000004</v>
      </c>
      <c r="N40" s="4">
        <f>IF(L40,J40-I40-K40-L40-M40-IF(H40&gt;=40,config!$B$10,config!$B$9),"")</f>
        <v>7.1194907003999983</v>
      </c>
      <c r="O40" s="4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45">
        <f>IF(N40,IF(F40=1,config!$B$6,config!$B$5),"")</f>
        <v>4.4000000000000004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 t="s">
        <v>275</v>
      </c>
      <c r="B41" s="46" t="s">
        <v>79</v>
      </c>
      <c r="C41" s="46" t="s">
        <v>76</v>
      </c>
      <c r="D41" s="47">
        <v>10.99</v>
      </c>
      <c r="E41" s="10" t="s">
        <v>276</v>
      </c>
      <c r="F41" s="2">
        <v>0</v>
      </c>
      <c r="G41" s="2">
        <v>0</v>
      </c>
      <c r="H41" s="4">
        <f t="shared" si="0"/>
        <v>14.49</v>
      </c>
      <c r="I41" s="4">
        <f>IF(H41,H41*config!$B$1,"")</f>
        <v>0.737541</v>
      </c>
      <c r="J41" s="4">
        <f t="shared" si="1"/>
        <v>15.227541</v>
      </c>
      <c r="K41" s="4">
        <f>IF(J41, J41* IF(G41=1, config!$B$3,config!$B$2)*(1-config!$B$7) + config!$B$4, "")</f>
        <v>2.1405079363000001</v>
      </c>
      <c r="L41" s="4">
        <f>IF(J41,J41*config!$B$8,"")</f>
        <v>0.50250885300000003</v>
      </c>
      <c r="M41" s="45">
        <f>IF(H41,IF(F41=1,config!$B$6,config!$B$5),"")</f>
        <v>4.4000000000000004</v>
      </c>
      <c r="N41" s="4">
        <f>IF(L41,J41-I41-K41-L41-M41-IF(H41&gt;=40,config!$B$10,config!$B$9),"")</f>
        <v>7.2969832106999988</v>
      </c>
      <c r="O41" s="4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45">
        <f>IF(N41,IF(F41=1,config!$B$6,config!$B$5),"")</f>
        <v>4.4000000000000004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 t="s">
        <v>277</v>
      </c>
      <c r="B42" s="46" t="s">
        <v>79</v>
      </c>
      <c r="C42" s="46" t="s">
        <v>76</v>
      </c>
      <c r="D42" s="47">
        <v>5.89</v>
      </c>
      <c r="E42" s="10" t="s">
        <v>278</v>
      </c>
      <c r="F42" s="2">
        <v>0</v>
      </c>
      <c r="G42" s="2">
        <v>0</v>
      </c>
      <c r="H42" s="4">
        <f t="shared" si="0"/>
        <v>9.39</v>
      </c>
      <c r="I42" s="4">
        <f>IF(H42,H42*config!$B$1,"")</f>
        <v>0.47795100000000001</v>
      </c>
      <c r="J42" s="4">
        <f t="shared" si="1"/>
        <v>9.8679510000000015</v>
      </c>
      <c r="K42" s="4">
        <f>IF(J42, J42* IF(G42=1, config!$B$3,config!$B$2)*(1-config!$B$7) + config!$B$4, "")</f>
        <v>1.5279067993000002</v>
      </c>
      <c r="L42" s="4">
        <f>IF(J42,J42*config!$B$8,"")</f>
        <v>0.32564238300000009</v>
      </c>
      <c r="M42" s="45">
        <f>IF(H42,IF(F42=1,config!$B$6,config!$B$5),"")</f>
        <v>4.4000000000000004</v>
      </c>
      <c r="N42" s="4">
        <f>IF(L42,J42-I42-K42-L42-M42-IF(H42&gt;=40,config!$B$10,config!$B$9),"")</f>
        <v>2.9864508177000002</v>
      </c>
      <c r="O42" s="4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45">
        <f>IF(N42,IF(F42=1,config!$B$6,config!$B$5),"")</f>
        <v>4.4000000000000004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 t="s">
        <v>279</v>
      </c>
      <c r="B43" s="46" t="s">
        <v>79</v>
      </c>
      <c r="C43" s="46" t="s">
        <v>76</v>
      </c>
      <c r="D43" s="47">
        <v>14.5</v>
      </c>
      <c r="E43" s="10" t="s">
        <v>280</v>
      </c>
      <c r="F43" s="2">
        <v>0</v>
      </c>
      <c r="G43" s="2">
        <v>0</v>
      </c>
      <c r="H43" s="4">
        <f t="shared" si="0"/>
        <v>18</v>
      </c>
      <c r="I43" s="4">
        <f>IF(H43,H43*config!$B$1,"")</f>
        <v>0.91620000000000001</v>
      </c>
      <c r="J43" s="4">
        <f t="shared" si="1"/>
        <v>18.9162</v>
      </c>
      <c r="K43" s="4">
        <f>IF(J43, J43* IF(G43=1, config!$B$3,config!$B$2)*(1-config!$B$7) + config!$B$4, "")</f>
        <v>2.5621216599999999</v>
      </c>
      <c r="L43" s="4">
        <f>IF(J43,J43*config!$B$8,"")</f>
        <v>0.62423459999999997</v>
      </c>
      <c r="M43" s="45">
        <f>IF(H43,IF(F43=1,config!$B$6,config!$B$5),"")</f>
        <v>4.4000000000000004</v>
      </c>
      <c r="N43" s="4">
        <f>IF(L43,J43-I43-K43-L43-M43-IF(H43&gt;=40,config!$B$10,config!$B$9),"")</f>
        <v>10.263643740000001</v>
      </c>
      <c r="O43" s="4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45">
        <f>IF(N43,IF(F43=1,config!$B$6,config!$B$5),"")</f>
        <v>4.4000000000000004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 t="s">
        <v>281</v>
      </c>
      <c r="B44" s="46" t="s">
        <v>79</v>
      </c>
      <c r="C44" s="46" t="s">
        <v>76</v>
      </c>
      <c r="D44" s="47">
        <v>25.05</v>
      </c>
      <c r="E44" s="10" t="s">
        <v>282</v>
      </c>
      <c r="F44" s="2">
        <v>0</v>
      </c>
      <c r="G44" s="2">
        <v>0</v>
      </c>
      <c r="H44" s="4">
        <f t="shared" si="0"/>
        <v>28.55</v>
      </c>
      <c r="I44" s="4">
        <f>IF(H44,H44*config!$B$1,"")</f>
        <v>1.453195</v>
      </c>
      <c r="J44" s="4">
        <f t="shared" si="1"/>
        <v>30.003195000000002</v>
      </c>
      <c r="K44" s="4">
        <f>IF(J44, J44* IF(G44=1, config!$B$3,config!$B$2)*(1-config!$B$7) + config!$B$4, "")</f>
        <v>3.8293651885000002</v>
      </c>
      <c r="L44" s="4">
        <f>IF(J44,J44*config!$B$8,"")</f>
        <v>0.99010543500000014</v>
      </c>
      <c r="M44" s="45">
        <f>IF(H44,IF(F44=1,config!$B$6,config!$B$5),"")</f>
        <v>4.4000000000000004</v>
      </c>
      <c r="N44" s="4">
        <f>IF(L44,J44-I44-K44-L44-M44-IF(H44&gt;=40,config!$B$10,config!$B$9),"")</f>
        <v>19.180529376500004</v>
      </c>
      <c r="O44" s="4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45">
        <f>IF(N44,IF(F44=1,config!$B$6,config!$B$5),"")</f>
        <v>4.4000000000000004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 t="s">
        <v>283</v>
      </c>
      <c r="B45" s="46" t="s">
        <v>284</v>
      </c>
      <c r="C45" s="46" t="s">
        <v>76</v>
      </c>
      <c r="D45" s="47">
        <v>24.38</v>
      </c>
      <c r="E45" s="10" t="s">
        <v>75</v>
      </c>
      <c r="F45" s="2">
        <v>0</v>
      </c>
      <c r="G45" s="2">
        <v>0</v>
      </c>
      <c r="H45" s="4">
        <f t="shared" si="0"/>
        <v>27.88</v>
      </c>
      <c r="I45" s="4">
        <f>IF(H45,H45*config!$B$1,"")</f>
        <v>1.419092</v>
      </c>
      <c r="J45" s="4">
        <f t="shared" si="1"/>
        <v>29.299091999999998</v>
      </c>
      <c r="K45" s="4">
        <f>IF(J45, J45* IF(G45=1, config!$B$3,config!$B$2)*(1-config!$B$7) + config!$B$4, "")</f>
        <v>3.7488862155999998</v>
      </c>
      <c r="L45" s="4">
        <f>IF(J45,J45*config!$B$8,"")</f>
        <v>0.96687003599999999</v>
      </c>
      <c r="M45" s="45">
        <f>IF(H45,IF(F45=1,config!$B$6,config!$B$5),"")</f>
        <v>4.4000000000000004</v>
      </c>
      <c r="N45" s="4">
        <f>IF(L45,J45-I45-K45-L45-M45-IF(H45&gt;=40,config!$B$10,config!$B$9),"")</f>
        <v>18.6142437484</v>
      </c>
      <c r="O45" s="4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45">
        <f>IF(N45,IF(F45=1,config!$B$6,config!$B$5),"")</f>
        <v>4.4000000000000004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 t="s">
        <v>285</v>
      </c>
      <c r="B46" s="42" t="s">
        <v>82</v>
      </c>
      <c r="C46" s="42" t="s">
        <v>76</v>
      </c>
      <c r="D46" s="44">
        <v>14.53</v>
      </c>
      <c r="E46" s="10" t="s">
        <v>75</v>
      </c>
      <c r="F46" s="2">
        <v>0</v>
      </c>
      <c r="G46" s="2">
        <v>0</v>
      </c>
      <c r="H46" s="4">
        <f t="shared" si="0"/>
        <v>18.03</v>
      </c>
      <c r="I46" s="4">
        <f>IF(H46,H46*config!$B$1,"")</f>
        <v>0.91772700000000007</v>
      </c>
      <c r="J46" s="4">
        <f t="shared" si="1"/>
        <v>18.947727</v>
      </c>
      <c r="K46" s="4">
        <f>IF(J46, J46* IF(G46=1, config!$B$3,config!$B$2)*(1-config!$B$7) + config!$B$4, "")</f>
        <v>2.5657251961000003</v>
      </c>
      <c r="L46" s="4">
        <f>IF(J46,J46*config!$B$8,"")</f>
        <v>0.62527499100000006</v>
      </c>
      <c r="M46" s="45">
        <f>IF(H46,IF(F46=1,config!$B$6,config!$B$5),"")</f>
        <v>4.4000000000000004</v>
      </c>
      <c r="N46" s="4">
        <f>IF(L46,J46-I46-K46-L46-M46-IF(H46&gt;=40,config!$B$10,config!$B$9),"")</f>
        <v>10.2889998129</v>
      </c>
      <c r="O46" s="4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45">
        <f>IF(N46,IF(F46=1,config!$B$6,config!$B$5),"")</f>
        <v>4.4000000000000004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 t="s">
        <v>286</v>
      </c>
      <c r="B47" s="46" t="s">
        <v>82</v>
      </c>
      <c r="C47" s="46" t="s">
        <v>76</v>
      </c>
      <c r="D47" s="47">
        <v>16.62</v>
      </c>
      <c r="E47" s="10" t="s">
        <v>75</v>
      </c>
      <c r="F47" s="2">
        <v>0</v>
      </c>
      <c r="G47" s="2">
        <v>0</v>
      </c>
      <c r="H47" s="4">
        <f t="shared" si="0"/>
        <v>20.12</v>
      </c>
      <c r="I47" s="4">
        <f>IF(H47,H47*config!$B$1,"")</f>
        <v>1.024108</v>
      </c>
      <c r="J47" s="4">
        <f t="shared" si="1"/>
        <v>21.144108000000003</v>
      </c>
      <c r="K47" s="4">
        <f>IF(J47, J47* IF(G47=1, config!$B$3,config!$B$2)*(1-config!$B$7) + config!$B$4, "")</f>
        <v>2.8167715444000003</v>
      </c>
      <c r="L47" s="4">
        <f>IF(J47,J47*config!$B$8,"")</f>
        <v>0.69775556400000016</v>
      </c>
      <c r="M47" s="45">
        <f>IF(H47,IF(F47=1,config!$B$6,config!$B$5),"")</f>
        <v>4.4000000000000004</v>
      </c>
      <c r="N47" s="4">
        <f>IF(L47,J47-I47-K47-L47-M47-IF(H47&gt;=40,config!$B$10,config!$B$9),"")</f>
        <v>12.055472891600001</v>
      </c>
      <c r="O47" s="4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45">
        <f>IF(N47,IF(F47=1,config!$B$6,config!$B$5),"")</f>
        <v>4.4000000000000004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 t="s">
        <v>287</v>
      </c>
      <c r="B48" s="46" t="s">
        <v>82</v>
      </c>
      <c r="C48" s="46" t="s">
        <v>76</v>
      </c>
      <c r="D48" s="47">
        <v>12.9</v>
      </c>
      <c r="E48" s="10" t="s">
        <v>75</v>
      </c>
      <c r="F48" s="2">
        <v>0</v>
      </c>
      <c r="G48" s="2">
        <v>0</v>
      </c>
      <c r="H48" s="4">
        <f t="shared" si="0"/>
        <v>16.399999999999999</v>
      </c>
      <c r="I48" s="4">
        <f>IF(H48,H48*config!$B$1,"")</f>
        <v>0.83475999999999995</v>
      </c>
      <c r="J48" s="4">
        <f t="shared" si="1"/>
        <v>17.234759999999998</v>
      </c>
      <c r="K48" s="4">
        <f>IF(J48, J48* IF(G48=1, config!$B$3,config!$B$2)*(1-config!$B$7) + config!$B$4, "")</f>
        <v>2.3699330679999999</v>
      </c>
      <c r="L48" s="4">
        <f>IF(J48,J48*config!$B$8,"")</f>
        <v>0.56874707999999996</v>
      </c>
      <c r="M48" s="45">
        <f>IF(H48,IF(F48=1,config!$B$6,config!$B$5),"")</f>
        <v>4.4000000000000004</v>
      </c>
      <c r="N48" s="4">
        <f>IF(L48,J48-I48-K48-L48-M48-IF(H48&gt;=40,config!$B$10,config!$B$9),"")</f>
        <v>8.9113198519999983</v>
      </c>
      <c r="O48" s="4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45">
        <f>IF(N48,IF(F48=1,config!$B$6,config!$B$5),"")</f>
        <v>4.4000000000000004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 t="s">
        <v>288</v>
      </c>
      <c r="B49" s="46" t="s">
        <v>82</v>
      </c>
      <c r="C49" s="46" t="s">
        <v>76</v>
      </c>
      <c r="D49" s="47">
        <v>17.989999999999998</v>
      </c>
      <c r="E49" s="10" t="s">
        <v>75</v>
      </c>
      <c r="F49" s="2">
        <v>0</v>
      </c>
      <c r="G49" s="2">
        <v>0</v>
      </c>
      <c r="H49" s="4">
        <f t="shared" si="0"/>
        <v>21.49</v>
      </c>
      <c r="I49" s="4">
        <f>IF(H49,H49*config!$B$1,"")</f>
        <v>1.0938409999999998</v>
      </c>
      <c r="J49" s="4">
        <f t="shared" si="1"/>
        <v>22.583841</v>
      </c>
      <c r="K49" s="4">
        <f>IF(J49, J49* IF(G49=1, config!$B$3,config!$B$2)*(1-config!$B$7) + config!$B$4, "")</f>
        <v>2.9813330263000002</v>
      </c>
      <c r="L49" s="4">
        <f>IF(J49,J49*config!$B$8,"")</f>
        <v>0.745266753</v>
      </c>
      <c r="M49" s="45">
        <f>IF(H49,IF(F49=1,config!$B$6,config!$B$5),"")</f>
        <v>4.4000000000000004</v>
      </c>
      <c r="N49" s="4">
        <f>IF(L49,J49-I49-K49-L49-M49-IF(H49&gt;=40,config!$B$10,config!$B$9),"")</f>
        <v>13.213400220699999</v>
      </c>
      <c r="O49" s="4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45">
        <f>IF(N49,IF(F49=1,config!$B$6,config!$B$5),"")</f>
        <v>4.4000000000000004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 t="s">
        <v>289</v>
      </c>
      <c r="B50" s="46" t="s">
        <v>82</v>
      </c>
      <c r="C50" s="46" t="s">
        <v>76</v>
      </c>
      <c r="D50" s="47">
        <v>8.6199999999999992</v>
      </c>
      <c r="E50" s="10" t="s">
        <v>75</v>
      </c>
      <c r="F50" s="2">
        <v>0</v>
      </c>
      <c r="G50" s="2">
        <v>0</v>
      </c>
      <c r="H50" s="4">
        <f t="shared" si="0"/>
        <v>12.12</v>
      </c>
      <c r="I50" s="4">
        <f>IF(H50,H50*config!$B$1,"")</f>
        <v>0.61690800000000001</v>
      </c>
      <c r="J50" s="4">
        <f t="shared" si="1"/>
        <v>12.736908</v>
      </c>
      <c r="K50" s="4">
        <f>IF(J50, J50* IF(G50=1, config!$B$3,config!$B$2)*(1-config!$B$7) + config!$B$4, "")</f>
        <v>1.8558285844000002</v>
      </c>
      <c r="L50" s="4">
        <f>IF(J50,J50*config!$B$8,"")</f>
        <v>0.42031796399999999</v>
      </c>
      <c r="M50" s="45">
        <f>IF(H50,IF(F50=1,config!$B$6,config!$B$5),"")</f>
        <v>4.4000000000000004</v>
      </c>
      <c r="N50" s="4">
        <f>IF(L50,J50-I50-K50-L50-M50-IF(H50&gt;=40,config!$B$10,config!$B$9),"")</f>
        <v>5.2938534515999986</v>
      </c>
      <c r="O50" s="4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45">
        <f>IF(N50,IF(F50=1,config!$B$6,config!$B$5),"")</f>
        <v>4.4000000000000004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 t="s">
        <v>290</v>
      </c>
      <c r="B51" s="46" t="s">
        <v>82</v>
      </c>
      <c r="C51" s="46" t="s">
        <v>76</v>
      </c>
      <c r="D51" s="47">
        <v>10.62</v>
      </c>
      <c r="E51" s="10" t="s">
        <v>75</v>
      </c>
      <c r="F51" s="2">
        <v>0</v>
      </c>
      <c r="G51" s="2">
        <v>0</v>
      </c>
      <c r="H51" s="4">
        <f t="shared" si="0"/>
        <v>14.12</v>
      </c>
      <c r="I51" s="4">
        <f>IF(H51,H51*config!$B$1,"")</f>
        <v>0.71870800000000001</v>
      </c>
      <c r="J51" s="4">
        <f t="shared" si="1"/>
        <v>14.838707999999999</v>
      </c>
      <c r="K51" s="4">
        <f>IF(J51, J51* IF(G51=1, config!$B$3,config!$B$2)*(1-config!$B$7) + config!$B$4, "")</f>
        <v>2.0960643243999999</v>
      </c>
      <c r="L51" s="4">
        <f>IF(J51,J51*config!$B$8,"")</f>
        <v>0.489677364</v>
      </c>
      <c r="M51" s="45">
        <f>IF(H51,IF(F51=1,config!$B$6,config!$B$5),"")</f>
        <v>4.4000000000000004</v>
      </c>
      <c r="N51" s="4">
        <f>IF(L51,J51-I51-K51-L51-M51-IF(H51&gt;=40,config!$B$10,config!$B$9),"")</f>
        <v>6.9842583115999979</v>
      </c>
      <c r="O51" s="4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45">
        <f>IF(N51,IF(F51=1,config!$B$6,config!$B$5),"")</f>
        <v>4.4000000000000004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6" t="s">
        <v>291</v>
      </c>
      <c r="B52" s="7"/>
      <c r="C52" s="8"/>
      <c r="D52" s="9">
        <v>175</v>
      </c>
      <c r="E52" s="10" t="s">
        <v>75</v>
      </c>
      <c r="F52" s="2">
        <v>1</v>
      </c>
      <c r="G52" s="2">
        <v>1</v>
      </c>
      <c r="H52" s="4">
        <f t="shared" si="0"/>
        <v>178.5</v>
      </c>
      <c r="I52" s="4">
        <f>IF(H52,H52*config!$B$1,"")</f>
        <v>9.0856499999999993</v>
      </c>
      <c r="J52" s="4">
        <f t="shared" si="1"/>
        <v>187.58564999999999</v>
      </c>
      <c r="K52" s="4">
        <f>IF(J52, J52* IF(G52=1, config!$B$3,config!$B$2)*(1-config!$B$7) + config!$B$4, "")</f>
        <v>12.808790747499998</v>
      </c>
      <c r="L52" s="4">
        <f>IF(J52,J52*config!$B$8,"")</f>
        <v>6.1903264499999997</v>
      </c>
      <c r="M52" s="45">
        <f>IF(H52,IF(F52=1,config!$B$6,config!$B$5),"")</f>
        <v>12</v>
      </c>
      <c r="N52" s="4">
        <f>IF(L52,J52-I52-K52-L52-M52-IF(H52&gt;=40,config!$B$10,config!$B$9),"")</f>
        <v>146.50088280250003</v>
      </c>
      <c r="O52" s="4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45">
        <f>IF(N52,IF(F52=1,config!$B$6,config!$B$5),"")</f>
        <v>12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 t="s">
        <v>292</v>
      </c>
      <c r="B53" s="7"/>
      <c r="C53" s="8"/>
      <c r="D53" s="9">
        <v>250</v>
      </c>
      <c r="E53" s="10" t="s">
        <v>75</v>
      </c>
      <c r="F53" s="2">
        <v>1</v>
      </c>
      <c r="G53" s="2">
        <v>1</v>
      </c>
      <c r="H53" s="4">
        <f t="shared" si="0"/>
        <v>253.5</v>
      </c>
      <c r="I53" s="4">
        <f>IF(H53,H53*config!$B$1,"")</f>
        <v>12.90315</v>
      </c>
      <c r="J53" s="4">
        <f t="shared" si="1"/>
        <v>266.40314999999998</v>
      </c>
      <c r="K53" s="4">
        <f>IF(J53, J53* IF(G53=1, config!$B$3,config!$B$2)*(1-config!$B$7) + config!$B$4, "")</f>
        <v>18.022568372499997</v>
      </c>
      <c r="L53" s="4">
        <f>IF(J53,J53*config!$B$8,"")</f>
        <v>8.7913039499999996</v>
      </c>
      <c r="M53" s="45">
        <f>IF(H53,IF(F53=1,config!$B$6,config!$B$5),"")</f>
        <v>12</v>
      </c>
      <c r="N53" s="4">
        <f>IF(L53,J53-I53-K53-L53-M53-IF(H53&gt;=40,config!$B$10,config!$B$9),"")</f>
        <v>213.6861276775</v>
      </c>
      <c r="O53" s="4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45">
        <f>IF(N53,IF(F53=1,config!$B$6,config!$B$5),"")</f>
        <v>12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0D00-000000000000}">
      <formula1>"MC,EB"</formula1>
    </dataValidation>
  </dataValidations>
  <hyperlinks>
    <hyperlink ref="A2" r:id="rId1" xr:uid="{00000000-0004-0000-0D00-000000000000}"/>
    <hyperlink ref="E2" r:id="rId2" xr:uid="{00000000-0004-0000-0D00-000001000000}"/>
    <hyperlink ref="A3" r:id="rId3" xr:uid="{00000000-0004-0000-0D00-000002000000}"/>
    <hyperlink ref="E3" r:id="rId4" xr:uid="{00000000-0004-0000-0D00-000003000000}"/>
    <hyperlink ref="A4" r:id="rId5" xr:uid="{00000000-0004-0000-0D00-000004000000}"/>
    <hyperlink ref="E4" r:id="rId6" xr:uid="{00000000-0004-0000-0D00-000005000000}"/>
    <hyperlink ref="A5" r:id="rId7" xr:uid="{00000000-0004-0000-0D00-000006000000}"/>
    <hyperlink ref="E5" r:id="rId8" xr:uid="{00000000-0004-0000-0D00-000007000000}"/>
    <hyperlink ref="A6" r:id="rId9" xr:uid="{00000000-0004-0000-0D00-000008000000}"/>
    <hyperlink ref="E6" r:id="rId10" xr:uid="{00000000-0004-0000-0D00-000009000000}"/>
    <hyperlink ref="A7" r:id="rId11" xr:uid="{00000000-0004-0000-0D00-00000A000000}"/>
    <hyperlink ref="E7" r:id="rId12" xr:uid="{00000000-0004-0000-0D00-00000B000000}"/>
    <hyperlink ref="A8" r:id="rId13" xr:uid="{00000000-0004-0000-0D00-00000C000000}"/>
    <hyperlink ref="E8" r:id="rId14" xr:uid="{00000000-0004-0000-0D00-00000D000000}"/>
    <hyperlink ref="A9" r:id="rId15" xr:uid="{00000000-0004-0000-0D00-00000E000000}"/>
    <hyperlink ref="E9" r:id="rId16" xr:uid="{00000000-0004-0000-0D00-00000F000000}"/>
    <hyperlink ref="A10" r:id="rId17" xr:uid="{00000000-0004-0000-0D00-000010000000}"/>
    <hyperlink ref="E10" r:id="rId18" xr:uid="{00000000-0004-0000-0D00-000011000000}"/>
    <hyperlink ref="A11" r:id="rId19" xr:uid="{00000000-0004-0000-0D00-000012000000}"/>
    <hyperlink ref="E11" r:id="rId20" xr:uid="{00000000-0004-0000-0D00-000013000000}"/>
    <hyperlink ref="A12" r:id="rId21" xr:uid="{00000000-0004-0000-0D00-000014000000}"/>
    <hyperlink ref="E12" r:id="rId22" xr:uid="{00000000-0004-0000-0D00-000015000000}"/>
    <hyperlink ref="A13" r:id="rId23" xr:uid="{00000000-0004-0000-0D00-000016000000}"/>
    <hyperlink ref="E13" r:id="rId24" xr:uid="{00000000-0004-0000-0D00-000017000000}"/>
    <hyperlink ref="A14" r:id="rId25" xr:uid="{00000000-0004-0000-0D00-000018000000}"/>
    <hyperlink ref="E14" r:id="rId26" xr:uid="{00000000-0004-0000-0D00-000019000000}"/>
    <hyperlink ref="A15" r:id="rId27" xr:uid="{00000000-0004-0000-0D00-00001A000000}"/>
    <hyperlink ref="E15" r:id="rId28" xr:uid="{00000000-0004-0000-0D00-00001B000000}"/>
    <hyperlink ref="A16" r:id="rId29" xr:uid="{00000000-0004-0000-0D00-00001C000000}"/>
    <hyperlink ref="E16" r:id="rId30" xr:uid="{00000000-0004-0000-0D00-00001D000000}"/>
    <hyperlink ref="A17" r:id="rId31" xr:uid="{00000000-0004-0000-0D00-00001E000000}"/>
    <hyperlink ref="E17" r:id="rId32" xr:uid="{00000000-0004-0000-0D00-00001F000000}"/>
    <hyperlink ref="A18" r:id="rId33" xr:uid="{00000000-0004-0000-0D00-000020000000}"/>
    <hyperlink ref="E18" r:id="rId34" xr:uid="{00000000-0004-0000-0D00-000021000000}"/>
    <hyperlink ref="A19" r:id="rId35" xr:uid="{00000000-0004-0000-0D00-000022000000}"/>
    <hyperlink ref="E19" r:id="rId36" xr:uid="{00000000-0004-0000-0D00-000023000000}"/>
    <hyperlink ref="A20" r:id="rId37" xr:uid="{00000000-0004-0000-0D00-000024000000}"/>
    <hyperlink ref="E20" r:id="rId38" xr:uid="{00000000-0004-0000-0D00-000025000000}"/>
    <hyperlink ref="A21" r:id="rId39" xr:uid="{00000000-0004-0000-0D00-000026000000}"/>
    <hyperlink ref="E21" r:id="rId40" xr:uid="{00000000-0004-0000-0D00-000027000000}"/>
    <hyperlink ref="A22" r:id="rId41" xr:uid="{00000000-0004-0000-0D00-000028000000}"/>
    <hyperlink ref="E22" r:id="rId42" xr:uid="{00000000-0004-0000-0D00-000029000000}"/>
    <hyperlink ref="A23" r:id="rId43" xr:uid="{00000000-0004-0000-0D00-00002A000000}"/>
    <hyperlink ref="E23" r:id="rId44" xr:uid="{00000000-0004-0000-0D00-00002B000000}"/>
    <hyperlink ref="A24" r:id="rId45" xr:uid="{00000000-0004-0000-0D00-00002C000000}"/>
    <hyperlink ref="E24" r:id="rId46" xr:uid="{00000000-0004-0000-0D00-00002D000000}"/>
    <hyperlink ref="A25" r:id="rId47" xr:uid="{00000000-0004-0000-0D00-00002E000000}"/>
    <hyperlink ref="E25" r:id="rId48" xr:uid="{00000000-0004-0000-0D00-00002F000000}"/>
    <hyperlink ref="A26" r:id="rId49" xr:uid="{00000000-0004-0000-0D00-000030000000}"/>
    <hyperlink ref="E26" r:id="rId50" xr:uid="{00000000-0004-0000-0D00-000031000000}"/>
    <hyperlink ref="A27" r:id="rId51" xr:uid="{00000000-0004-0000-0D00-000032000000}"/>
    <hyperlink ref="E27" r:id="rId52" xr:uid="{00000000-0004-0000-0D00-000033000000}"/>
    <hyperlink ref="A28" r:id="rId53" xr:uid="{00000000-0004-0000-0D00-000034000000}"/>
    <hyperlink ref="E28" r:id="rId54" xr:uid="{00000000-0004-0000-0D00-000035000000}"/>
    <hyperlink ref="A29" r:id="rId55" xr:uid="{00000000-0004-0000-0D00-000036000000}"/>
    <hyperlink ref="E29" r:id="rId56" xr:uid="{00000000-0004-0000-0D00-000037000000}"/>
    <hyperlink ref="A30" r:id="rId57" xr:uid="{00000000-0004-0000-0D00-000038000000}"/>
    <hyperlink ref="E30" r:id="rId58" xr:uid="{00000000-0004-0000-0D00-000039000000}"/>
    <hyperlink ref="A31" r:id="rId59" xr:uid="{00000000-0004-0000-0D00-00003A000000}"/>
    <hyperlink ref="E31" r:id="rId60" xr:uid="{00000000-0004-0000-0D00-00003B000000}"/>
    <hyperlink ref="A32" r:id="rId61" xr:uid="{00000000-0004-0000-0D00-00003C000000}"/>
    <hyperlink ref="E32" r:id="rId62" xr:uid="{00000000-0004-0000-0D00-00003D000000}"/>
    <hyperlink ref="A33" r:id="rId63" xr:uid="{00000000-0004-0000-0D00-00003E000000}"/>
    <hyperlink ref="E33" r:id="rId64" xr:uid="{00000000-0004-0000-0D00-00003F000000}"/>
    <hyperlink ref="A34" r:id="rId65" xr:uid="{00000000-0004-0000-0D00-000040000000}"/>
    <hyperlink ref="E34" r:id="rId66" xr:uid="{00000000-0004-0000-0D00-000041000000}"/>
    <hyperlink ref="A35" r:id="rId67" xr:uid="{00000000-0004-0000-0D00-000042000000}"/>
    <hyperlink ref="E35" r:id="rId68" xr:uid="{00000000-0004-0000-0D00-000043000000}"/>
    <hyperlink ref="A36" r:id="rId69" xr:uid="{00000000-0004-0000-0D00-000044000000}"/>
    <hyperlink ref="E36" r:id="rId70" xr:uid="{00000000-0004-0000-0D00-000045000000}"/>
    <hyperlink ref="A37" r:id="rId71" xr:uid="{00000000-0004-0000-0D00-000046000000}"/>
    <hyperlink ref="E37" r:id="rId72" xr:uid="{00000000-0004-0000-0D00-000047000000}"/>
    <hyperlink ref="A38" r:id="rId73" xr:uid="{00000000-0004-0000-0D00-000048000000}"/>
    <hyperlink ref="E38" r:id="rId74" xr:uid="{00000000-0004-0000-0D00-000049000000}"/>
    <hyperlink ref="A39" r:id="rId75" xr:uid="{00000000-0004-0000-0D00-00004A000000}"/>
    <hyperlink ref="E39" r:id="rId76" xr:uid="{00000000-0004-0000-0D00-00004B000000}"/>
    <hyperlink ref="A40" r:id="rId77" xr:uid="{00000000-0004-0000-0D00-00004C000000}"/>
    <hyperlink ref="E40" r:id="rId78" xr:uid="{00000000-0004-0000-0D00-00004D000000}"/>
    <hyperlink ref="A41" r:id="rId79" xr:uid="{00000000-0004-0000-0D00-00004E000000}"/>
    <hyperlink ref="E41" r:id="rId80" xr:uid="{00000000-0004-0000-0D00-00004F000000}"/>
    <hyperlink ref="A42" r:id="rId81" xr:uid="{00000000-0004-0000-0D00-000050000000}"/>
    <hyperlink ref="E42" r:id="rId82" xr:uid="{00000000-0004-0000-0D00-000051000000}"/>
    <hyperlink ref="A43" r:id="rId83" xr:uid="{00000000-0004-0000-0D00-000052000000}"/>
    <hyperlink ref="E43" r:id="rId84" xr:uid="{00000000-0004-0000-0D00-000053000000}"/>
    <hyperlink ref="A44" r:id="rId85" xr:uid="{00000000-0004-0000-0D00-000054000000}"/>
    <hyperlink ref="E44" r:id="rId86" xr:uid="{00000000-0004-0000-0D00-000055000000}"/>
    <hyperlink ref="A45" r:id="rId87" xr:uid="{00000000-0004-0000-0D00-000056000000}"/>
    <hyperlink ref="E45" r:id="rId88" xr:uid="{00000000-0004-0000-0D00-000057000000}"/>
    <hyperlink ref="A46" r:id="rId89" xr:uid="{00000000-0004-0000-0D00-000058000000}"/>
    <hyperlink ref="E46" r:id="rId90" xr:uid="{00000000-0004-0000-0D00-000059000000}"/>
    <hyperlink ref="A47" r:id="rId91" xr:uid="{00000000-0004-0000-0D00-00005A000000}"/>
    <hyperlink ref="E47" r:id="rId92" xr:uid="{00000000-0004-0000-0D00-00005B000000}"/>
    <hyperlink ref="A48" r:id="rId93" xr:uid="{00000000-0004-0000-0D00-00005C000000}"/>
    <hyperlink ref="E48" r:id="rId94" xr:uid="{00000000-0004-0000-0D00-00005D000000}"/>
    <hyperlink ref="A49" r:id="rId95" xr:uid="{00000000-0004-0000-0D00-00005E000000}"/>
    <hyperlink ref="E49" r:id="rId96" xr:uid="{00000000-0004-0000-0D00-00005F000000}"/>
    <hyperlink ref="A50" r:id="rId97" xr:uid="{00000000-0004-0000-0D00-000060000000}"/>
    <hyperlink ref="E50" r:id="rId98" xr:uid="{00000000-0004-0000-0D00-000061000000}"/>
    <hyperlink ref="A51" r:id="rId99" xr:uid="{00000000-0004-0000-0D00-000062000000}"/>
    <hyperlink ref="E51" r:id="rId100" xr:uid="{00000000-0004-0000-0D00-000063000000}"/>
    <hyperlink ref="E52" r:id="rId101" xr:uid="{00000000-0004-0000-0D00-000064000000}"/>
    <hyperlink ref="E53" r:id="rId102" xr:uid="{00000000-0004-0000-0D00-000065000000}"/>
    <hyperlink ref="E54" r:id="rId103" xr:uid="{00000000-0004-0000-0D00-000066000000}"/>
    <hyperlink ref="E55" r:id="rId104" xr:uid="{00000000-0004-0000-0D00-000067000000}"/>
    <hyperlink ref="E56" r:id="rId105" xr:uid="{00000000-0004-0000-0D00-000068000000}"/>
    <hyperlink ref="E57" r:id="rId106" xr:uid="{00000000-0004-0000-0D00-000069000000}"/>
    <hyperlink ref="E58" r:id="rId107" xr:uid="{00000000-0004-0000-0D00-00006A000000}"/>
    <hyperlink ref="E59" r:id="rId108" xr:uid="{00000000-0004-0000-0D00-00006B000000}"/>
    <hyperlink ref="E60" r:id="rId109" xr:uid="{00000000-0004-0000-0D00-00006C000000}"/>
    <hyperlink ref="E61" r:id="rId110" xr:uid="{00000000-0004-0000-0D00-00006D000000}"/>
    <hyperlink ref="E62" r:id="rId111" xr:uid="{00000000-0004-0000-0D00-00006E000000}"/>
    <hyperlink ref="E63" r:id="rId112" xr:uid="{00000000-0004-0000-0D00-00006F000000}"/>
    <hyperlink ref="E64" r:id="rId113" xr:uid="{00000000-0004-0000-0D00-000070000000}"/>
    <hyperlink ref="E65" r:id="rId114" xr:uid="{00000000-0004-0000-0D00-000071000000}"/>
    <hyperlink ref="E66" r:id="rId115" xr:uid="{00000000-0004-0000-0D00-000072000000}"/>
    <hyperlink ref="E67" r:id="rId116" xr:uid="{00000000-0004-0000-0D00-000073000000}"/>
    <hyperlink ref="E68" r:id="rId117" xr:uid="{00000000-0004-0000-0D00-000074000000}"/>
    <hyperlink ref="E69" r:id="rId118" xr:uid="{00000000-0004-0000-0D00-000075000000}"/>
    <hyperlink ref="E70" r:id="rId119" xr:uid="{00000000-0004-0000-0D00-000076000000}"/>
    <hyperlink ref="E71" r:id="rId120" xr:uid="{00000000-0004-0000-0D00-000077000000}"/>
    <hyperlink ref="E72" r:id="rId121" xr:uid="{00000000-0004-0000-0D00-000078000000}"/>
    <hyperlink ref="E73" r:id="rId122" xr:uid="{00000000-0004-0000-0D00-000079000000}"/>
    <hyperlink ref="E74" r:id="rId123" xr:uid="{00000000-0004-0000-0D00-00007A000000}"/>
    <hyperlink ref="E75" r:id="rId124" xr:uid="{00000000-0004-0000-0D00-00007B000000}"/>
    <hyperlink ref="E76" r:id="rId125" xr:uid="{00000000-0004-0000-0D00-00007C000000}"/>
    <hyperlink ref="E77" r:id="rId126" xr:uid="{00000000-0004-0000-0D00-00007D000000}"/>
    <hyperlink ref="E78" r:id="rId127" xr:uid="{00000000-0004-0000-0D00-00007E000000}"/>
    <hyperlink ref="E79" r:id="rId128" xr:uid="{00000000-0004-0000-0D00-00007F000000}"/>
    <hyperlink ref="E80" r:id="rId129" xr:uid="{00000000-0004-0000-0D00-000080000000}"/>
    <hyperlink ref="E81" r:id="rId130" xr:uid="{00000000-0004-0000-0D00-000081000000}"/>
    <hyperlink ref="E82" r:id="rId131" xr:uid="{00000000-0004-0000-0D00-000082000000}"/>
    <hyperlink ref="E83" r:id="rId132" xr:uid="{00000000-0004-0000-0D00-000083000000}"/>
    <hyperlink ref="E84" r:id="rId133" xr:uid="{00000000-0004-0000-0D00-000084000000}"/>
    <hyperlink ref="E85" r:id="rId134" xr:uid="{00000000-0004-0000-0D00-000085000000}"/>
    <hyperlink ref="E86" r:id="rId135" xr:uid="{00000000-0004-0000-0D00-000086000000}"/>
    <hyperlink ref="E87" r:id="rId136" xr:uid="{00000000-0004-0000-0D00-000087000000}"/>
    <hyperlink ref="E88" r:id="rId137" xr:uid="{00000000-0004-0000-0D00-000088000000}"/>
    <hyperlink ref="E89" r:id="rId138" xr:uid="{00000000-0004-0000-0D00-000089000000}"/>
    <hyperlink ref="E90" r:id="rId139" xr:uid="{00000000-0004-0000-0D00-00008A000000}"/>
    <hyperlink ref="E91" r:id="rId140" xr:uid="{00000000-0004-0000-0D00-00008B000000}"/>
    <hyperlink ref="E92" r:id="rId141" xr:uid="{00000000-0004-0000-0D00-00008C000000}"/>
    <hyperlink ref="E93" r:id="rId142" xr:uid="{00000000-0004-0000-0D00-00008D000000}"/>
    <hyperlink ref="E94" r:id="rId143" xr:uid="{00000000-0004-0000-0D00-00008E000000}"/>
    <hyperlink ref="E95" r:id="rId144" xr:uid="{00000000-0004-0000-0D00-00008F000000}"/>
    <hyperlink ref="E96" r:id="rId145" xr:uid="{00000000-0004-0000-0D00-000090000000}"/>
    <hyperlink ref="E97" r:id="rId146" xr:uid="{00000000-0004-0000-0D00-000091000000}"/>
    <hyperlink ref="E98" r:id="rId147" xr:uid="{00000000-0004-0000-0D00-000092000000}"/>
    <hyperlink ref="E99" r:id="rId148" xr:uid="{00000000-0004-0000-0D00-000093000000}"/>
    <hyperlink ref="E100" r:id="rId149" xr:uid="{00000000-0004-0000-0D00-000094000000}"/>
    <hyperlink ref="E101" r:id="rId150" xr:uid="{00000000-0004-0000-0D00-000095000000}"/>
    <hyperlink ref="E102" r:id="rId151" xr:uid="{00000000-0004-0000-0D00-000096000000}"/>
    <hyperlink ref="E103" r:id="rId152" xr:uid="{00000000-0004-0000-0D00-000097000000}"/>
    <hyperlink ref="E104" r:id="rId153" xr:uid="{00000000-0004-0000-0D00-000098000000}"/>
    <hyperlink ref="E105" r:id="rId154" xr:uid="{00000000-0004-0000-0D00-000099000000}"/>
    <hyperlink ref="E106" r:id="rId155" xr:uid="{00000000-0004-0000-0D00-00009A000000}"/>
    <hyperlink ref="E107" r:id="rId156" xr:uid="{00000000-0004-0000-0D00-00009B000000}"/>
    <hyperlink ref="E108" r:id="rId157" xr:uid="{00000000-0004-0000-0D00-00009C000000}"/>
    <hyperlink ref="E109" r:id="rId158" xr:uid="{00000000-0004-0000-0D00-00009D000000}"/>
    <hyperlink ref="E110" r:id="rId159" xr:uid="{00000000-0004-0000-0D00-00009E000000}"/>
    <hyperlink ref="E111" r:id="rId160" xr:uid="{00000000-0004-0000-0D00-00009F000000}"/>
    <hyperlink ref="E112" r:id="rId161" xr:uid="{00000000-0004-0000-0D00-0000A0000000}"/>
    <hyperlink ref="E113" r:id="rId162" xr:uid="{00000000-0004-0000-0D00-0000A1000000}"/>
    <hyperlink ref="E114" r:id="rId163" xr:uid="{00000000-0004-0000-0D00-0000A2000000}"/>
    <hyperlink ref="E115" r:id="rId164" xr:uid="{00000000-0004-0000-0D00-0000A3000000}"/>
    <hyperlink ref="E116" r:id="rId165" xr:uid="{00000000-0004-0000-0D00-0000A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10" t="s">
        <v>293</v>
      </c>
      <c r="B2" s="46" t="s">
        <v>294</v>
      </c>
      <c r="C2" s="46" t="s">
        <v>76</v>
      </c>
      <c r="D2" s="47">
        <v>12.71</v>
      </c>
      <c r="E2" s="10" t="s">
        <v>295</v>
      </c>
      <c r="F2" s="2">
        <v>0</v>
      </c>
      <c r="G2" s="2">
        <v>0</v>
      </c>
      <c r="H2" s="4">
        <f t="shared" ref="H2:H101" si="0">IF(D2,D2+$AC$6,"")</f>
        <v>16.21</v>
      </c>
      <c r="I2" s="4">
        <f>IF(H2,H2*config!$B$1,"")</f>
        <v>0.82508900000000007</v>
      </c>
      <c r="J2" s="4">
        <f t="shared" ref="J2:J101" si="1">IF(I2,H2+I2,"")</f>
        <v>17.035088999999999</v>
      </c>
      <c r="K2" s="4">
        <f>IF(J2, J2* IF(G2=1, config!$B$3,config!$B$2)*(1-config!$B$7) + config!$B$4, "")</f>
        <v>2.3471106727</v>
      </c>
      <c r="L2" s="4">
        <f>IF(J2,J2*config!$B$8,"")</f>
        <v>0.56215793700000005</v>
      </c>
      <c r="M2" s="45">
        <f>IF(H2,IF(F2=1,config!$B$6,config!$B$5),"")</f>
        <v>4.4000000000000004</v>
      </c>
      <c r="N2" s="4">
        <f>IF(L2,J2-I2-K2-L2-M2-IF(H2&gt;=40,config!$B$10,config!$B$9),"")</f>
        <v>8.7507313903000004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4.4000000000000004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10" t="s">
        <v>296</v>
      </c>
      <c r="B3" s="46" t="s">
        <v>294</v>
      </c>
      <c r="C3" s="46" t="s">
        <v>76</v>
      </c>
      <c r="D3" s="47">
        <v>9.06</v>
      </c>
      <c r="E3" s="10" t="s">
        <v>297</v>
      </c>
      <c r="F3" s="2">
        <v>0</v>
      </c>
      <c r="G3" s="2">
        <v>0</v>
      </c>
      <c r="H3" s="4">
        <f t="shared" si="0"/>
        <v>12.56</v>
      </c>
      <c r="I3" s="4">
        <f>IF(H3,H3*config!$B$1,"")</f>
        <v>0.63930399999999998</v>
      </c>
      <c r="J3" s="4">
        <f t="shared" si="1"/>
        <v>13.199304</v>
      </c>
      <c r="K3" s="4">
        <f>IF(J3, J3* IF(G3=1, config!$B$3,config!$B$2)*(1-config!$B$7) + config!$B$4, "")</f>
        <v>1.9086804472000001</v>
      </c>
      <c r="L3" s="4">
        <f>IF(J3,J3*config!$B$8,"")</f>
        <v>0.43557703200000003</v>
      </c>
      <c r="M3" s="45">
        <f>IF(H3,IF(F3=1,config!$B$6,config!$B$5),"")</f>
        <v>4.4000000000000004</v>
      </c>
      <c r="N3" s="4">
        <f>IF(L3,J3-I3-K3-L3-M3-IF(H3&gt;=40,config!$B$10,config!$B$9),"")</f>
        <v>5.6657425208000003</v>
      </c>
      <c r="O3" s="4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45">
        <f>IF(N3,IF(F3=1,config!$B$6,config!$B$5),"")</f>
        <v>4.4000000000000004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10" t="s">
        <v>298</v>
      </c>
      <c r="B4" s="46" t="s">
        <v>294</v>
      </c>
      <c r="C4" s="46" t="s">
        <v>76</v>
      </c>
      <c r="D4" s="47">
        <v>19.489999999999998</v>
      </c>
      <c r="E4" s="10" t="s">
        <v>299</v>
      </c>
      <c r="F4" s="2">
        <v>0</v>
      </c>
      <c r="G4" s="2">
        <v>0</v>
      </c>
      <c r="H4" s="4">
        <f t="shared" si="0"/>
        <v>22.99</v>
      </c>
      <c r="I4" s="4">
        <f>IF(H4,H4*config!$B$1,"")</f>
        <v>1.170191</v>
      </c>
      <c r="J4" s="4">
        <f t="shared" si="1"/>
        <v>24.160190999999998</v>
      </c>
      <c r="K4" s="4">
        <f>IF(J4, J4* IF(G4=1, config!$B$3,config!$B$2)*(1-config!$B$7) + config!$B$4, "")</f>
        <v>3.1615098312999996</v>
      </c>
      <c r="L4" s="4">
        <f>IF(J4,J4*config!$B$8,"")</f>
        <v>0.79728630299999992</v>
      </c>
      <c r="M4" s="45">
        <f>IF(H4,IF(F4=1,config!$B$6,config!$B$5),"")</f>
        <v>4.4000000000000004</v>
      </c>
      <c r="N4" s="4">
        <f>IF(L4,J4-I4-K4-L4-M4-IF(H4&gt;=40,config!$B$10,config!$B$9),"")</f>
        <v>14.4812038657</v>
      </c>
      <c r="O4" s="4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45">
        <f>IF(N4,IF(F4=1,config!$B$6,config!$B$5),"")</f>
        <v>4.4000000000000004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45826</v>
      </c>
      <c r="AF4" s="19" t="s">
        <v>300</v>
      </c>
      <c r="AG4" s="20" t="s">
        <v>301</v>
      </c>
      <c r="AH4" s="21"/>
    </row>
    <row r="5" spans="1:34">
      <c r="A5" s="10" t="s">
        <v>302</v>
      </c>
      <c r="B5" s="46" t="s">
        <v>294</v>
      </c>
      <c r="C5" s="46" t="s">
        <v>76</v>
      </c>
      <c r="D5" s="47">
        <v>11.78</v>
      </c>
      <c r="E5" s="10" t="s">
        <v>303</v>
      </c>
      <c r="F5" s="2">
        <v>0</v>
      </c>
      <c r="G5" s="2">
        <v>0</v>
      </c>
      <c r="H5" s="4">
        <f t="shared" si="0"/>
        <v>15.28</v>
      </c>
      <c r="I5" s="4">
        <f>IF(H5,H5*config!$B$1,"")</f>
        <v>0.777752</v>
      </c>
      <c r="J5" s="4">
        <f t="shared" si="1"/>
        <v>16.057752000000001</v>
      </c>
      <c r="K5" s="4">
        <f>IF(J5, J5* IF(G5=1, config!$B$3,config!$B$2)*(1-config!$B$7) + config!$B$4, "")</f>
        <v>2.2354010536000004</v>
      </c>
      <c r="L5" s="4">
        <f>IF(J5,J5*config!$B$8,"")</f>
        <v>0.52990581600000008</v>
      </c>
      <c r="M5" s="45">
        <f>IF(H5,IF(F5=1,config!$B$6,config!$B$5),"")</f>
        <v>4.4000000000000004</v>
      </c>
      <c r="N5" s="4">
        <f>IF(L5,J5-I5-K5-L5-M5-IF(H5&gt;=40,config!$B$10,config!$B$9),"")</f>
        <v>7.9646931304000006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4.4000000000000004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10" t="s">
        <v>304</v>
      </c>
      <c r="B6" s="46" t="s">
        <v>294</v>
      </c>
      <c r="C6" s="46" t="s">
        <v>76</v>
      </c>
      <c r="D6" s="47">
        <v>32.5</v>
      </c>
      <c r="E6" s="10" t="s">
        <v>305</v>
      </c>
      <c r="F6" s="2">
        <v>0</v>
      </c>
      <c r="G6" s="2">
        <v>0</v>
      </c>
      <c r="H6" s="4">
        <f t="shared" si="0"/>
        <v>36</v>
      </c>
      <c r="I6" s="4">
        <f>IF(H6,H6*config!$B$1,"")</f>
        <v>1.8324</v>
      </c>
      <c r="J6" s="4">
        <f t="shared" si="1"/>
        <v>37.8324</v>
      </c>
      <c r="K6" s="4">
        <f>IF(J6, J6* IF(G6=1, config!$B$3,config!$B$2)*(1-config!$B$7) + config!$B$4, "")</f>
        <v>4.7242433200000002</v>
      </c>
      <c r="L6" s="4">
        <f>IF(J6,J6*config!$B$8,"")</f>
        <v>1.2484691999999999</v>
      </c>
      <c r="M6" s="45">
        <f>IF(H6,IF(F6=1,config!$B$6,config!$B$5),"")</f>
        <v>4.4000000000000004</v>
      </c>
      <c r="N6" s="4">
        <f>IF(L6,J6-I6-K6-L6-M6-IF(H6&gt;=40,config!$B$10,config!$B$9),"")</f>
        <v>25.477287480000001</v>
      </c>
      <c r="O6" s="4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45">
        <f>IF(N6,IF(F6=1,config!$B$6,config!$B$5),"")</f>
        <v>4.4000000000000004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10" t="s">
        <v>306</v>
      </c>
      <c r="B7" s="46" t="s">
        <v>294</v>
      </c>
      <c r="C7" s="46" t="s">
        <v>76</v>
      </c>
      <c r="D7" s="47">
        <v>9.2899999999999991</v>
      </c>
      <c r="E7" s="10" t="s">
        <v>307</v>
      </c>
      <c r="F7" s="2">
        <v>0</v>
      </c>
      <c r="G7" s="2">
        <v>0</v>
      </c>
      <c r="H7" s="4">
        <f t="shared" si="0"/>
        <v>12.79</v>
      </c>
      <c r="I7" s="4">
        <f>IF(H7,H7*config!$B$1,"")</f>
        <v>0.65101100000000001</v>
      </c>
      <c r="J7" s="4">
        <f t="shared" si="1"/>
        <v>13.441011</v>
      </c>
      <c r="K7" s="4">
        <f>IF(J7, J7* IF(G7=1, config!$B$3,config!$B$2)*(1-config!$B$7) + config!$B$4, "")</f>
        <v>1.9363075573000001</v>
      </c>
      <c r="L7" s="4">
        <f>IF(J7,J7*config!$B$8,"")</f>
        <v>0.44355336300000003</v>
      </c>
      <c r="M7" s="45">
        <f>IF(H7,IF(F7=1,config!$B$6,config!$B$5),"")</f>
        <v>4.4000000000000004</v>
      </c>
      <c r="N7" s="4">
        <f>IF(L7,J7-I7-K7-L7-M7-IF(H7&gt;=40,config!$B$10,config!$B$9),"")</f>
        <v>5.8601390796999979</v>
      </c>
      <c r="O7" s="4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45">
        <f>IF(N7,IF(F7=1,config!$B$6,config!$B$5),"")</f>
        <v>4.4000000000000004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10" t="s">
        <v>308</v>
      </c>
      <c r="B8" s="46" t="s">
        <v>294</v>
      </c>
      <c r="C8" s="46" t="s">
        <v>76</v>
      </c>
      <c r="D8" s="47">
        <v>16.91</v>
      </c>
      <c r="E8" s="10" t="s">
        <v>309</v>
      </c>
      <c r="F8" s="2">
        <v>0</v>
      </c>
      <c r="G8" s="2">
        <v>0</v>
      </c>
      <c r="H8" s="4">
        <f t="shared" si="0"/>
        <v>20.41</v>
      </c>
      <c r="I8" s="4">
        <f>IF(H8,H8*config!$B$1,"")</f>
        <v>1.038869</v>
      </c>
      <c r="J8" s="4">
        <f t="shared" si="1"/>
        <v>21.448869000000002</v>
      </c>
      <c r="K8" s="4">
        <f>IF(J8, J8* IF(G8=1, config!$B$3,config!$B$2)*(1-config!$B$7) + config!$B$4, "")</f>
        <v>2.8516057267000003</v>
      </c>
      <c r="L8" s="4">
        <f>IF(J8,J8*config!$B$8,"")</f>
        <v>0.70781267700000006</v>
      </c>
      <c r="M8" s="45">
        <f>IF(H8,IF(F8=1,config!$B$6,config!$B$5),"")</f>
        <v>4.4000000000000004</v>
      </c>
      <c r="N8" s="4">
        <f>IF(L8,J8-I8-K8-L8-M8-IF(H8&gt;=40,config!$B$10,config!$B$9),"")</f>
        <v>12.300581596300002</v>
      </c>
      <c r="O8" s="4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45">
        <f>IF(N8,IF(F8=1,config!$B$6,config!$B$5),"")</f>
        <v>4.4000000000000004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10" t="s">
        <v>310</v>
      </c>
      <c r="B9" s="46" t="s">
        <v>294</v>
      </c>
      <c r="C9" s="46" t="s">
        <v>76</v>
      </c>
      <c r="D9" s="47">
        <v>12.42</v>
      </c>
      <c r="E9" s="10" t="s">
        <v>311</v>
      </c>
      <c r="F9" s="2">
        <v>0</v>
      </c>
      <c r="G9" s="2">
        <v>0</v>
      </c>
      <c r="H9" s="4">
        <f t="shared" si="0"/>
        <v>15.92</v>
      </c>
      <c r="I9" s="4">
        <f>IF(H9,H9*config!$B$1,"")</f>
        <v>0.81032800000000005</v>
      </c>
      <c r="J9" s="4">
        <f t="shared" si="1"/>
        <v>16.730328</v>
      </c>
      <c r="K9" s="4">
        <f>IF(J9, J9* IF(G9=1, config!$B$3,config!$B$2)*(1-config!$B$7) + config!$B$4, "")</f>
        <v>2.3122764903999999</v>
      </c>
      <c r="L9" s="4">
        <f>IF(J9,J9*config!$B$8,"")</f>
        <v>0.55210082400000005</v>
      </c>
      <c r="M9" s="45">
        <f>IF(H9,IF(F9=1,config!$B$6,config!$B$5),"")</f>
        <v>4.4000000000000004</v>
      </c>
      <c r="N9" s="4">
        <f>IF(L9,J9-I9-K9-L9-M9-IF(H9&gt;=40,config!$B$10,config!$B$9),"")</f>
        <v>8.5056226855999988</v>
      </c>
      <c r="O9" s="4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45">
        <f>IF(N9,IF(F9=1,config!$B$6,config!$B$5),"")</f>
        <v>4.4000000000000004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10" t="s">
        <v>312</v>
      </c>
      <c r="B10" s="46" t="s">
        <v>294</v>
      </c>
      <c r="C10" s="46" t="s">
        <v>76</v>
      </c>
      <c r="D10" s="47">
        <v>9.59</v>
      </c>
      <c r="E10" s="10" t="s">
        <v>313</v>
      </c>
      <c r="F10" s="2">
        <v>0</v>
      </c>
      <c r="G10" s="2">
        <v>0</v>
      </c>
      <c r="H10" s="4">
        <f t="shared" si="0"/>
        <v>13.09</v>
      </c>
      <c r="I10" s="4">
        <f>IF(H10,H10*config!$B$1,"")</f>
        <v>0.66628100000000001</v>
      </c>
      <c r="J10" s="4">
        <f t="shared" si="1"/>
        <v>13.756281</v>
      </c>
      <c r="K10" s="4">
        <f>IF(J10, J10* IF(G10=1, config!$B$3,config!$B$2)*(1-config!$B$7) + config!$B$4, "")</f>
        <v>1.9723429182999999</v>
      </c>
      <c r="L10" s="4">
        <f>IF(J10,J10*config!$B$8,"")</f>
        <v>0.45395727299999999</v>
      </c>
      <c r="M10" s="45">
        <f>IF(H10,IF(F10=1,config!$B$6,config!$B$5),"")</f>
        <v>4.4000000000000004</v>
      </c>
      <c r="N10" s="4">
        <f>IF(L10,J10-I10-K10-L10-M10-IF(H10&gt;=40,config!$B$10,config!$B$9),"")</f>
        <v>6.1136998086999981</v>
      </c>
      <c r="O10" s="4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45">
        <f>IF(N10,IF(F10=1,config!$B$6,config!$B$5),"")</f>
        <v>4.4000000000000004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10" t="s">
        <v>314</v>
      </c>
      <c r="B11" s="46" t="s">
        <v>294</v>
      </c>
      <c r="C11" s="46" t="s">
        <v>76</v>
      </c>
      <c r="D11" s="47">
        <v>12.99</v>
      </c>
      <c r="E11" s="10" t="s">
        <v>315</v>
      </c>
      <c r="F11" s="2">
        <v>0</v>
      </c>
      <c r="G11" s="2">
        <v>0</v>
      </c>
      <c r="H11" s="4">
        <f t="shared" si="0"/>
        <v>16.490000000000002</v>
      </c>
      <c r="I11" s="4">
        <f>IF(H11,H11*config!$B$1,"")</f>
        <v>0.83934100000000011</v>
      </c>
      <c r="J11" s="4">
        <f t="shared" si="1"/>
        <v>17.329341000000003</v>
      </c>
      <c r="K11" s="4">
        <f>IF(J11, J11* IF(G11=1, config!$B$3,config!$B$2)*(1-config!$B$7) + config!$B$4, "")</f>
        <v>2.3807436763000003</v>
      </c>
      <c r="L11" s="4">
        <f>IF(J11,J11*config!$B$8,"")</f>
        <v>0.5718682530000001</v>
      </c>
      <c r="M11" s="45">
        <f>IF(H11,IF(F11=1,config!$B$6,config!$B$5),"")</f>
        <v>4.4000000000000004</v>
      </c>
      <c r="N11" s="4">
        <f>IF(L11,J11-I11-K11-L11-M11-IF(H11&gt;=40,config!$B$10,config!$B$9),"")</f>
        <v>8.9873880707000016</v>
      </c>
      <c r="O11" s="4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45">
        <f>IF(N11,IF(F11=1,config!$B$6,config!$B$5),"")</f>
        <v>4.4000000000000004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10" t="s">
        <v>316</v>
      </c>
      <c r="B12" s="46" t="s">
        <v>294</v>
      </c>
      <c r="C12" s="46" t="s">
        <v>76</v>
      </c>
      <c r="D12" s="47">
        <v>14.61</v>
      </c>
      <c r="E12" s="10" t="s">
        <v>317</v>
      </c>
      <c r="F12" s="2">
        <v>0</v>
      </c>
      <c r="G12" s="2">
        <v>0</v>
      </c>
      <c r="H12" s="4">
        <f t="shared" si="0"/>
        <v>18.11</v>
      </c>
      <c r="I12" s="4">
        <f>IF(H12,H12*config!$B$1,"")</f>
        <v>0.92179900000000004</v>
      </c>
      <c r="J12" s="4">
        <f t="shared" si="1"/>
        <v>19.031798999999999</v>
      </c>
      <c r="K12" s="4">
        <f>IF(J12, J12* IF(G12=1, config!$B$3,config!$B$2)*(1-config!$B$7) + config!$B$4, "")</f>
        <v>2.5753346257</v>
      </c>
      <c r="L12" s="4">
        <f>IF(J12,J12*config!$B$8,"")</f>
        <v>0.62804936700000003</v>
      </c>
      <c r="M12" s="45">
        <f>IF(H12,IF(F12=1,config!$B$6,config!$B$5),"")</f>
        <v>4.4000000000000004</v>
      </c>
      <c r="N12" s="4">
        <f>IF(L12,J12-I12-K12-L12-M12-IF(H12&gt;=40,config!$B$10,config!$B$9),"")</f>
        <v>10.356616007299998</v>
      </c>
      <c r="O12" s="4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45">
        <f>IF(N12,IF(F12=1,config!$B$6,config!$B$5),"")</f>
        <v>4.4000000000000004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10" t="s">
        <v>318</v>
      </c>
      <c r="B13" s="46" t="s">
        <v>294</v>
      </c>
      <c r="C13" s="46" t="s">
        <v>76</v>
      </c>
      <c r="D13" s="47">
        <v>24.24</v>
      </c>
      <c r="E13" s="10" t="s">
        <v>319</v>
      </c>
      <c r="F13" s="2">
        <v>0</v>
      </c>
      <c r="G13" s="2">
        <v>0</v>
      </c>
      <c r="H13" s="4">
        <f t="shared" si="0"/>
        <v>27.74</v>
      </c>
      <c r="I13" s="4">
        <f>IF(H13,H13*config!$B$1,"")</f>
        <v>1.4119659999999998</v>
      </c>
      <c r="J13" s="4">
        <f t="shared" si="1"/>
        <v>29.151965999999998</v>
      </c>
      <c r="K13" s="4">
        <f>IF(J13, J13* IF(G13=1, config!$B$3,config!$B$2)*(1-config!$B$7) + config!$B$4, "")</f>
        <v>3.7320697137999996</v>
      </c>
      <c r="L13" s="4">
        <f>IF(J13,J13*config!$B$8,"")</f>
        <v>0.96201487799999996</v>
      </c>
      <c r="M13" s="45">
        <f>IF(H13,IF(F13=1,config!$B$6,config!$B$5),"")</f>
        <v>4.4000000000000004</v>
      </c>
      <c r="N13" s="4">
        <f>IF(L13,J13-I13-K13-L13-M13-IF(H13&gt;=40,config!$B$10,config!$B$9),"")</f>
        <v>18.495915408199998</v>
      </c>
      <c r="O13" s="4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45">
        <f>IF(N13,IF(F13=1,config!$B$6,config!$B$5),"")</f>
        <v>4.4000000000000004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6"/>
      <c r="B14" s="7"/>
      <c r="C14" s="8"/>
      <c r="D14" s="9"/>
      <c r="E14" s="10" t="s">
        <v>320</v>
      </c>
      <c r="F14" s="2">
        <v>0</v>
      </c>
      <c r="G14" s="2">
        <v>0</v>
      </c>
      <c r="H14" s="4" t="str">
        <f t="shared" si="0"/>
        <v/>
      </c>
      <c r="I14" s="2" t="e">
        <f>IF(H14,H14*config!$B$1,"")</f>
        <v>#VALUE!</v>
      </c>
      <c r="J14" s="2" t="e">
        <f t="shared" si="1"/>
        <v>#VALUE!</v>
      </c>
      <c r="K14" s="2" t="e">
        <f>IF(J14, J14* IF(G14=1, config!$B$3,config!$B$2)*(1-config!$B$7) + config!$B$4, "")</f>
        <v>#VALUE!</v>
      </c>
      <c r="L14" s="4" t="e">
        <f>IF(J14,J14*config!$B$8,"")</f>
        <v>#VALUE!</v>
      </c>
      <c r="M14" s="11" t="e">
        <f>IF(H14,IF(F14=1,config!$B$6,config!$B$5),"")</f>
        <v>#VALUE!</v>
      </c>
      <c r="N14" s="2" t="e">
        <f>IF(L14,J14-I14-K14-L14-M14-IF(H14&gt;=40,config!$B$10,config!$B$9),"")</f>
        <v>#VALUE!</v>
      </c>
      <c r="O14" s="2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11" t="e">
        <f>IF(N14,IF(F14=1,config!$B$6,config!$B$5),"")</f>
        <v>#VALUE!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6"/>
      <c r="B15" s="7"/>
      <c r="C15" s="8"/>
      <c r="D15" s="9"/>
      <c r="E15" s="10" t="s">
        <v>321</v>
      </c>
      <c r="F15" s="2">
        <v>0</v>
      </c>
      <c r="G15" s="2">
        <v>0</v>
      </c>
      <c r="H15" s="4" t="str">
        <f t="shared" si="0"/>
        <v/>
      </c>
      <c r="I15" s="2" t="e">
        <f>IF(H15,H15*config!$B$1,"")</f>
        <v>#VALUE!</v>
      </c>
      <c r="J15" s="2" t="e">
        <f t="shared" si="1"/>
        <v>#VALUE!</v>
      </c>
      <c r="K15" s="2" t="e">
        <f>IF(J15, J15* IF(G15=1, config!$B$3,config!$B$2)*(1-config!$B$7) + config!$B$4, "")</f>
        <v>#VALUE!</v>
      </c>
      <c r="L15" s="4" t="e">
        <f>IF(J15,J15*config!$B$8,"")</f>
        <v>#VALUE!</v>
      </c>
      <c r="M15" s="11" t="e">
        <f>IF(H15,IF(F15=1,config!$B$6,config!$B$5),"")</f>
        <v>#VALUE!</v>
      </c>
      <c r="N15" s="2" t="e">
        <f>IF(L15,J15-I15-K15-L15-M15-IF(H15&gt;=40,config!$B$10,config!$B$9),"")</f>
        <v>#VALUE!</v>
      </c>
      <c r="O15" s="2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11" t="e">
        <f>IF(N15,IF(F15=1,config!$B$6,config!$B$5),"")</f>
        <v>#VALUE!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6"/>
      <c r="B16" s="7"/>
      <c r="C16" s="8"/>
      <c r="D16" s="9"/>
      <c r="E16" s="10" t="s">
        <v>322</v>
      </c>
      <c r="F16" s="2">
        <v>0</v>
      </c>
      <c r="G16" s="2">
        <v>0</v>
      </c>
      <c r="H16" s="4" t="str">
        <f t="shared" si="0"/>
        <v/>
      </c>
      <c r="I16" s="2" t="e">
        <f>IF(H16,H16*config!$B$1,"")</f>
        <v>#VALUE!</v>
      </c>
      <c r="J16" s="2" t="e">
        <f t="shared" si="1"/>
        <v>#VALUE!</v>
      </c>
      <c r="K16" s="2" t="e">
        <f>IF(J16, J16* IF(G16=1, config!$B$3,config!$B$2)*(1-config!$B$7) + config!$B$4, "")</f>
        <v>#VALUE!</v>
      </c>
      <c r="L16" s="4" t="e">
        <f>IF(J16,J16*config!$B$8,"")</f>
        <v>#VALUE!</v>
      </c>
      <c r="M16" s="11" t="e">
        <f>IF(H16,IF(F16=1,config!$B$6,config!$B$5),"")</f>
        <v>#VALUE!</v>
      </c>
      <c r="N16" s="2" t="e">
        <f>IF(L16,J16-I16-K16-L16-M16-IF(H16&gt;=40,config!$B$10,config!$B$9),"")</f>
        <v>#VALUE!</v>
      </c>
      <c r="O16" s="2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11" t="e">
        <f>IF(N16,IF(F16=1,config!$B$6,config!$B$5),"")</f>
        <v>#VALUE!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6"/>
      <c r="B17" s="7"/>
      <c r="C17" s="8"/>
      <c r="D17" s="9"/>
      <c r="E17" s="10" t="s">
        <v>323</v>
      </c>
      <c r="F17" s="2">
        <v>0</v>
      </c>
      <c r="G17" s="2">
        <v>0</v>
      </c>
      <c r="H17" s="4" t="str">
        <f t="shared" si="0"/>
        <v/>
      </c>
      <c r="I17" s="2" t="e">
        <f>IF(H17,H17*config!$B$1,"")</f>
        <v>#VALUE!</v>
      </c>
      <c r="J17" s="2" t="e">
        <f t="shared" si="1"/>
        <v>#VALUE!</v>
      </c>
      <c r="K17" s="2" t="e">
        <f>IF(J17, J17* IF(G17=1, config!$B$3,config!$B$2)*(1-config!$B$7) + config!$B$4, "")</f>
        <v>#VALUE!</v>
      </c>
      <c r="L17" s="4" t="e">
        <f>IF(J17,J17*config!$B$8,"")</f>
        <v>#VALUE!</v>
      </c>
      <c r="M17" s="11" t="e">
        <f>IF(H17,IF(F17=1,config!$B$6,config!$B$5),"")</f>
        <v>#VALUE!</v>
      </c>
      <c r="N17" s="2" t="e">
        <f>IF(L17,J17-I17-K17-L17-M17-IF(H17&gt;=40,config!$B$10,config!$B$9),"")</f>
        <v>#VALUE!</v>
      </c>
      <c r="O17" s="2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11" t="e">
        <f>IF(N17,IF(F17=1,config!$B$6,config!$B$5),"")</f>
        <v>#VALUE!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 t="str">
        <f>AF4</f>
        <v>100/99</v>
      </c>
      <c r="AE17" s="31" t="e">
        <f t="shared" ref="AE17:AE26" si="5">AD17-AC17</f>
        <v>#VALUE!</v>
      </c>
    </row>
    <row r="18" spans="1:31" ht="15.75" customHeight="1">
      <c r="A18" s="6"/>
      <c r="B18" s="7"/>
      <c r="C18" s="8"/>
      <c r="D18" s="9"/>
      <c r="E18" s="10" t="s">
        <v>324</v>
      </c>
      <c r="F18" s="2">
        <v>0</v>
      </c>
      <c r="G18" s="2">
        <v>0</v>
      </c>
      <c r="H18" s="4" t="str">
        <f t="shared" si="0"/>
        <v/>
      </c>
      <c r="I18" s="2" t="e">
        <f>IF(H18,H18*config!$B$1,"")</f>
        <v>#VALUE!</v>
      </c>
      <c r="J18" s="2" t="e">
        <f t="shared" si="1"/>
        <v>#VALUE!</v>
      </c>
      <c r="K18" s="2" t="e">
        <f>IF(J18, J18* IF(G18=1, config!$B$3,config!$B$2)*(1-config!$B$7) + config!$B$4, "")</f>
        <v>#VALUE!</v>
      </c>
      <c r="L18" s="4" t="e">
        <f>IF(J18,J18*config!$B$8,"")</f>
        <v>#VALUE!</v>
      </c>
      <c r="M18" s="11" t="e">
        <f>IF(H18,IF(F18=1,config!$B$6,config!$B$5),"")</f>
        <v>#VALUE!</v>
      </c>
      <c r="N18" s="2" t="e">
        <f>IF(L18,J18-I18-K18-L18-M18-IF(H18&gt;=40,config!$B$10,config!$B$9),"")</f>
        <v>#VALUE!</v>
      </c>
      <c r="O18" s="2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11" t="e">
        <f>IF(N18,IF(F18=1,config!$B$6,config!$B$5),"")</f>
        <v>#VALUE!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4" t="e">
        <f t="shared" si="5"/>
        <v>#VALUE!</v>
      </c>
    </row>
    <row r="19" spans="1:31" ht="15.75" customHeight="1">
      <c r="A19" s="6"/>
      <c r="B19" s="7"/>
      <c r="C19" s="8"/>
      <c r="D19" s="9"/>
      <c r="E19" s="10" t="s">
        <v>325</v>
      </c>
      <c r="F19" s="2">
        <v>0</v>
      </c>
      <c r="G19" s="2">
        <v>0</v>
      </c>
      <c r="H19" s="4" t="str">
        <f t="shared" si="0"/>
        <v/>
      </c>
      <c r="I19" s="2" t="e">
        <f>IF(H19,H19*config!$B$1,"")</f>
        <v>#VALUE!</v>
      </c>
      <c r="J19" s="2" t="e">
        <f t="shared" si="1"/>
        <v>#VALUE!</v>
      </c>
      <c r="K19" s="2" t="e">
        <f>IF(J19, J19* IF(G19=1, config!$B$3,config!$B$2)*(1-config!$B$7) + config!$B$4, "")</f>
        <v>#VALUE!</v>
      </c>
      <c r="L19" s="4" t="e">
        <f>IF(J19,J19*config!$B$8,"")</f>
        <v>#VALUE!</v>
      </c>
      <c r="M19" s="11" t="e">
        <f>IF(H19,IF(F19=1,config!$B$6,config!$B$5),"")</f>
        <v>#VALUE!</v>
      </c>
      <c r="N19" s="2" t="e">
        <f>IF(L19,J19-I19-K19-L19-M19-IF(H19&gt;=40,config!$B$10,config!$B$9),"")</f>
        <v>#VALUE!</v>
      </c>
      <c r="O19" s="2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11" t="e">
        <f>IF(N19,IF(F19=1,config!$B$6,config!$B$5),"")</f>
        <v>#VALUE!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6"/>
      <c r="B20" s="7"/>
      <c r="C20" s="8"/>
      <c r="D20" s="9"/>
      <c r="E20" s="10" t="s">
        <v>326</v>
      </c>
      <c r="F20" s="2">
        <v>0</v>
      </c>
      <c r="G20" s="2">
        <v>0</v>
      </c>
      <c r="H20" s="4" t="str">
        <f t="shared" si="0"/>
        <v/>
      </c>
      <c r="I20" s="2" t="e">
        <f>IF(H20,H20*config!$B$1,"")</f>
        <v>#VALUE!</v>
      </c>
      <c r="J20" s="2" t="e">
        <f t="shared" si="1"/>
        <v>#VALUE!</v>
      </c>
      <c r="K20" s="2" t="e">
        <f>IF(J20, J20* IF(G20=1, config!$B$3,config!$B$2)*(1-config!$B$7) + config!$B$4, "")</f>
        <v>#VALUE!</v>
      </c>
      <c r="L20" s="4" t="e">
        <f>IF(J20,J20*config!$B$8,"")</f>
        <v>#VALUE!</v>
      </c>
      <c r="M20" s="11" t="e">
        <f>IF(H20,IF(F20=1,config!$B$6,config!$B$5),"")</f>
        <v>#VALUE!</v>
      </c>
      <c r="N20" s="2" t="e">
        <f>IF(L20,J20-I20-K20-L20-M20-IF(H20&gt;=40,config!$B$10,config!$B$9),"")</f>
        <v>#VALUE!</v>
      </c>
      <c r="O20" s="2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11" t="e">
        <f>IF(N20,IF(F20=1,config!$B$6,config!$B$5),"")</f>
        <v>#VALUE!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 t="e">
        <f>(AF4)*config!$B$13</f>
        <v>#VALUE!</v>
      </c>
      <c r="AE20" s="31" t="e">
        <f t="shared" si="5"/>
        <v>#VALUE!</v>
      </c>
    </row>
    <row r="21" spans="1:31" ht="15.75" customHeight="1">
      <c r="A21" s="6"/>
      <c r="B21" s="7"/>
      <c r="C21" s="8"/>
      <c r="D21" s="9"/>
      <c r="E21" s="10" t="s">
        <v>327</v>
      </c>
      <c r="F21" s="2">
        <v>0</v>
      </c>
      <c r="G21" s="2">
        <v>0</v>
      </c>
      <c r="H21" s="4" t="str">
        <f t="shared" si="0"/>
        <v/>
      </c>
      <c r="I21" s="2" t="e">
        <f>IF(H21,H21*config!$B$1,"")</f>
        <v>#VALUE!</v>
      </c>
      <c r="J21" s="2" t="e">
        <f t="shared" si="1"/>
        <v>#VALUE!</v>
      </c>
      <c r="K21" s="2" t="e">
        <f>IF(J21, J21* IF(G21=1, config!$B$3,config!$B$2)*(1-config!$B$7) + config!$B$4, "")</f>
        <v>#VALUE!</v>
      </c>
      <c r="L21" s="4" t="e">
        <f>IF(J21,J21*config!$B$8,"")</f>
        <v>#VALUE!</v>
      </c>
      <c r="M21" s="11" t="e">
        <f>IF(H21,IF(F21=1,config!$B$6,config!$B$5),"")</f>
        <v>#VALUE!</v>
      </c>
      <c r="N21" s="2" t="e">
        <f>IF(L21,J21-I21-K21-L21-M21-IF(H21&gt;=40,config!$B$10,config!$B$9),"")</f>
        <v>#VALUE!</v>
      </c>
      <c r="O21" s="2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11" t="e">
        <f>IF(N21,IF(F21=1,config!$B$6,config!$B$5),"")</f>
        <v>#VALUE!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3" t="e">
        <f>AD19+AD20</f>
        <v>#VALUE!</v>
      </c>
      <c r="AE21" s="34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328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329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12</v>
      </c>
      <c r="AD23" s="33">
        <f>IF(COUNT(Y2:Y1000),COUNT(Y2:Y1000),0)</f>
        <v>0</v>
      </c>
      <c r="AE23" s="34">
        <f t="shared" si="5"/>
        <v>-12</v>
      </c>
    </row>
    <row r="24" spans="1:31" ht="12.5">
      <c r="A24" s="6"/>
      <c r="B24" s="7"/>
      <c r="C24" s="8"/>
      <c r="D24" s="9"/>
      <c r="E24" s="10" t="s">
        <v>330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331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332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333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334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0E00-000000000000}">
      <formula1>"MC,EB"</formula1>
    </dataValidation>
  </dataValidations>
  <hyperlinks>
    <hyperlink ref="A2" r:id="rId1" xr:uid="{00000000-0004-0000-0E00-000000000000}"/>
    <hyperlink ref="E2" r:id="rId2" xr:uid="{00000000-0004-0000-0E00-000001000000}"/>
    <hyperlink ref="A3" r:id="rId3" xr:uid="{00000000-0004-0000-0E00-000002000000}"/>
    <hyperlink ref="E3" r:id="rId4" xr:uid="{00000000-0004-0000-0E00-000003000000}"/>
    <hyperlink ref="A4" r:id="rId5" xr:uid="{00000000-0004-0000-0E00-000004000000}"/>
    <hyperlink ref="E4" r:id="rId6" xr:uid="{00000000-0004-0000-0E00-000005000000}"/>
    <hyperlink ref="A5" r:id="rId7" xr:uid="{00000000-0004-0000-0E00-000006000000}"/>
    <hyperlink ref="E5" r:id="rId8" xr:uid="{00000000-0004-0000-0E00-000007000000}"/>
    <hyperlink ref="A6" r:id="rId9" xr:uid="{00000000-0004-0000-0E00-000008000000}"/>
    <hyperlink ref="E6" r:id="rId10" xr:uid="{00000000-0004-0000-0E00-000009000000}"/>
    <hyperlink ref="A7" r:id="rId11" xr:uid="{00000000-0004-0000-0E00-00000A000000}"/>
    <hyperlink ref="E7" r:id="rId12" xr:uid="{00000000-0004-0000-0E00-00000B000000}"/>
    <hyperlink ref="A8" r:id="rId13" xr:uid="{00000000-0004-0000-0E00-00000C000000}"/>
    <hyperlink ref="E8" r:id="rId14" xr:uid="{00000000-0004-0000-0E00-00000D000000}"/>
    <hyperlink ref="A9" r:id="rId15" xr:uid="{00000000-0004-0000-0E00-00000E000000}"/>
    <hyperlink ref="E9" r:id="rId16" xr:uid="{00000000-0004-0000-0E00-00000F000000}"/>
    <hyperlink ref="A10" r:id="rId17" xr:uid="{00000000-0004-0000-0E00-000010000000}"/>
    <hyperlink ref="E10" r:id="rId18" xr:uid="{00000000-0004-0000-0E00-000011000000}"/>
    <hyperlink ref="A11" r:id="rId19" xr:uid="{00000000-0004-0000-0E00-000012000000}"/>
    <hyperlink ref="E11" r:id="rId20" xr:uid="{00000000-0004-0000-0E00-000013000000}"/>
    <hyperlink ref="A12" r:id="rId21" xr:uid="{00000000-0004-0000-0E00-000014000000}"/>
    <hyperlink ref="E12" r:id="rId22" xr:uid="{00000000-0004-0000-0E00-000015000000}"/>
    <hyperlink ref="A13" r:id="rId23" xr:uid="{00000000-0004-0000-0E00-000016000000}"/>
    <hyperlink ref="E13" r:id="rId24" xr:uid="{00000000-0004-0000-0E00-000017000000}"/>
    <hyperlink ref="E14" r:id="rId25" xr:uid="{00000000-0004-0000-0E00-000018000000}"/>
    <hyperlink ref="E15" r:id="rId26" xr:uid="{00000000-0004-0000-0E00-000019000000}"/>
    <hyperlink ref="E16" r:id="rId27" xr:uid="{00000000-0004-0000-0E00-00001A000000}"/>
    <hyperlink ref="E17" r:id="rId28" xr:uid="{00000000-0004-0000-0E00-00001B000000}"/>
    <hyperlink ref="E18" r:id="rId29" xr:uid="{00000000-0004-0000-0E00-00001C000000}"/>
    <hyperlink ref="E19" r:id="rId30" xr:uid="{00000000-0004-0000-0E00-00001D000000}"/>
    <hyperlink ref="E20" r:id="rId31" xr:uid="{00000000-0004-0000-0E00-00001E000000}"/>
    <hyperlink ref="E21" r:id="rId32" xr:uid="{00000000-0004-0000-0E00-00001F000000}"/>
    <hyperlink ref="E22" r:id="rId33" xr:uid="{00000000-0004-0000-0E00-000020000000}"/>
    <hyperlink ref="E23" r:id="rId34" xr:uid="{00000000-0004-0000-0E00-000021000000}"/>
    <hyperlink ref="E24" r:id="rId35" xr:uid="{00000000-0004-0000-0E00-000022000000}"/>
    <hyperlink ref="E25" r:id="rId36" xr:uid="{00000000-0004-0000-0E00-000023000000}"/>
    <hyperlink ref="E26" r:id="rId37" xr:uid="{00000000-0004-0000-0E00-000024000000}"/>
    <hyperlink ref="E27" r:id="rId38" xr:uid="{00000000-0004-0000-0E00-000025000000}"/>
    <hyperlink ref="E28" r:id="rId39" xr:uid="{00000000-0004-0000-0E00-000026000000}"/>
    <hyperlink ref="E29" r:id="rId40" xr:uid="{00000000-0004-0000-0E00-000027000000}"/>
    <hyperlink ref="E30" r:id="rId41" xr:uid="{00000000-0004-0000-0E00-000028000000}"/>
    <hyperlink ref="E31" r:id="rId42" xr:uid="{00000000-0004-0000-0E00-000029000000}"/>
    <hyperlink ref="E32" r:id="rId43" xr:uid="{00000000-0004-0000-0E00-00002A000000}"/>
    <hyperlink ref="E33" r:id="rId44" xr:uid="{00000000-0004-0000-0E00-00002B000000}"/>
    <hyperlink ref="E34" r:id="rId45" xr:uid="{00000000-0004-0000-0E00-00002C000000}"/>
    <hyperlink ref="E35" r:id="rId46" xr:uid="{00000000-0004-0000-0E00-00002D000000}"/>
    <hyperlink ref="E36" r:id="rId47" xr:uid="{00000000-0004-0000-0E00-00002E000000}"/>
    <hyperlink ref="E37" r:id="rId48" xr:uid="{00000000-0004-0000-0E00-00002F000000}"/>
    <hyperlink ref="E38" r:id="rId49" xr:uid="{00000000-0004-0000-0E00-000030000000}"/>
    <hyperlink ref="E39" r:id="rId50" xr:uid="{00000000-0004-0000-0E00-000031000000}"/>
    <hyperlink ref="E40" r:id="rId51" xr:uid="{00000000-0004-0000-0E00-000032000000}"/>
    <hyperlink ref="E41" r:id="rId52" xr:uid="{00000000-0004-0000-0E00-000033000000}"/>
    <hyperlink ref="E42" r:id="rId53" xr:uid="{00000000-0004-0000-0E00-000034000000}"/>
    <hyperlink ref="E43" r:id="rId54" xr:uid="{00000000-0004-0000-0E00-000035000000}"/>
    <hyperlink ref="E44" r:id="rId55" xr:uid="{00000000-0004-0000-0E00-000036000000}"/>
    <hyperlink ref="E45" r:id="rId56" xr:uid="{00000000-0004-0000-0E00-000037000000}"/>
    <hyperlink ref="E46" r:id="rId57" xr:uid="{00000000-0004-0000-0E00-000038000000}"/>
    <hyperlink ref="E47" r:id="rId58" xr:uid="{00000000-0004-0000-0E00-000039000000}"/>
    <hyperlink ref="E48" r:id="rId59" xr:uid="{00000000-0004-0000-0E00-00003A000000}"/>
    <hyperlink ref="E49" r:id="rId60" xr:uid="{00000000-0004-0000-0E00-00003B000000}"/>
    <hyperlink ref="E50" r:id="rId61" xr:uid="{00000000-0004-0000-0E00-00003C000000}"/>
    <hyperlink ref="E51" r:id="rId62" xr:uid="{00000000-0004-0000-0E00-00003D000000}"/>
    <hyperlink ref="E52" r:id="rId63" xr:uid="{00000000-0004-0000-0E00-00003E000000}"/>
    <hyperlink ref="E53" r:id="rId64" xr:uid="{00000000-0004-0000-0E00-00003F000000}"/>
    <hyperlink ref="E54" r:id="rId65" xr:uid="{00000000-0004-0000-0E00-000040000000}"/>
    <hyperlink ref="E55" r:id="rId66" xr:uid="{00000000-0004-0000-0E00-000041000000}"/>
    <hyperlink ref="E56" r:id="rId67" xr:uid="{00000000-0004-0000-0E00-000042000000}"/>
    <hyperlink ref="E57" r:id="rId68" xr:uid="{00000000-0004-0000-0E00-000043000000}"/>
    <hyperlink ref="E58" r:id="rId69" xr:uid="{00000000-0004-0000-0E00-000044000000}"/>
    <hyperlink ref="E59" r:id="rId70" xr:uid="{00000000-0004-0000-0E00-000045000000}"/>
    <hyperlink ref="E60" r:id="rId71" xr:uid="{00000000-0004-0000-0E00-000046000000}"/>
    <hyperlink ref="E61" r:id="rId72" xr:uid="{00000000-0004-0000-0E00-000047000000}"/>
    <hyperlink ref="E62" r:id="rId73" xr:uid="{00000000-0004-0000-0E00-000048000000}"/>
    <hyperlink ref="E63" r:id="rId74" xr:uid="{00000000-0004-0000-0E00-000049000000}"/>
    <hyperlink ref="E64" r:id="rId75" xr:uid="{00000000-0004-0000-0E00-00004A000000}"/>
    <hyperlink ref="E65" r:id="rId76" xr:uid="{00000000-0004-0000-0E00-00004B000000}"/>
    <hyperlink ref="E66" r:id="rId77" xr:uid="{00000000-0004-0000-0E00-00004C000000}"/>
    <hyperlink ref="E67" r:id="rId78" xr:uid="{00000000-0004-0000-0E00-00004D000000}"/>
    <hyperlink ref="E68" r:id="rId79" xr:uid="{00000000-0004-0000-0E00-00004E000000}"/>
    <hyperlink ref="E69" r:id="rId80" xr:uid="{00000000-0004-0000-0E00-00004F000000}"/>
    <hyperlink ref="E70" r:id="rId81" xr:uid="{00000000-0004-0000-0E00-000050000000}"/>
    <hyperlink ref="E71" r:id="rId82" xr:uid="{00000000-0004-0000-0E00-000051000000}"/>
    <hyperlink ref="E72" r:id="rId83" xr:uid="{00000000-0004-0000-0E00-000052000000}"/>
    <hyperlink ref="E73" r:id="rId84" xr:uid="{00000000-0004-0000-0E00-000053000000}"/>
    <hyperlink ref="E74" r:id="rId85" xr:uid="{00000000-0004-0000-0E00-000054000000}"/>
    <hyperlink ref="E75" r:id="rId86" xr:uid="{00000000-0004-0000-0E00-000055000000}"/>
    <hyperlink ref="E76" r:id="rId87" xr:uid="{00000000-0004-0000-0E00-000056000000}"/>
    <hyperlink ref="E77" r:id="rId88" xr:uid="{00000000-0004-0000-0E00-000057000000}"/>
    <hyperlink ref="E78" r:id="rId89" xr:uid="{00000000-0004-0000-0E00-000058000000}"/>
    <hyperlink ref="E79" r:id="rId90" xr:uid="{00000000-0004-0000-0E00-000059000000}"/>
    <hyperlink ref="E80" r:id="rId91" xr:uid="{00000000-0004-0000-0E00-00005A000000}"/>
    <hyperlink ref="E81" r:id="rId92" xr:uid="{00000000-0004-0000-0E00-00005B000000}"/>
    <hyperlink ref="E82" r:id="rId93" xr:uid="{00000000-0004-0000-0E00-00005C000000}"/>
    <hyperlink ref="E83" r:id="rId94" xr:uid="{00000000-0004-0000-0E00-00005D000000}"/>
    <hyperlink ref="E84" r:id="rId95" xr:uid="{00000000-0004-0000-0E00-00005E000000}"/>
    <hyperlink ref="E85" r:id="rId96" xr:uid="{00000000-0004-0000-0E00-00005F000000}"/>
    <hyperlink ref="E86" r:id="rId97" xr:uid="{00000000-0004-0000-0E00-000060000000}"/>
    <hyperlink ref="E87" r:id="rId98" xr:uid="{00000000-0004-0000-0E00-000061000000}"/>
    <hyperlink ref="E88" r:id="rId99" xr:uid="{00000000-0004-0000-0E00-000062000000}"/>
    <hyperlink ref="E89" r:id="rId100" xr:uid="{00000000-0004-0000-0E00-000063000000}"/>
    <hyperlink ref="E90" r:id="rId101" xr:uid="{00000000-0004-0000-0E00-000064000000}"/>
    <hyperlink ref="E91" r:id="rId102" xr:uid="{00000000-0004-0000-0E00-000065000000}"/>
    <hyperlink ref="E92" r:id="rId103" xr:uid="{00000000-0004-0000-0E00-000066000000}"/>
    <hyperlink ref="E93" r:id="rId104" xr:uid="{00000000-0004-0000-0E00-000067000000}"/>
    <hyperlink ref="E94" r:id="rId105" xr:uid="{00000000-0004-0000-0E00-000068000000}"/>
    <hyperlink ref="E95" r:id="rId106" xr:uid="{00000000-0004-0000-0E00-000069000000}"/>
    <hyperlink ref="E96" r:id="rId107" xr:uid="{00000000-0004-0000-0E00-00006A000000}"/>
    <hyperlink ref="E97" r:id="rId108" xr:uid="{00000000-0004-0000-0E00-00006B000000}"/>
    <hyperlink ref="E98" r:id="rId109" xr:uid="{00000000-0004-0000-0E00-00006C000000}"/>
    <hyperlink ref="E99" r:id="rId110" xr:uid="{00000000-0004-0000-0E00-00006D000000}"/>
    <hyperlink ref="E100" r:id="rId111" xr:uid="{00000000-0004-0000-0E00-00006E000000}"/>
    <hyperlink ref="E101" r:id="rId112" xr:uid="{00000000-0004-0000-0E00-00006F000000}"/>
    <hyperlink ref="E102" r:id="rId113" xr:uid="{00000000-0004-0000-0E00-000070000000}"/>
    <hyperlink ref="E103" r:id="rId114" xr:uid="{00000000-0004-0000-0E00-000071000000}"/>
    <hyperlink ref="E104" r:id="rId115" xr:uid="{00000000-0004-0000-0E00-000072000000}"/>
    <hyperlink ref="E105" r:id="rId116" xr:uid="{00000000-0004-0000-0E00-000073000000}"/>
    <hyperlink ref="E106" r:id="rId117" xr:uid="{00000000-0004-0000-0E00-000074000000}"/>
    <hyperlink ref="E107" r:id="rId118" xr:uid="{00000000-0004-0000-0E00-000075000000}"/>
    <hyperlink ref="E108" r:id="rId119" xr:uid="{00000000-0004-0000-0E00-000076000000}"/>
    <hyperlink ref="E109" r:id="rId120" xr:uid="{00000000-0004-0000-0E00-000077000000}"/>
    <hyperlink ref="E110" r:id="rId121" xr:uid="{00000000-0004-0000-0E00-000078000000}"/>
    <hyperlink ref="E111" r:id="rId122" xr:uid="{00000000-0004-0000-0E00-000079000000}"/>
    <hyperlink ref="E112" r:id="rId123" xr:uid="{00000000-0004-0000-0E00-00007A000000}"/>
    <hyperlink ref="E113" r:id="rId124" xr:uid="{00000000-0004-0000-0E00-00007B000000}"/>
    <hyperlink ref="E114" r:id="rId125" xr:uid="{00000000-0004-0000-0E00-00007C000000}"/>
    <hyperlink ref="E115" r:id="rId126" xr:uid="{00000000-0004-0000-0E00-00007D000000}"/>
    <hyperlink ref="E116" r:id="rId127" xr:uid="{00000000-0004-0000-0E00-00007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10" t="s">
        <v>335</v>
      </c>
      <c r="B2" s="7" t="s">
        <v>336</v>
      </c>
      <c r="C2" s="8" t="s">
        <v>76</v>
      </c>
      <c r="D2" s="9">
        <v>45.38</v>
      </c>
      <c r="E2" s="10" t="s">
        <v>337</v>
      </c>
      <c r="F2" s="2">
        <v>0</v>
      </c>
      <c r="G2" s="2">
        <v>0</v>
      </c>
      <c r="H2" s="4">
        <f t="shared" ref="H2:H101" si="0">IF(D2,D2+$AC$6,"")</f>
        <v>48.88</v>
      </c>
      <c r="I2" s="4">
        <f>IF(H2,H2*config!$B$1,"")</f>
        <v>2.4879920000000002</v>
      </c>
      <c r="J2" s="4">
        <f t="shared" ref="J2:J101" si="1">IF(I2,H2+I2,"")</f>
        <v>51.367992000000001</v>
      </c>
      <c r="K2" s="4">
        <f>IF(J2, J2* IF(G2=1, config!$B$3,config!$B$2)*(1-config!$B$7) + config!$B$4, "")</f>
        <v>6.2713614856</v>
      </c>
      <c r="L2" s="4">
        <f>IF(J2,J2*config!$B$8,"")</f>
        <v>1.6951437360000001</v>
      </c>
      <c r="M2" s="45">
        <f>IF(H2,IF(F2=1,config!$B$6,config!$B$5),"")</f>
        <v>4.4000000000000004</v>
      </c>
      <c r="N2" s="4">
        <f>IF(L2,J2-I2-K2-L2-M2-IF(H2&gt;=40,config!$B$10,config!$B$9),"")</f>
        <v>35.513494778400002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4.4000000000000004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10" t="s">
        <v>338</v>
      </c>
      <c r="B3" s="7" t="s">
        <v>336</v>
      </c>
      <c r="C3" s="8" t="s">
        <v>76</v>
      </c>
      <c r="D3" s="9">
        <v>63.24</v>
      </c>
      <c r="E3" s="10" t="s">
        <v>339</v>
      </c>
      <c r="F3" s="2">
        <v>0</v>
      </c>
      <c r="G3" s="2">
        <v>0</v>
      </c>
      <c r="H3" s="4">
        <f t="shared" si="0"/>
        <v>66.740000000000009</v>
      </c>
      <c r="I3" s="4">
        <f>IF(H3,H3*config!$B$1,"")</f>
        <v>3.3970660000000006</v>
      </c>
      <c r="J3" s="4">
        <f t="shared" si="1"/>
        <v>70.137066000000004</v>
      </c>
      <c r="K3" s="4">
        <f>IF(J3, J3* IF(G3=1, config!$B$3,config!$B$2)*(1-config!$B$7) + config!$B$4, "")</f>
        <v>8.4166666438000011</v>
      </c>
      <c r="L3" s="4">
        <f>IF(J3,J3*config!$B$8,"")</f>
        <v>2.3145231780000004</v>
      </c>
      <c r="M3" s="45">
        <f>IF(H3,IF(F3=1,config!$B$6,config!$B$5),"")</f>
        <v>4.4000000000000004</v>
      </c>
      <c r="N3" s="4">
        <f>IF(L3,J3-I3-K3-L3-M3-IF(H3&gt;=40,config!$B$10,config!$B$9),"")</f>
        <v>50.608810178200009</v>
      </c>
      <c r="O3" s="4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45">
        <f>IF(N3,IF(F3=1,config!$B$6,config!$B$5),"")</f>
        <v>4.4000000000000004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0.15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10" t="s">
        <v>340</v>
      </c>
      <c r="B4" s="7" t="s">
        <v>336</v>
      </c>
      <c r="C4" s="8" t="s">
        <v>76</v>
      </c>
      <c r="D4" s="9">
        <v>63.24</v>
      </c>
      <c r="E4" s="10" t="s">
        <v>341</v>
      </c>
      <c r="F4" s="2">
        <v>0</v>
      </c>
      <c r="G4" s="2">
        <v>0</v>
      </c>
      <c r="H4" s="4">
        <f t="shared" si="0"/>
        <v>66.740000000000009</v>
      </c>
      <c r="I4" s="4">
        <f>IF(H4,H4*config!$B$1,"")</f>
        <v>3.3970660000000006</v>
      </c>
      <c r="J4" s="4">
        <f t="shared" si="1"/>
        <v>70.137066000000004</v>
      </c>
      <c r="K4" s="4">
        <f>IF(J4, J4* IF(G4=1, config!$B$3,config!$B$2)*(1-config!$B$7) + config!$B$4, "")</f>
        <v>8.4166666438000011</v>
      </c>
      <c r="L4" s="4">
        <f>IF(J4,J4*config!$B$8,"")</f>
        <v>2.3145231780000004</v>
      </c>
      <c r="M4" s="45">
        <f>IF(H4,IF(F4=1,config!$B$6,config!$B$5),"")</f>
        <v>4.4000000000000004</v>
      </c>
      <c r="N4" s="4">
        <f>IF(L4,J4-I4-K4-L4-M4-IF(H4&gt;=40,config!$B$10,config!$B$9),"")</f>
        <v>50.608810178200009</v>
      </c>
      <c r="O4" s="4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45">
        <f>IF(N4,IF(F4=1,config!$B$6,config!$B$5),"")</f>
        <v>4.4000000000000004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45796</v>
      </c>
      <c r="AF4" s="19">
        <v>1003.14</v>
      </c>
      <c r="AG4" s="20" t="s">
        <v>342</v>
      </c>
      <c r="AH4" s="21"/>
    </row>
    <row r="5" spans="1:34">
      <c r="A5" s="10" t="s">
        <v>343</v>
      </c>
      <c r="B5" s="7" t="s">
        <v>336</v>
      </c>
      <c r="C5" s="8" t="s">
        <v>76</v>
      </c>
      <c r="D5" s="9">
        <v>167.65</v>
      </c>
      <c r="E5" s="10" t="s">
        <v>344</v>
      </c>
      <c r="F5" s="2">
        <v>0</v>
      </c>
      <c r="G5" s="2">
        <v>0</v>
      </c>
      <c r="H5" s="4">
        <f t="shared" si="0"/>
        <v>171.15</v>
      </c>
      <c r="I5" s="4">
        <f>IF(H5,H5*config!$B$1,"")</f>
        <v>8.7115349999999996</v>
      </c>
      <c r="J5" s="4">
        <f t="shared" si="1"/>
        <v>179.861535</v>
      </c>
      <c r="K5" s="4">
        <f>IF(J5, J5* IF(G5=1, config!$B$3,config!$B$2)*(1-config!$B$7) + config!$B$4, "")</f>
        <v>20.958173450500002</v>
      </c>
      <c r="L5" s="4">
        <f>IF(J5,J5*config!$B$8,"")</f>
        <v>5.9354306550000002</v>
      </c>
      <c r="M5" s="45">
        <f>IF(H5,IF(F5=1,config!$B$6,config!$B$5),"")</f>
        <v>4.4000000000000004</v>
      </c>
      <c r="N5" s="4">
        <f>IF(L5,J5-I5-K5-L5-M5-IF(H5&gt;=40,config!$B$10,config!$B$9),"")</f>
        <v>138.8563958945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4.4000000000000004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10" t="s">
        <v>345</v>
      </c>
      <c r="B6" s="7" t="s">
        <v>336</v>
      </c>
      <c r="C6" s="8" t="s">
        <v>76</v>
      </c>
      <c r="D6" s="9">
        <v>74.97</v>
      </c>
      <c r="E6" s="10" t="s">
        <v>346</v>
      </c>
      <c r="F6" s="2">
        <v>0</v>
      </c>
      <c r="G6" s="2">
        <v>0</v>
      </c>
      <c r="H6" s="4">
        <f t="shared" si="0"/>
        <v>78.47</v>
      </c>
      <c r="I6" s="4">
        <f>IF(H6,H6*config!$B$1,"")</f>
        <v>3.9941230000000001</v>
      </c>
      <c r="J6" s="4">
        <f t="shared" si="1"/>
        <v>82.464123000000001</v>
      </c>
      <c r="K6" s="4">
        <f>IF(J6, J6* IF(G6=1, config!$B$3,config!$B$2)*(1-config!$B$7) + config!$B$4, "")</f>
        <v>9.8256492589000004</v>
      </c>
      <c r="L6" s="4">
        <f>IF(J6,J6*config!$B$8,"")</f>
        <v>2.7213160590000003</v>
      </c>
      <c r="M6" s="45">
        <f>IF(H6,IF(F6=1,config!$B$6,config!$B$5),"")</f>
        <v>4.4000000000000004</v>
      </c>
      <c r="N6" s="4">
        <f>IF(L6,J6-I6-K6-L6-M6-IF(H6&gt;=40,config!$B$10,config!$B$9),"")</f>
        <v>60.523034682099997</v>
      </c>
      <c r="O6" s="4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45">
        <f>IF(N6,IF(F6=1,config!$B$6,config!$B$5),"")</f>
        <v>4.4000000000000004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10" t="s">
        <v>347</v>
      </c>
      <c r="B7" s="7" t="s">
        <v>336</v>
      </c>
      <c r="C7" s="8" t="s">
        <v>76</v>
      </c>
      <c r="D7" s="9">
        <v>46.87</v>
      </c>
      <c r="E7" s="10" t="s">
        <v>348</v>
      </c>
      <c r="F7" s="2">
        <v>0</v>
      </c>
      <c r="G7" s="2">
        <v>0</v>
      </c>
      <c r="H7" s="4">
        <f t="shared" si="0"/>
        <v>50.37</v>
      </c>
      <c r="I7" s="4">
        <f>IF(H7,H7*config!$B$1,"")</f>
        <v>2.5638329999999998</v>
      </c>
      <c r="J7" s="4">
        <f t="shared" si="1"/>
        <v>52.933833</v>
      </c>
      <c r="K7" s="4">
        <f>IF(J7, J7* IF(G7=1, config!$B$3,config!$B$2)*(1-config!$B$7) + config!$B$4, "")</f>
        <v>6.4503371119000006</v>
      </c>
      <c r="L7" s="4">
        <f>IF(J7,J7*config!$B$8,"")</f>
        <v>1.746816489</v>
      </c>
      <c r="M7" s="45">
        <f>IF(H7,IF(F7=1,config!$B$6,config!$B$5),"")</f>
        <v>4.4000000000000004</v>
      </c>
      <c r="N7" s="4">
        <f>IF(L7,J7-I7-K7-L7-M7-IF(H7&gt;=40,config!$B$10,config!$B$9),"")</f>
        <v>36.772846399100004</v>
      </c>
      <c r="O7" s="4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45">
        <f>IF(N7,IF(F7=1,config!$B$6,config!$B$5),"")</f>
        <v>4.4000000000000004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10" t="s">
        <v>349</v>
      </c>
      <c r="B8" s="42" t="s">
        <v>336</v>
      </c>
      <c r="C8" s="43" t="s">
        <v>76</v>
      </c>
      <c r="D8" s="44">
        <v>28.25</v>
      </c>
      <c r="E8" s="10" t="s">
        <v>350</v>
      </c>
      <c r="F8" s="2">
        <v>0</v>
      </c>
      <c r="G8" s="2">
        <v>0</v>
      </c>
      <c r="H8" s="4">
        <f t="shared" si="0"/>
        <v>31.75</v>
      </c>
      <c r="I8" s="4">
        <f>IF(H8,H8*config!$B$1,"")</f>
        <v>1.6160749999999999</v>
      </c>
      <c r="J8" s="4">
        <f t="shared" si="1"/>
        <v>33.366075000000002</v>
      </c>
      <c r="K8" s="4">
        <f>IF(J8, J8* IF(G8=1, config!$B$3,config!$B$2)*(1-config!$B$7) + config!$B$4, "")</f>
        <v>4.2137423725000005</v>
      </c>
      <c r="L8" s="4">
        <f>IF(J8,J8*config!$B$8,"")</f>
        <v>1.1010804750000001</v>
      </c>
      <c r="M8" s="45">
        <f>IF(H8,IF(F8=1,config!$B$6,config!$B$5),"")</f>
        <v>4.4000000000000004</v>
      </c>
      <c r="N8" s="4">
        <f>IF(L8,J8-I8-K8-L8-M8-IF(H8&gt;=40,config!$B$10,config!$B$9),"")</f>
        <v>21.885177152500006</v>
      </c>
      <c r="O8" s="4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45">
        <f>IF(N8,IF(F8=1,config!$B$6,config!$B$5),"")</f>
        <v>4.4000000000000004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10" t="s">
        <v>351</v>
      </c>
      <c r="B9" s="7" t="s">
        <v>83</v>
      </c>
      <c r="C9" s="8" t="s">
        <v>76</v>
      </c>
      <c r="D9" s="9">
        <v>31.5</v>
      </c>
      <c r="E9" s="10" t="s">
        <v>352</v>
      </c>
      <c r="F9" s="2">
        <v>0</v>
      </c>
      <c r="G9" s="2">
        <v>0</v>
      </c>
      <c r="H9" s="4">
        <f t="shared" si="0"/>
        <v>35</v>
      </c>
      <c r="I9" s="4">
        <f>IF(H9,H9*config!$B$1,"")</f>
        <v>1.7815000000000001</v>
      </c>
      <c r="J9" s="4">
        <f t="shared" si="1"/>
        <v>36.781500000000001</v>
      </c>
      <c r="K9" s="4">
        <f>IF(J9, J9* IF(G9=1, config!$B$3,config!$B$2)*(1-config!$B$7) + config!$B$4, "")</f>
        <v>4.6041254500000006</v>
      </c>
      <c r="L9" s="4">
        <f>IF(J9,J9*config!$B$8,"")</f>
        <v>1.2137895000000001</v>
      </c>
      <c r="M9" s="45">
        <f>IF(H9,IF(F9=1,config!$B$6,config!$B$5),"")</f>
        <v>4.4000000000000004</v>
      </c>
      <c r="N9" s="4">
        <f>IF(L9,J9-I9-K9-L9-M9-IF(H9&gt;=40,config!$B$10,config!$B$9),"")</f>
        <v>24.632085050000001</v>
      </c>
      <c r="O9" s="4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45">
        <f>IF(N9,IF(F9=1,config!$B$6,config!$B$5),"")</f>
        <v>4.4000000000000004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10" t="s">
        <v>353</v>
      </c>
      <c r="B10" s="7" t="s">
        <v>83</v>
      </c>
      <c r="C10" s="8" t="s">
        <v>76</v>
      </c>
      <c r="D10" s="9">
        <v>38.49</v>
      </c>
      <c r="E10" s="10" t="s">
        <v>354</v>
      </c>
      <c r="F10" s="2">
        <v>0</v>
      </c>
      <c r="G10" s="2">
        <v>0</v>
      </c>
      <c r="H10" s="4">
        <f t="shared" si="0"/>
        <v>41.99</v>
      </c>
      <c r="I10" s="4">
        <f>IF(H10,H10*config!$B$1,"")</f>
        <v>2.1372910000000003</v>
      </c>
      <c r="J10" s="4">
        <f t="shared" si="1"/>
        <v>44.127291</v>
      </c>
      <c r="K10" s="4">
        <f>IF(J10, J10* IF(G10=1, config!$B$3,config!$B$2)*(1-config!$B$7) + config!$B$4, "")</f>
        <v>5.443749361300001</v>
      </c>
      <c r="L10" s="4">
        <f>IF(J10,J10*config!$B$8,"")</f>
        <v>1.4562006030000001</v>
      </c>
      <c r="M10" s="45">
        <f>IF(H10,IF(F10=1,config!$B$6,config!$B$5),"")</f>
        <v>4.4000000000000004</v>
      </c>
      <c r="N10" s="4">
        <f>IF(L10,J10-I10-K10-L10-M10-IF(H10&gt;=40,config!$B$10,config!$B$9),"")</f>
        <v>29.690050035700004</v>
      </c>
      <c r="O10" s="4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45">
        <f>IF(N10,IF(F10=1,config!$B$6,config!$B$5),"")</f>
        <v>4.4000000000000004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10" t="s">
        <v>355</v>
      </c>
      <c r="B11" s="7" t="s">
        <v>83</v>
      </c>
      <c r="C11" s="8" t="s">
        <v>76</v>
      </c>
      <c r="D11" s="9">
        <v>33.96</v>
      </c>
      <c r="E11" s="10" t="s">
        <v>356</v>
      </c>
      <c r="F11" s="2">
        <v>0</v>
      </c>
      <c r="G11" s="2">
        <v>0</v>
      </c>
      <c r="H11" s="4">
        <f t="shared" si="0"/>
        <v>37.46</v>
      </c>
      <c r="I11" s="4">
        <f>IF(H11,H11*config!$B$1,"")</f>
        <v>1.906714</v>
      </c>
      <c r="J11" s="4">
        <f t="shared" si="1"/>
        <v>39.366714000000002</v>
      </c>
      <c r="K11" s="4">
        <f>IF(J11, J11* IF(G11=1, config!$B$3,config!$B$2)*(1-config!$B$7) + config!$B$4, "")</f>
        <v>4.8996154102000009</v>
      </c>
      <c r="L11" s="4">
        <f>IF(J11,J11*config!$B$8,"")</f>
        <v>1.2991015620000002</v>
      </c>
      <c r="M11" s="45">
        <f>IF(H11,IF(F11=1,config!$B$6,config!$B$5),"")</f>
        <v>4.4000000000000004</v>
      </c>
      <c r="N11" s="4">
        <f>IF(L11,J11-I11-K11-L11-M11-IF(H11&gt;=40,config!$B$10,config!$B$9),"")</f>
        <v>26.7112830278</v>
      </c>
      <c r="O11" s="4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45">
        <f>IF(N11,IF(F11=1,config!$B$6,config!$B$5),"")</f>
        <v>4.4000000000000004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10" t="s">
        <v>357</v>
      </c>
      <c r="B12" s="7" t="s">
        <v>83</v>
      </c>
      <c r="C12" s="8" t="s">
        <v>76</v>
      </c>
      <c r="D12" s="9">
        <v>35</v>
      </c>
      <c r="E12" s="10" t="s">
        <v>358</v>
      </c>
      <c r="F12" s="2">
        <v>0</v>
      </c>
      <c r="G12" s="2">
        <v>0</v>
      </c>
      <c r="H12" s="4">
        <f t="shared" si="0"/>
        <v>38.5</v>
      </c>
      <c r="I12" s="4">
        <f>IF(H12,H12*config!$B$1,"")</f>
        <v>1.9596500000000001</v>
      </c>
      <c r="J12" s="4">
        <f t="shared" si="1"/>
        <v>40.459650000000003</v>
      </c>
      <c r="K12" s="4">
        <f>IF(J12, J12* IF(G12=1, config!$B$3,config!$B$2)*(1-config!$B$7) + config!$B$4, "")</f>
        <v>5.0245379950000002</v>
      </c>
      <c r="L12" s="4">
        <f>IF(J12,J12*config!$B$8,"")</f>
        <v>1.3351684500000003</v>
      </c>
      <c r="M12" s="45">
        <f>IF(H12,IF(F12=1,config!$B$6,config!$B$5),"")</f>
        <v>4.4000000000000004</v>
      </c>
      <c r="N12" s="4">
        <f>IF(L12,J12-I12-K12-L12-M12-IF(H12&gt;=40,config!$B$10,config!$B$9),"")</f>
        <v>27.590293555000002</v>
      </c>
      <c r="O12" s="4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45">
        <f>IF(N12,IF(F12=1,config!$B$6,config!$B$5),"")</f>
        <v>4.4000000000000004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10" t="s">
        <v>359</v>
      </c>
      <c r="B13" s="7" t="s">
        <v>83</v>
      </c>
      <c r="C13" s="8" t="s">
        <v>76</v>
      </c>
      <c r="D13" s="9">
        <v>34.5</v>
      </c>
      <c r="E13" s="10" t="s">
        <v>360</v>
      </c>
      <c r="F13" s="2">
        <v>0</v>
      </c>
      <c r="G13" s="2">
        <v>0</v>
      </c>
      <c r="H13" s="4">
        <f t="shared" si="0"/>
        <v>38</v>
      </c>
      <c r="I13" s="4">
        <f>IF(H13,H13*config!$B$1,"")</f>
        <v>1.9342000000000001</v>
      </c>
      <c r="J13" s="4">
        <f t="shared" si="1"/>
        <v>39.934199999999997</v>
      </c>
      <c r="K13" s="4">
        <f>IF(J13, J13* IF(G13=1, config!$B$3,config!$B$2)*(1-config!$B$7) + config!$B$4, "")</f>
        <v>4.9644790600000004</v>
      </c>
      <c r="L13" s="4">
        <f>IF(J13,J13*config!$B$8,"")</f>
        <v>1.3178285999999999</v>
      </c>
      <c r="M13" s="45">
        <f>IF(H13,IF(F13=1,config!$B$6,config!$B$5),"")</f>
        <v>4.4000000000000004</v>
      </c>
      <c r="N13" s="4">
        <f>IF(L13,J13-I13-K13-L13-M13-IF(H13&gt;=40,config!$B$10,config!$B$9),"")</f>
        <v>27.167692340000002</v>
      </c>
      <c r="O13" s="4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45">
        <f>IF(N13,IF(F13=1,config!$B$6,config!$B$5),"")</f>
        <v>4.4000000000000004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10" t="s">
        <v>361</v>
      </c>
      <c r="B14" s="7" t="s">
        <v>83</v>
      </c>
      <c r="C14" s="8" t="s">
        <v>76</v>
      </c>
      <c r="D14" s="9">
        <v>29.79</v>
      </c>
      <c r="E14" s="10" t="s">
        <v>362</v>
      </c>
      <c r="F14" s="2">
        <v>0</v>
      </c>
      <c r="G14" s="2">
        <v>0</v>
      </c>
      <c r="H14" s="4">
        <f t="shared" si="0"/>
        <v>33.29</v>
      </c>
      <c r="I14" s="4">
        <f>IF(H14,H14*config!$B$1,"")</f>
        <v>1.694461</v>
      </c>
      <c r="J14" s="4">
        <f t="shared" si="1"/>
        <v>34.984460999999996</v>
      </c>
      <c r="K14" s="4">
        <f>IF(J14, J14* IF(G14=1, config!$B$3,config!$B$2)*(1-config!$B$7) + config!$B$4, "")</f>
        <v>4.3987238922999996</v>
      </c>
      <c r="L14" s="4">
        <f>IF(J14,J14*config!$B$8,"")</f>
        <v>1.1544872129999999</v>
      </c>
      <c r="M14" s="45">
        <f>IF(H14,IF(F14=1,config!$B$6,config!$B$5),"")</f>
        <v>4.4000000000000004</v>
      </c>
      <c r="N14" s="4">
        <f>IF(L14,J14-I14-K14-L14-M14-IF(H14&gt;=40,config!$B$10,config!$B$9),"")</f>
        <v>23.186788894700001</v>
      </c>
      <c r="O14" s="4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45">
        <f>IF(N14,IF(F14=1,config!$B$6,config!$B$5),"")</f>
        <v>4.4000000000000004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10" t="s">
        <v>363</v>
      </c>
      <c r="B15" s="7" t="s">
        <v>83</v>
      </c>
      <c r="C15" s="8" t="s">
        <v>76</v>
      </c>
      <c r="D15" s="9">
        <v>35.28</v>
      </c>
      <c r="E15" s="10" t="s">
        <v>364</v>
      </c>
      <c r="F15" s="2">
        <v>0</v>
      </c>
      <c r="G15" s="2">
        <v>0</v>
      </c>
      <c r="H15" s="4">
        <f t="shared" si="0"/>
        <v>38.78</v>
      </c>
      <c r="I15" s="4">
        <f>IF(H15,H15*config!$B$1,"")</f>
        <v>1.973902</v>
      </c>
      <c r="J15" s="4">
        <f t="shared" si="1"/>
        <v>40.753902000000004</v>
      </c>
      <c r="K15" s="4">
        <f>IF(J15, J15* IF(G15=1, config!$B$3,config!$B$2)*(1-config!$B$7) + config!$B$4, "")</f>
        <v>5.0581709986000014</v>
      </c>
      <c r="L15" s="4">
        <f>IF(J15,J15*config!$B$8,"")</f>
        <v>1.3448787660000001</v>
      </c>
      <c r="M15" s="45">
        <f>IF(H15,IF(F15=1,config!$B$6,config!$B$5),"")</f>
        <v>4.4000000000000004</v>
      </c>
      <c r="N15" s="4">
        <f>IF(L15,J15-I15-K15-L15-M15-IF(H15&gt;=40,config!$B$10,config!$B$9),"")</f>
        <v>27.826950235399998</v>
      </c>
      <c r="O15" s="4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45">
        <f>IF(N15,IF(F15=1,config!$B$6,config!$B$5),"")</f>
        <v>4.4000000000000004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10" t="s">
        <v>365</v>
      </c>
      <c r="B16" s="7" t="s">
        <v>83</v>
      </c>
      <c r="C16" s="8" t="s">
        <v>76</v>
      </c>
      <c r="D16" s="9">
        <v>42.75</v>
      </c>
      <c r="E16" s="10" t="s">
        <v>366</v>
      </c>
      <c r="F16" s="2">
        <v>0</v>
      </c>
      <c r="G16" s="2">
        <v>0</v>
      </c>
      <c r="H16" s="4">
        <f t="shared" si="0"/>
        <v>46.25</v>
      </c>
      <c r="I16" s="4">
        <f>IF(H16,H16*config!$B$1,"")</f>
        <v>2.3541250000000002</v>
      </c>
      <c r="J16" s="4">
        <f t="shared" si="1"/>
        <v>48.604125000000003</v>
      </c>
      <c r="K16" s="4">
        <f>IF(J16, J16* IF(G16=1, config!$B$3,config!$B$2)*(1-config!$B$7) + config!$B$4, "")</f>
        <v>5.9554514875000013</v>
      </c>
      <c r="L16" s="4">
        <f>IF(J16,J16*config!$B$8,"")</f>
        <v>1.6039361250000002</v>
      </c>
      <c r="M16" s="45">
        <f>IF(H16,IF(F16=1,config!$B$6,config!$B$5),"")</f>
        <v>4.4000000000000004</v>
      </c>
      <c r="N16" s="4">
        <f>IF(L16,J16-I16-K16-L16-M16-IF(H16&gt;=40,config!$B$10,config!$B$9),"")</f>
        <v>33.290612387500005</v>
      </c>
      <c r="O16" s="4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45">
        <f>IF(N16,IF(F16=1,config!$B$6,config!$B$5),"")</f>
        <v>4.4000000000000004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10" t="s">
        <v>367</v>
      </c>
      <c r="B17" s="7" t="s">
        <v>83</v>
      </c>
      <c r="C17" s="8" t="s">
        <v>76</v>
      </c>
      <c r="D17" s="9">
        <v>32.72</v>
      </c>
      <c r="E17" s="10" t="s">
        <v>368</v>
      </c>
      <c r="F17" s="2">
        <v>0</v>
      </c>
      <c r="G17" s="2">
        <v>0</v>
      </c>
      <c r="H17" s="4">
        <f t="shared" si="0"/>
        <v>36.22</v>
      </c>
      <c r="I17" s="4">
        <f>IF(H17,H17*config!$B$1,"")</f>
        <v>1.8435980000000001</v>
      </c>
      <c r="J17" s="4">
        <f t="shared" si="1"/>
        <v>38.063597999999999</v>
      </c>
      <c r="K17" s="4">
        <f>IF(J17, J17* IF(G17=1, config!$B$3,config!$B$2)*(1-config!$B$7) + config!$B$4, "")</f>
        <v>4.7506692514000006</v>
      </c>
      <c r="L17" s="4">
        <f>IF(J17,J17*config!$B$8,"")</f>
        <v>1.2560987340000001</v>
      </c>
      <c r="M17" s="45">
        <f>IF(H17,IF(F17=1,config!$B$6,config!$B$5),"")</f>
        <v>4.4000000000000004</v>
      </c>
      <c r="N17" s="4">
        <f>IF(L17,J17-I17-K17-L17-M17-IF(H17&gt;=40,config!$B$10,config!$B$9),"")</f>
        <v>25.663232014599998</v>
      </c>
      <c r="O17" s="4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45">
        <f>IF(N17,IF(F17=1,config!$B$6,config!$B$5),"")</f>
        <v>4.4000000000000004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1003.14</v>
      </c>
      <c r="AE17" s="31" t="e">
        <f t="shared" ref="AE17:AE26" si="5">AD17-AC17</f>
        <v>#VALUE!</v>
      </c>
    </row>
    <row r="18" spans="1:31" ht="15.75" customHeight="1">
      <c r="A18" s="10" t="s">
        <v>369</v>
      </c>
      <c r="B18" s="7" t="s">
        <v>83</v>
      </c>
      <c r="C18" s="8" t="s">
        <v>76</v>
      </c>
      <c r="D18" s="9">
        <v>37.97</v>
      </c>
      <c r="E18" s="10" t="s">
        <v>370</v>
      </c>
      <c r="F18" s="2">
        <v>0</v>
      </c>
      <c r="G18" s="2">
        <v>0</v>
      </c>
      <c r="H18" s="4">
        <f t="shared" si="0"/>
        <v>41.47</v>
      </c>
      <c r="I18" s="4">
        <f>IF(H18,H18*config!$B$1,"")</f>
        <v>2.1108229999999999</v>
      </c>
      <c r="J18" s="4">
        <f t="shared" si="1"/>
        <v>43.580822999999995</v>
      </c>
      <c r="K18" s="4">
        <f>IF(J18, J18* IF(G18=1, config!$B$3,config!$B$2)*(1-config!$B$7) + config!$B$4, "")</f>
        <v>5.3812880689</v>
      </c>
      <c r="L18" s="4">
        <f>IF(J18,J18*config!$B$8,"")</f>
        <v>1.4381671589999998</v>
      </c>
      <c r="M18" s="45">
        <f>IF(H18,IF(F18=1,config!$B$6,config!$B$5),"")</f>
        <v>4.4000000000000004</v>
      </c>
      <c r="N18" s="4">
        <f>IF(L18,J18-I18-K18-L18-M18-IF(H18&gt;=40,config!$B$10,config!$B$9),"")</f>
        <v>29.2505447721</v>
      </c>
      <c r="O18" s="4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45">
        <f>IF(N18,IF(F18=1,config!$B$6,config!$B$5),"")</f>
        <v>4.4000000000000004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10" t="s">
        <v>371</v>
      </c>
      <c r="B19" s="7" t="s">
        <v>83</v>
      </c>
      <c r="C19" s="8" t="s">
        <v>76</v>
      </c>
      <c r="D19" s="9">
        <v>87.93</v>
      </c>
      <c r="E19" s="10" t="s">
        <v>372</v>
      </c>
      <c r="F19" s="2">
        <v>0</v>
      </c>
      <c r="G19" s="2">
        <v>0</v>
      </c>
      <c r="H19" s="4">
        <f t="shared" si="0"/>
        <v>91.43</v>
      </c>
      <c r="I19" s="4">
        <f>IF(H19,H19*config!$B$1,"")</f>
        <v>4.6537870000000003</v>
      </c>
      <c r="J19" s="4">
        <f t="shared" si="1"/>
        <v>96.083787000000001</v>
      </c>
      <c r="K19" s="4">
        <f>IF(J19, J19* IF(G19=1, config!$B$3,config!$B$2)*(1-config!$B$7) + config!$B$4, "")</f>
        <v>11.382376854100002</v>
      </c>
      <c r="L19" s="4">
        <f>IF(J19,J19*config!$B$8,"")</f>
        <v>3.1707649710000001</v>
      </c>
      <c r="M19" s="45">
        <f>IF(H19,IF(F19=1,config!$B$6,config!$B$5),"")</f>
        <v>4.4000000000000004</v>
      </c>
      <c r="N19" s="4">
        <f>IF(L19,J19-I19-K19-L19-M19-IF(H19&gt;=40,config!$B$10,config!$B$9),"")</f>
        <v>71.476858174900002</v>
      </c>
      <c r="O19" s="4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45">
        <f>IF(N19,IF(F19=1,config!$B$6,config!$B$5),"")</f>
        <v>4.4000000000000004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10" t="s">
        <v>373</v>
      </c>
      <c r="B20" s="42" t="s">
        <v>83</v>
      </c>
      <c r="C20" s="43" t="s">
        <v>76</v>
      </c>
      <c r="D20" s="44">
        <v>32.090000000000003</v>
      </c>
      <c r="E20" s="10" t="s">
        <v>374</v>
      </c>
      <c r="F20" s="2">
        <v>0</v>
      </c>
      <c r="G20" s="2">
        <v>0</v>
      </c>
      <c r="H20" s="4">
        <f t="shared" si="0"/>
        <v>35.590000000000003</v>
      </c>
      <c r="I20" s="4">
        <f>IF(H20,H20*config!$B$1,"")</f>
        <v>1.8115310000000002</v>
      </c>
      <c r="J20" s="4">
        <f t="shared" si="1"/>
        <v>37.401531000000006</v>
      </c>
      <c r="K20" s="4">
        <f>IF(J20, J20* IF(G20=1, config!$B$3,config!$B$2)*(1-config!$B$7) + config!$B$4, "")</f>
        <v>4.6749949933000012</v>
      </c>
      <c r="L20" s="4">
        <f>IF(J20,J20*config!$B$8,"")</f>
        <v>1.2342505230000003</v>
      </c>
      <c r="M20" s="45">
        <f>IF(H20,IF(F20=1,config!$B$6,config!$B$5),"")</f>
        <v>4.4000000000000004</v>
      </c>
      <c r="N20" s="4">
        <f>IF(L20,J20-I20-K20-L20-M20-IF(H20&gt;=40,config!$B$10,config!$B$9),"")</f>
        <v>25.130754483700002</v>
      </c>
      <c r="O20" s="4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45">
        <f>IF(N20,IF(F20=1,config!$B$6,config!$B$5),"")</f>
        <v>4.4000000000000004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10.0314</v>
      </c>
      <c r="AE20" s="31" t="e">
        <f t="shared" si="5"/>
        <v>#VALUE!</v>
      </c>
    </row>
    <row r="21" spans="1:31" ht="15.75" customHeight="1">
      <c r="A21" s="6"/>
      <c r="B21" s="7"/>
      <c r="C21" s="8"/>
      <c r="D21" s="9">
        <v>396</v>
      </c>
      <c r="E21" s="10" t="s">
        <v>375</v>
      </c>
      <c r="F21" s="2">
        <v>1</v>
      </c>
      <c r="G21" s="2">
        <v>1</v>
      </c>
      <c r="H21" s="4">
        <f t="shared" si="0"/>
        <v>399.5</v>
      </c>
      <c r="I21" s="4">
        <f>IF(H21,H21*config!$B$1,"")</f>
        <v>20.33455</v>
      </c>
      <c r="J21" s="4">
        <f t="shared" si="1"/>
        <v>419.83454999999998</v>
      </c>
      <c r="K21" s="4">
        <f>IF(J21, J21* IF(G21=1, config!$B$3,config!$B$2)*(1-config!$B$7) + config!$B$4, "")</f>
        <v>28.172055482499996</v>
      </c>
      <c r="L21" s="4">
        <f>IF(J21,J21*config!$B$8,"")</f>
        <v>13.85454015</v>
      </c>
      <c r="M21" s="45">
        <f>IF(H21,IF(F21=1,config!$B$6,config!$B$5),"")</f>
        <v>12</v>
      </c>
      <c r="N21" s="4">
        <f>IF(L21,J21-I21-K21-L21-M21-IF(H21&gt;=40,config!$B$10,config!$B$9),"")</f>
        <v>344.4734043675</v>
      </c>
      <c r="O21" s="4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45">
        <f>IF(N21,IF(F21=1,config!$B$6,config!$B$5),"")</f>
        <v>12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376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377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20</v>
      </c>
      <c r="AD23" s="33">
        <f>IF(COUNT(Y2:Y1000),COUNT(Y2:Y1000),0)</f>
        <v>0</v>
      </c>
      <c r="AE23" s="34">
        <f t="shared" si="5"/>
        <v>-20</v>
      </c>
    </row>
    <row r="24" spans="1:31" ht="12.5">
      <c r="A24" s="6"/>
      <c r="B24" s="7"/>
      <c r="C24" s="8"/>
      <c r="D24" s="9"/>
      <c r="E24" s="10" t="s">
        <v>378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379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380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381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382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0F00-000000000000}">
      <formula1>"MC,EB"</formula1>
    </dataValidation>
  </dataValidations>
  <hyperlinks>
    <hyperlink ref="A2" r:id="rId1" xr:uid="{00000000-0004-0000-0F00-000000000000}"/>
    <hyperlink ref="E2" r:id="rId2" xr:uid="{00000000-0004-0000-0F00-000001000000}"/>
    <hyperlink ref="A3" r:id="rId3" xr:uid="{00000000-0004-0000-0F00-000002000000}"/>
    <hyperlink ref="E3" r:id="rId4" xr:uid="{00000000-0004-0000-0F00-000003000000}"/>
    <hyperlink ref="A4" r:id="rId5" xr:uid="{00000000-0004-0000-0F00-000004000000}"/>
    <hyperlink ref="E4" r:id="rId6" xr:uid="{00000000-0004-0000-0F00-000005000000}"/>
    <hyperlink ref="A5" r:id="rId7" xr:uid="{00000000-0004-0000-0F00-000006000000}"/>
    <hyperlink ref="E5" r:id="rId8" xr:uid="{00000000-0004-0000-0F00-000007000000}"/>
    <hyperlink ref="A6" r:id="rId9" xr:uid="{00000000-0004-0000-0F00-000008000000}"/>
    <hyperlink ref="E6" r:id="rId10" xr:uid="{00000000-0004-0000-0F00-000009000000}"/>
    <hyperlink ref="A7" r:id="rId11" xr:uid="{00000000-0004-0000-0F00-00000A000000}"/>
    <hyperlink ref="E7" r:id="rId12" xr:uid="{00000000-0004-0000-0F00-00000B000000}"/>
    <hyperlink ref="A8" r:id="rId13" xr:uid="{00000000-0004-0000-0F00-00000C000000}"/>
    <hyperlink ref="E8" r:id="rId14" xr:uid="{00000000-0004-0000-0F00-00000D000000}"/>
    <hyperlink ref="A9" r:id="rId15" xr:uid="{00000000-0004-0000-0F00-00000E000000}"/>
    <hyperlink ref="E9" r:id="rId16" xr:uid="{00000000-0004-0000-0F00-00000F000000}"/>
    <hyperlink ref="A10" r:id="rId17" xr:uid="{00000000-0004-0000-0F00-000010000000}"/>
    <hyperlink ref="E10" r:id="rId18" xr:uid="{00000000-0004-0000-0F00-000011000000}"/>
    <hyperlink ref="A11" r:id="rId19" xr:uid="{00000000-0004-0000-0F00-000012000000}"/>
    <hyperlink ref="E11" r:id="rId20" xr:uid="{00000000-0004-0000-0F00-000013000000}"/>
    <hyperlink ref="A12" r:id="rId21" xr:uid="{00000000-0004-0000-0F00-000014000000}"/>
    <hyperlink ref="E12" r:id="rId22" xr:uid="{00000000-0004-0000-0F00-000015000000}"/>
    <hyperlink ref="A13" r:id="rId23" xr:uid="{00000000-0004-0000-0F00-000016000000}"/>
    <hyperlink ref="E13" r:id="rId24" xr:uid="{00000000-0004-0000-0F00-000017000000}"/>
    <hyperlink ref="A14" r:id="rId25" xr:uid="{00000000-0004-0000-0F00-000018000000}"/>
    <hyperlink ref="E14" r:id="rId26" xr:uid="{00000000-0004-0000-0F00-000019000000}"/>
    <hyperlink ref="A15" r:id="rId27" xr:uid="{00000000-0004-0000-0F00-00001A000000}"/>
    <hyperlink ref="E15" r:id="rId28" xr:uid="{00000000-0004-0000-0F00-00001B000000}"/>
    <hyperlink ref="A16" r:id="rId29" xr:uid="{00000000-0004-0000-0F00-00001C000000}"/>
    <hyperlink ref="E16" r:id="rId30" xr:uid="{00000000-0004-0000-0F00-00001D000000}"/>
    <hyperlink ref="A17" r:id="rId31" xr:uid="{00000000-0004-0000-0F00-00001E000000}"/>
    <hyperlink ref="E17" r:id="rId32" xr:uid="{00000000-0004-0000-0F00-00001F000000}"/>
    <hyperlink ref="A18" r:id="rId33" xr:uid="{00000000-0004-0000-0F00-000020000000}"/>
    <hyperlink ref="E18" r:id="rId34" xr:uid="{00000000-0004-0000-0F00-000021000000}"/>
    <hyperlink ref="A19" r:id="rId35" xr:uid="{00000000-0004-0000-0F00-000022000000}"/>
    <hyperlink ref="E19" r:id="rId36" xr:uid="{00000000-0004-0000-0F00-000023000000}"/>
    <hyperlink ref="A20" r:id="rId37" xr:uid="{00000000-0004-0000-0F00-000024000000}"/>
    <hyperlink ref="E20" r:id="rId38" xr:uid="{00000000-0004-0000-0F00-000025000000}"/>
    <hyperlink ref="E21" r:id="rId39" xr:uid="{00000000-0004-0000-0F00-000026000000}"/>
    <hyperlink ref="E22" r:id="rId40" xr:uid="{00000000-0004-0000-0F00-000027000000}"/>
    <hyperlink ref="E23" r:id="rId41" xr:uid="{00000000-0004-0000-0F00-000028000000}"/>
    <hyperlink ref="E24" r:id="rId42" xr:uid="{00000000-0004-0000-0F00-000029000000}"/>
    <hyperlink ref="E25" r:id="rId43" xr:uid="{00000000-0004-0000-0F00-00002A000000}"/>
    <hyperlink ref="E26" r:id="rId44" xr:uid="{00000000-0004-0000-0F00-00002B000000}"/>
    <hyperlink ref="E27" r:id="rId45" xr:uid="{00000000-0004-0000-0F00-00002C000000}"/>
    <hyperlink ref="E28" r:id="rId46" xr:uid="{00000000-0004-0000-0F00-00002D000000}"/>
    <hyperlink ref="E29" r:id="rId47" xr:uid="{00000000-0004-0000-0F00-00002E000000}"/>
    <hyperlink ref="E30" r:id="rId48" xr:uid="{00000000-0004-0000-0F00-00002F000000}"/>
    <hyperlink ref="E31" r:id="rId49" xr:uid="{00000000-0004-0000-0F00-000030000000}"/>
    <hyperlink ref="E32" r:id="rId50" xr:uid="{00000000-0004-0000-0F00-000031000000}"/>
    <hyperlink ref="E33" r:id="rId51" xr:uid="{00000000-0004-0000-0F00-000032000000}"/>
    <hyperlink ref="E34" r:id="rId52" xr:uid="{00000000-0004-0000-0F00-000033000000}"/>
    <hyperlink ref="E35" r:id="rId53" xr:uid="{00000000-0004-0000-0F00-000034000000}"/>
    <hyperlink ref="E36" r:id="rId54" xr:uid="{00000000-0004-0000-0F00-000035000000}"/>
    <hyperlink ref="E37" r:id="rId55" xr:uid="{00000000-0004-0000-0F00-000036000000}"/>
    <hyperlink ref="E38" r:id="rId56" xr:uid="{00000000-0004-0000-0F00-000037000000}"/>
    <hyperlink ref="E39" r:id="rId57" xr:uid="{00000000-0004-0000-0F00-000038000000}"/>
    <hyperlink ref="E40" r:id="rId58" xr:uid="{00000000-0004-0000-0F00-000039000000}"/>
    <hyperlink ref="E41" r:id="rId59" xr:uid="{00000000-0004-0000-0F00-00003A000000}"/>
    <hyperlink ref="E42" r:id="rId60" xr:uid="{00000000-0004-0000-0F00-00003B000000}"/>
    <hyperlink ref="E43" r:id="rId61" xr:uid="{00000000-0004-0000-0F00-00003C000000}"/>
    <hyperlink ref="E44" r:id="rId62" xr:uid="{00000000-0004-0000-0F00-00003D000000}"/>
    <hyperlink ref="E45" r:id="rId63" xr:uid="{00000000-0004-0000-0F00-00003E000000}"/>
    <hyperlink ref="E46" r:id="rId64" xr:uid="{00000000-0004-0000-0F00-00003F000000}"/>
    <hyperlink ref="E47" r:id="rId65" xr:uid="{00000000-0004-0000-0F00-000040000000}"/>
    <hyperlink ref="E48" r:id="rId66" xr:uid="{00000000-0004-0000-0F00-000041000000}"/>
    <hyperlink ref="E49" r:id="rId67" xr:uid="{00000000-0004-0000-0F00-000042000000}"/>
    <hyperlink ref="E50" r:id="rId68" xr:uid="{00000000-0004-0000-0F00-000043000000}"/>
    <hyperlink ref="E51" r:id="rId69" xr:uid="{00000000-0004-0000-0F00-000044000000}"/>
    <hyperlink ref="E52" r:id="rId70" xr:uid="{00000000-0004-0000-0F00-000045000000}"/>
    <hyperlink ref="E53" r:id="rId71" xr:uid="{00000000-0004-0000-0F00-000046000000}"/>
    <hyperlink ref="E54" r:id="rId72" xr:uid="{00000000-0004-0000-0F00-000047000000}"/>
    <hyperlink ref="E55" r:id="rId73" xr:uid="{00000000-0004-0000-0F00-000048000000}"/>
    <hyperlink ref="E56" r:id="rId74" xr:uid="{00000000-0004-0000-0F00-000049000000}"/>
    <hyperlink ref="E57" r:id="rId75" xr:uid="{00000000-0004-0000-0F00-00004A000000}"/>
    <hyperlink ref="E58" r:id="rId76" xr:uid="{00000000-0004-0000-0F00-00004B000000}"/>
    <hyperlink ref="E59" r:id="rId77" xr:uid="{00000000-0004-0000-0F00-00004C000000}"/>
    <hyperlink ref="E60" r:id="rId78" xr:uid="{00000000-0004-0000-0F00-00004D000000}"/>
    <hyperlink ref="E61" r:id="rId79" xr:uid="{00000000-0004-0000-0F00-00004E000000}"/>
    <hyperlink ref="E62" r:id="rId80" xr:uid="{00000000-0004-0000-0F00-00004F000000}"/>
    <hyperlink ref="E63" r:id="rId81" xr:uid="{00000000-0004-0000-0F00-000050000000}"/>
    <hyperlink ref="E64" r:id="rId82" xr:uid="{00000000-0004-0000-0F00-000051000000}"/>
    <hyperlink ref="E65" r:id="rId83" xr:uid="{00000000-0004-0000-0F00-000052000000}"/>
    <hyperlink ref="E66" r:id="rId84" xr:uid="{00000000-0004-0000-0F00-000053000000}"/>
    <hyperlink ref="E67" r:id="rId85" xr:uid="{00000000-0004-0000-0F00-000054000000}"/>
    <hyperlink ref="E68" r:id="rId86" xr:uid="{00000000-0004-0000-0F00-000055000000}"/>
    <hyperlink ref="E69" r:id="rId87" xr:uid="{00000000-0004-0000-0F00-000056000000}"/>
    <hyperlink ref="E70" r:id="rId88" xr:uid="{00000000-0004-0000-0F00-000057000000}"/>
    <hyperlink ref="E71" r:id="rId89" xr:uid="{00000000-0004-0000-0F00-000058000000}"/>
    <hyperlink ref="E72" r:id="rId90" xr:uid="{00000000-0004-0000-0F00-000059000000}"/>
    <hyperlink ref="E73" r:id="rId91" xr:uid="{00000000-0004-0000-0F00-00005A000000}"/>
    <hyperlink ref="E74" r:id="rId92" xr:uid="{00000000-0004-0000-0F00-00005B000000}"/>
    <hyperlink ref="E75" r:id="rId93" xr:uid="{00000000-0004-0000-0F00-00005C000000}"/>
    <hyperlink ref="E76" r:id="rId94" xr:uid="{00000000-0004-0000-0F00-00005D000000}"/>
    <hyperlink ref="E77" r:id="rId95" xr:uid="{00000000-0004-0000-0F00-00005E000000}"/>
    <hyperlink ref="E78" r:id="rId96" xr:uid="{00000000-0004-0000-0F00-00005F000000}"/>
    <hyperlink ref="E79" r:id="rId97" xr:uid="{00000000-0004-0000-0F00-000060000000}"/>
    <hyperlink ref="E80" r:id="rId98" xr:uid="{00000000-0004-0000-0F00-000061000000}"/>
    <hyperlink ref="E81" r:id="rId99" xr:uid="{00000000-0004-0000-0F00-000062000000}"/>
    <hyperlink ref="E82" r:id="rId100" xr:uid="{00000000-0004-0000-0F00-000063000000}"/>
    <hyperlink ref="E83" r:id="rId101" xr:uid="{00000000-0004-0000-0F00-000064000000}"/>
    <hyperlink ref="E84" r:id="rId102" xr:uid="{00000000-0004-0000-0F00-000065000000}"/>
    <hyperlink ref="E85" r:id="rId103" xr:uid="{00000000-0004-0000-0F00-000066000000}"/>
    <hyperlink ref="E86" r:id="rId104" xr:uid="{00000000-0004-0000-0F00-000067000000}"/>
    <hyperlink ref="E87" r:id="rId105" xr:uid="{00000000-0004-0000-0F00-000068000000}"/>
    <hyperlink ref="E88" r:id="rId106" xr:uid="{00000000-0004-0000-0F00-000069000000}"/>
    <hyperlink ref="E89" r:id="rId107" xr:uid="{00000000-0004-0000-0F00-00006A000000}"/>
    <hyperlink ref="E90" r:id="rId108" xr:uid="{00000000-0004-0000-0F00-00006B000000}"/>
    <hyperlink ref="E91" r:id="rId109" xr:uid="{00000000-0004-0000-0F00-00006C000000}"/>
    <hyperlink ref="E92" r:id="rId110" xr:uid="{00000000-0004-0000-0F00-00006D000000}"/>
    <hyperlink ref="E93" r:id="rId111" xr:uid="{00000000-0004-0000-0F00-00006E000000}"/>
    <hyperlink ref="E94" r:id="rId112" xr:uid="{00000000-0004-0000-0F00-00006F000000}"/>
    <hyperlink ref="E95" r:id="rId113" xr:uid="{00000000-0004-0000-0F00-000070000000}"/>
    <hyperlink ref="E96" r:id="rId114" xr:uid="{00000000-0004-0000-0F00-000071000000}"/>
    <hyperlink ref="E97" r:id="rId115" xr:uid="{00000000-0004-0000-0F00-000072000000}"/>
    <hyperlink ref="E98" r:id="rId116" xr:uid="{00000000-0004-0000-0F00-000073000000}"/>
    <hyperlink ref="E99" r:id="rId117" xr:uid="{00000000-0004-0000-0F00-000074000000}"/>
    <hyperlink ref="E100" r:id="rId118" xr:uid="{00000000-0004-0000-0F00-000075000000}"/>
    <hyperlink ref="E101" r:id="rId119" xr:uid="{00000000-0004-0000-0F00-000076000000}"/>
    <hyperlink ref="E102" r:id="rId120" xr:uid="{00000000-0004-0000-0F00-000077000000}"/>
    <hyperlink ref="E103" r:id="rId121" xr:uid="{00000000-0004-0000-0F00-000078000000}"/>
    <hyperlink ref="E104" r:id="rId122" xr:uid="{00000000-0004-0000-0F00-000079000000}"/>
    <hyperlink ref="E105" r:id="rId123" xr:uid="{00000000-0004-0000-0F00-00007A000000}"/>
    <hyperlink ref="E106" r:id="rId124" xr:uid="{00000000-0004-0000-0F00-00007B000000}"/>
    <hyperlink ref="E107" r:id="rId125" xr:uid="{00000000-0004-0000-0F00-00007C000000}"/>
    <hyperlink ref="E108" r:id="rId126" xr:uid="{00000000-0004-0000-0F00-00007D000000}"/>
    <hyperlink ref="E109" r:id="rId127" xr:uid="{00000000-0004-0000-0F00-00007E000000}"/>
    <hyperlink ref="E110" r:id="rId128" xr:uid="{00000000-0004-0000-0F00-00007F000000}"/>
    <hyperlink ref="E111" r:id="rId129" xr:uid="{00000000-0004-0000-0F00-000080000000}"/>
    <hyperlink ref="E112" r:id="rId130" xr:uid="{00000000-0004-0000-0F00-000081000000}"/>
    <hyperlink ref="E113" r:id="rId131" xr:uid="{00000000-0004-0000-0F00-000082000000}"/>
    <hyperlink ref="E114" r:id="rId132" xr:uid="{00000000-0004-0000-0F00-000083000000}"/>
    <hyperlink ref="E115" r:id="rId133" xr:uid="{00000000-0004-0000-0F00-000084000000}"/>
    <hyperlink ref="E116" r:id="rId134" xr:uid="{00000000-0004-0000-0F00-00008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6" t="s">
        <v>291</v>
      </c>
      <c r="B2" s="46"/>
      <c r="C2" s="46"/>
      <c r="D2" s="47">
        <v>180</v>
      </c>
      <c r="E2" s="10" t="s">
        <v>383</v>
      </c>
      <c r="F2" s="2">
        <v>1</v>
      </c>
      <c r="G2" s="2">
        <v>1</v>
      </c>
      <c r="H2" s="4">
        <f t="shared" ref="H2:H101" si="0">IF(D2,D2+$AC$6,"")</f>
        <v>180</v>
      </c>
      <c r="I2" s="4">
        <f>IF(H2,H2*config!$B$1,"")</f>
        <v>9.1620000000000008</v>
      </c>
      <c r="J2" s="4">
        <f t="shared" ref="J2:J101" si="1">IF(I2,H2+I2,"")</f>
        <v>189.16200000000001</v>
      </c>
      <c r="K2" s="4">
        <f>IF(J2, J2* IF(G2=1, config!$B$3,config!$B$2)*(1-config!$B$7) + config!$B$4, "")</f>
        <v>12.913066300000001</v>
      </c>
      <c r="L2" s="4">
        <f>IF(J2,J2*config!$B$8,"")</f>
        <v>6.2423460000000004</v>
      </c>
      <c r="M2" s="45">
        <f>IF(H2,IF(F2=1,config!$B$6,config!$B$5),"")</f>
        <v>12</v>
      </c>
      <c r="N2" s="4">
        <f>IF(L2,J2-I2-K2-L2-M2-IF(H2&gt;=40,config!$B$10,config!$B$9),"")</f>
        <v>147.84458770000001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12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6"/>
      <c r="B3" s="46"/>
      <c r="C3" s="46"/>
      <c r="D3" s="47"/>
      <c r="E3" s="10" t="s">
        <v>384</v>
      </c>
      <c r="F3" s="2">
        <v>0</v>
      </c>
      <c r="G3" s="2">
        <v>0</v>
      </c>
      <c r="H3" s="4" t="str">
        <f t="shared" si="0"/>
        <v/>
      </c>
      <c r="I3" s="2" t="e">
        <f>IF(H3,H3*config!$B$1,"")</f>
        <v>#VALUE!</v>
      </c>
      <c r="J3" s="2" t="e">
        <f t="shared" si="1"/>
        <v>#VALUE!</v>
      </c>
      <c r="K3" s="2" t="e">
        <f>IF(J3, J3* IF(G3=1, config!$B$3,config!$B$2)*(1-config!$B$7) + config!$B$4, "")</f>
        <v>#VALUE!</v>
      </c>
      <c r="L3" s="4" t="e">
        <f>IF(J3,J3*config!$B$8,"")</f>
        <v>#VALUE!</v>
      </c>
      <c r="M3" s="11" t="e">
        <f>IF(H3,IF(F3=1,config!$B$6,config!$B$5),"")</f>
        <v>#VALUE!</v>
      </c>
      <c r="N3" s="2" t="e">
        <f>IF(L3,J3-I3-K3-L3-M3-IF(H3&gt;=40,config!$B$10,config!$B$9),"")</f>
        <v>#VALUE!</v>
      </c>
      <c r="O3" s="2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11" t="e">
        <f>IF(N3,IF(F3=1,config!$B$6,config!$B$5),"")</f>
        <v>#VALUE!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6"/>
      <c r="B4" s="46"/>
      <c r="C4" s="46"/>
      <c r="D4" s="47"/>
      <c r="E4" s="10" t="s">
        <v>385</v>
      </c>
      <c r="F4" s="2">
        <v>0</v>
      </c>
      <c r="G4" s="2">
        <v>0</v>
      </c>
      <c r="H4" s="4" t="str">
        <f t="shared" si="0"/>
        <v/>
      </c>
      <c r="I4" s="2" t="e">
        <f>IF(H4,H4*config!$B$1,"")</f>
        <v>#VALUE!</v>
      </c>
      <c r="J4" s="2" t="e">
        <f t="shared" si="1"/>
        <v>#VALUE!</v>
      </c>
      <c r="K4" s="2" t="e">
        <f>IF(J4, J4* IF(G4=1, config!$B$3,config!$B$2)*(1-config!$B$7) + config!$B$4, "")</f>
        <v>#VALUE!</v>
      </c>
      <c r="L4" s="4" t="e">
        <f>IF(J4,J4*config!$B$8,"")</f>
        <v>#VALUE!</v>
      </c>
      <c r="M4" s="11" t="e">
        <f>IF(H4,IF(F4=1,config!$B$6,config!$B$5),"")</f>
        <v>#VALUE!</v>
      </c>
      <c r="N4" s="2" t="e">
        <f>IF(L4,J4-I4-K4-L4-M4-IF(H4&gt;=40,config!$B$10,config!$B$9),"")</f>
        <v>#VALUE!</v>
      </c>
      <c r="O4" s="2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11" t="e">
        <f>IF(N4,IF(F4=1,config!$B$6,config!$B$5),"")</f>
        <v>#VALUE!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45772</v>
      </c>
      <c r="AF4" s="19">
        <v>107.22</v>
      </c>
      <c r="AG4" s="20" t="s">
        <v>386</v>
      </c>
      <c r="AH4" s="21"/>
    </row>
    <row r="5" spans="1:34">
      <c r="A5" s="6"/>
      <c r="B5" s="46"/>
      <c r="C5" s="46"/>
      <c r="D5" s="47"/>
      <c r="E5" s="10" t="s">
        <v>387</v>
      </c>
      <c r="F5" s="2">
        <v>0</v>
      </c>
      <c r="G5" s="2">
        <v>0</v>
      </c>
      <c r="H5" s="4" t="str">
        <f t="shared" si="0"/>
        <v/>
      </c>
      <c r="I5" s="2" t="e">
        <f>IF(H5,H5*config!$B$1,"")</f>
        <v>#VALUE!</v>
      </c>
      <c r="J5" s="2" t="e">
        <f t="shared" si="1"/>
        <v>#VALUE!</v>
      </c>
      <c r="K5" s="2" t="e">
        <f>IF(J5, J5* IF(G5=1, config!$B$3,config!$B$2)*(1-config!$B$7) + config!$B$4, "")</f>
        <v>#VALUE!</v>
      </c>
      <c r="L5" s="4" t="e">
        <f>IF(J5,J5*config!$B$8,"")</f>
        <v>#VALUE!</v>
      </c>
      <c r="M5" s="11" t="e">
        <f>IF(H5,IF(F5=1,config!$B$6,config!$B$5),"")</f>
        <v>#VALUE!</v>
      </c>
      <c r="N5" s="2" t="e">
        <f>IF(L5,J5-I5-K5-L5-M5-IF(H5&gt;=40,config!$B$10,config!$B$9),"")</f>
        <v>#VALUE!</v>
      </c>
      <c r="O5" s="2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11" t="e">
        <f>IF(N5,IF(F5=1,config!$B$6,config!$B$5),"")</f>
        <v>#VALUE!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6"/>
      <c r="B6" s="46"/>
      <c r="C6" s="46"/>
      <c r="D6" s="47"/>
      <c r="E6" s="10" t="s">
        <v>388</v>
      </c>
      <c r="F6" s="2">
        <v>0</v>
      </c>
      <c r="G6" s="2">
        <v>0</v>
      </c>
      <c r="H6" s="4" t="str">
        <f t="shared" si="0"/>
        <v/>
      </c>
      <c r="I6" s="2" t="e">
        <f>IF(H6,H6*config!$B$1,"")</f>
        <v>#VALUE!</v>
      </c>
      <c r="J6" s="2" t="e">
        <f t="shared" si="1"/>
        <v>#VALUE!</v>
      </c>
      <c r="K6" s="2" t="e">
        <f>IF(J6, J6* IF(G6=1, config!$B$3,config!$B$2)*(1-config!$B$7) + config!$B$4, "")</f>
        <v>#VALUE!</v>
      </c>
      <c r="L6" s="4" t="e">
        <f>IF(J6,J6*config!$B$8,"")</f>
        <v>#VALUE!</v>
      </c>
      <c r="M6" s="11" t="e">
        <f>IF(H6,IF(F6=1,config!$B$6,config!$B$5),"")</f>
        <v>#VALUE!</v>
      </c>
      <c r="N6" s="2" t="e">
        <f>IF(L6,J6-I6-K6-L6-M6-IF(H6&gt;=40,config!$B$10,config!$B$9),"")</f>
        <v>#VALUE!</v>
      </c>
      <c r="O6" s="2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11" t="e">
        <f>IF(N6,IF(F6=1,config!$B$6,config!$B$5),"")</f>
        <v>#VALUE!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0</v>
      </c>
      <c r="AD6" s="2" t="s">
        <v>33</v>
      </c>
    </row>
    <row r="7" spans="1:34">
      <c r="A7" s="6"/>
      <c r="B7" s="46"/>
      <c r="C7" s="46"/>
      <c r="D7" s="47"/>
      <c r="E7" s="10" t="s">
        <v>389</v>
      </c>
      <c r="F7" s="2">
        <v>0</v>
      </c>
      <c r="G7" s="2">
        <v>0</v>
      </c>
      <c r="H7" s="4" t="str">
        <f t="shared" si="0"/>
        <v/>
      </c>
      <c r="I7" s="2" t="e">
        <f>IF(H7,H7*config!$B$1,"")</f>
        <v>#VALUE!</v>
      </c>
      <c r="J7" s="2" t="e">
        <f t="shared" si="1"/>
        <v>#VALUE!</v>
      </c>
      <c r="K7" s="2" t="e">
        <f>IF(J7, J7* IF(G7=1, config!$B$3,config!$B$2)*(1-config!$B$7) + config!$B$4, "")</f>
        <v>#VALUE!</v>
      </c>
      <c r="L7" s="4" t="e">
        <f>IF(J7,J7*config!$B$8,"")</f>
        <v>#VALUE!</v>
      </c>
      <c r="M7" s="11" t="e">
        <f>IF(H7,IF(F7=1,config!$B$6,config!$B$5),"")</f>
        <v>#VALUE!</v>
      </c>
      <c r="N7" s="2" t="e">
        <f>IF(L7,J7-I7-K7-L7-M7-IF(H7&gt;=40,config!$B$10,config!$B$9),"")</f>
        <v>#VALUE!</v>
      </c>
      <c r="O7" s="2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11" t="e">
        <f>IF(N7,IF(F7=1,config!$B$6,config!$B$5),"")</f>
        <v>#VALUE!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6"/>
      <c r="B8" s="46"/>
      <c r="C8" s="46"/>
      <c r="D8" s="47"/>
      <c r="E8" s="10" t="s">
        <v>390</v>
      </c>
      <c r="F8" s="2">
        <v>0</v>
      </c>
      <c r="G8" s="2">
        <v>0</v>
      </c>
      <c r="H8" s="4" t="str">
        <f t="shared" si="0"/>
        <v/>
      </c>
      <c r="I8" s="2" t="e">
        <f>IF(H8,H8*config!$B$1,"")</f>
        <v>#VALUE!</v>
      </c>
      <c r="J8" s="2" t="e">
        <f t="shared" si="1"/>
        <v>#VALUE!</v>
      </c>
      <c r="K8" s="2" t="e">
        <f>IF(J8, J8* IF(G8=1, config!$B$3,config!$B$2)*(1-config!$B$7) + config!$B$4, "")</f>
        <v>#VALUE!</v>
      </c>
      <c r="L8" s="4" t="e">
        <f>IF(J8,J8*config!$B$8,"")</f>
        <v>#VALUE!</v>
      </c>
      <c r="M8" s="11" t="e">
        <f>IF(H8,IF(F8=1,config!$B$6,config!$B$5),"")</f>
        <v>#VALUE!</v>
      </c>
      <c r="N8" s="2" t="e">
        <f>IF(L8,J8-I8-K8-L8-M8-IF(H8&gt;=40,config!$B$10,config!$B$9),"")</f>
        <v>#VALUE!</v>
      </c>
      <c r="O8" s="2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11" t="e">
        <f>IF(N8,IF(F8=1,config!$B$6,config!$B$5),"")</f>
        <v>#VALUE!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6"/>
      <c r="B9" s="46"/>
      <c r="C9" s="46"/>
      <c r="D9" s="47"/>
      <c r="E9" s="10" t="s">
        <v>391</v>
      </c>
      <c r="F9" s="2">
        <v>0</v>
      </c>
      <c r="G9" s="2">
        <v>0</v>
      </c>
      <c r="H9" s="4" t="str">
        <f t="shared" si="0"/>
        <v/>
      </c>
      <c r="I9" s="2" t="e">
        <f>IF(H9,H9*config!$B$1,"")</f>
        <v>#VALUE!</v>
      </c>
      <c r="J9" s="2" t="e">
        <f t="shared" si="1"/>
        <v>#VALUE!</v>
      </c>
      <c r="K9" s="2" t="e">
        <f>IF(J9, J9* IF(G9=1, config!$B$3,config!$B$2)*(1-config!$B$7) + config!$B$4, "")</f>
        <v>#VALUE!</v>
      </c>
      <c r="L9" s="4" t="e">
        <f>IF(J9,J9*config!$B$8,"")</f>
        <v>#VALUE!</v>
      </c>
      <c r="M9" s="11" t="e">
        <f>IF(H9,IF(F9=1,config!$B$6,config!$B$5),"")</f>
        <v>#VALUE!</v>
      </c>
      <c r="N9" s="2" t="e">
        <f>IF(L9,J9-I9-K9-L9-M9-IF(H9&gt;=40,config!$B$10,config!$B$9),"")</f>
        <v>#VALUE!</v>
      </c>
      <c r="O9" s="2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11" t="e">
        <f>IF(N9,IF(F9=1,config!$B$6,config!$B$5),"")</f>
        <v>#VALUE!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6"/>
      <c r="B10" s="46"/>
      <c r="C10" s="46"/>
      <c r="D10" s="47"/>
      <c r="E10" s="10" t="s">
        <v>392</v>
      </c>
      <c r="F10" s="2">
        <v>0</v>
      </c>
      <c r="G10" s="2">
        <v>0</v>
      </c>
      <c r="H10" s="4" t="str">
        <f t="shared" si="0"/>
        <v/>
      </c>
      <c r="I10" s="2" t="e">
        <f>IF(H10,H10*config!$B$1,"")</f>
        <v>#VALUE!</v>
      </c>
      <c r="J10" s="2" t="e">
        <f t="shared" si="1"/>
        <v>#VALUE!</v>
      </c>
      <c r="K10" s="2" t="e">
        <f>IF(J10, J10* IF(G10=1, config!$B$3,config!$B$2)*(1-config!$B$7) + config!$B$4, "")</f>
        <v>#VALUE!</v>
      </c>
      <c r="L10" s="4" t="e">
        <f>IF(J10,J10*config!$B$8,"")</f>
        <v>#VALUE!</v>
      </c>
      <c r="M10" s="11" t="e">
        <f>IF(H10,IF(F10=1,config!$B$6,config!$B$5),"")</f>
        <v>#VALUE!</v>
      </c>
      <c r="N10" s="2" t="e">
        <f>IF(L10,J10-I10-K10-L10-M10-IF(H10&gt;=40,config!$B$10,config!$B$9),"")</f>
        <v>#VALUE!</v>
      </c>
      <c r="O10" s="2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11" t="e">
        <f>IF(N10,IF(F10=1,config!$B$6,config!$B$5),"")</f>
        <v>#VALUE!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6"/>
      <c r="B11" s="46"/>
      <c r="C11" s="46"/>
      <c r="D11" s="47"/>
      <c r="E11" s="10" t="s">
        <v>393</v>
      </c>
      <c r="F11" s="2">
        <v>0</v>
      </c>
      <c r="G11" s="2">
        <v>0</v>
      </c>
      <c r="H11" s="4" t="str">
        <f t="shared" si="0"/>
        <v/>
      </c>
      <c r="I11" s="2" t="e">
        <f>IF(H11,H11*config!$B$1,"")</f>
        <v>#VALUE!</v>
      </c>
      <c r="J11" s="2" t="e">
        <f t="shared" si="1"/>
        <v>#VALUE!</v>
      </c>
      <c r="K11" s="2" t="e">
        <f>IF(J11, J11* IF(G11=1, config!$B$3,config!$B$2)*(1-config!$B$7) + config!$B$4, "")</f>
        <v>#VALUE!</v>
      </c>
      <c r="L11" s="4" t="e">
        <f>IF(J11,J11*config!$B$8,"")</f>
        <v>#VALUE!</v>
      </c>
      <c r="M11" s="11" t="e">
        <f>IF(H11,IF(F11=1,config!$B$6,config!$B$5),"")</f>
        <v>#VALUE!</v>
      </c>
      <c r="N11" s="2" t="e">
        <f>IF(L11,J11-I11-K11-L11-M11-IF(H11&gt;=40,config!$B$10,config!$B$9),"")</f>
        <v>#VALUE!</v>
      </c>
      <c r="O11" s="2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11" t="e">
        <f>IF(N11,IF(F11=1,config!$B$6,config!$B$5),"")</f>
        <v>#VALUE!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6"/>
      <c r="B12" s="42"/>
      <c r="C12" s="42"/>
      <c r="D12" s="44"/>
      <c r="E12" s="10" t="s">
        <v>394</v>
      </c>
      <c r="F12" s="2">
        <v>0</v>
      </c>
      <c r="G12" s="2">
        <v>0</v>
      </c>
      <c r="H12" s="4" t="str">
        <f t="shared" si="0"/>
        <v/>
      </c>
      <c r="I12" s="2" t="e">
        <f>IF(H12,H12*config!$B$1,"")</f>
        <v>#VALUE!</v>
      </c>
      <c r="J12" s="2" t="e">
        <f t="shared" si="1"/>
        <v>#VALUE!</v>
      </c>
      <c r="K12" s="2" t="e">
        <f>IF(J12, J12* IF(G12=1, config!$B$3,config!$B$2)*(1-config!$B$7) + config!$B$4, "")</f>
        <v>#VALUE!</v>
      </c>
      <c r="L12" s="4" t="e">
        <f>IF(J12,J12*config!$B$8,"")</f>
        <v>#VALUE!</v>
      </c>
      <c r="M12" s="11" t="e">
        <f>IF(H12,IF(F12=1,config!$B$6,config!$B$5),"")</f>
        <v>#VALUE!</v>
      </c>
      <c r="N12" s="2" t="e">
        <f>IF(L12,J12-I12-K12-L12-M12-IF(H12&gt;=40,config!$B$10,config!$B$9),"")</f>
        <v>#VALUE!</v>
      </c>
      <c r="O12" s="2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11" t="e">
        <f>IF(N12,IF(F12=1,config!$B$6,config!$B$5),"")</f>
        <v>#VALUE!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6"/>
      <c r="B13" s="46"/>
      <c r="C13" s="46"/>
      <c r="D13" s="47"/>
      <c r="E13" s="10" t="s">
        <v>395</v>
      </c>
      <c r="F13" s="2">
        <v>0</v>
      </c>
      <c r="G13" s="2">
        <v>0</v>
      </c>
      <c r="H13" s="4" t="str">
        <f t="shared" si="0"/>
        <v/>
      </c>
      <c r="I13" s="2" t="e">
        <f>IF(H13,H13*config!$B$1,"")</f>
        <v>#VALUE!</v>
      </c>
      <c r="J13" s="2" t="e">
        <f t="shared" si="1"/>
        <v>#VALUE!</v>
      </c>
      <c r="K13" s="2" t="e">
        <f>IF(J13, J13* IF(G13=1, config!$B$3,config!$B$2)*(1-config!$B$7) + config!$B$4, "")</f>
        <v>#VALUE!</v>
      </c>
      <c r="L13" s="4" t="e">
        <f>IF(J13,J13*config!$B$8,"")</f>
        <v>#VALUE!</v>
      </c>
      <c r="M13" s="11" t="e">
        <f>IF(H13,IF(F13=1,config!$B$6,config!$B$5),"")</f>
        <v>#VALUE!</v>
      </c>
      <c r="N13" s="2" t="e">
        <f>IF(L13,J13-I13-K13-L13-M13-IF(H13&gt;=40,config!$B$10,config!$B$9),"")</f>
        <v>#VALUE!</v>
      </c>
      <c r="O13" s="2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11" t="e">
        <f>IF(N13,IF(F13=1,config!$B$6,config!$B$5),"")</f>
        <v>#VALUE!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6"/>
      <c r="B14" s="46"/>
      <c r="C14" s="46"/>
      <c r="D14" s="47"/>
      <c r="E14" s="10" t="s">
        <v>396</v>
      </c>
      <c r="F14" s="2">
        <v>0</v>
      </c>
      <c r="G14" s="2">
        <v>0</v>
      </c>
      <c r="H14" s="4" t="str">
        <f t="shared" si="0"/>
        <v/>
      </c>
      <c r="I14" s="2" t="e">
        <f>IF(H14,H14*config!$B$1,"")</f>
        <v>#VALUE!</v>
      </c>
      <c r="J14" s="2" t="e">
        <f t="shared" si="1"/>
        <v>#VALUE!</v>
      </c>
      <c r="K14" s="2" t="e">
        <f>IF(J14, J14* IF(G14=1, config!$B$3,config!$B$2)*(1-config!$B$7) + config!$B$4, "")</f>
        <v>#VALUE!</v>
      </c>
      <c r="L14" s="4" t="e">
        <f>IF(J14,J14*config!$B$8,"")</f>
        <v>#VALUE!</v>
      </c>
      <c r="M14" s="11" t="e">
        <f>IF(H14,IF(F14=1,config!$B$6,config!$B$5),"")</f>
        <v>#VALUE!</v>
      </c>
      <c r="N14" s="2" t="e">
        <f>IF(L14,J14-I14-K14-L14-M14-IF(H14&gt;=40,config!$B$10,config!$B$9),"")</f>
        <v>#VALUE!</v>
      </c>
      <c r="O14" s="2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11" t="e">
        <f>IF(N14,IF(F14=1,config!$B$6,config!$B$5),"")</f>
        <v>#VALUE!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6"/>
      <c r="B15" s="46"/>
      <c r="C15" s="46"/>
      <c r="D15" s="47"/>
      <c r="E15" s="10" t="s">
        <v>397</v>
      </c>
      <c r="F15" s="2">
        <v>0</v>
      </c>
      <c r="G15" s="2">
        <v>0</v>
      </c>
      <c r="H15" s="4" t="str">
        <f t="shared" si="0"/>
        <v/>
      </c>
      <c r="I15" s="2" t="e">
        <f>IF(H15,H15*config!$B$1,"")</f>
        <v>#VALUE!</v>
      </c>
      <c r="J15" s="2" t="e">
        <f t="shared" si="1"/>
        <v>#VALUE!</v>
      </c>
      <c r="K15" s="2" t="e">
        <f>IF(J15, J15* IF(G15=1, config!$B$3,config!$B$2)*(1-config!$B$7) + config!$B$4, "")</f>
        <v>#VALUE!</v>
      </c>
      <c r="L15" s="4" t="e">
        <f>IF(J15,J15*config!$B$8,"")</f>
        <v>#VALUE!</v>
      </c>
      <c r="M15" s="11" t="e">
        <f>IF(H15,IF(F15=1,config!$B$6,config!$B$5),"")</f>
        <v>#VALUE!</v>
      </c>
      <c r="N15" s="2" t="e">
        <f>IF(L15,J15-I15-K15-L15-M15-IF(H15&gt;=40,config!$B$10,config!$B$9),"")</f>
        <v>#VALUE!</v>
      </c>
      <c r="O15" s="2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11" t="e">
        <f>IF(N15,IF(F15=1,config!$B$6,config!$B$5),"")</f>
        <v>#VALUE!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6"/>
      <c r="B16" s="46"/>
      <c r="C16" s="46"/>
      <c r="D16" s="47"/>
      <c r="E16" s="10" t="s">
        <v>398</v>
      </c>
      <c r="F16" s="2">
        <v>0</v>
      </c>
      <c r="G16" s="2">
        <v>0</v>
      </c>
      <c r="H16" s="4" t="str">
        <f t="shared" si="0"/>
        <v/>
      </c>
      <c r="I16" s="2" t="e">
        <f>IF(H16,H16*config!$B$1,"")</f>
        <v>#VALUE!</v>
      </c>
      <c r="J16" s="2" t="e">
        <f t="shared" si="1"/>
        <v>#VALUE!</v>
      </c>
      <c r="K16" s="2" t="e">
        <f>IF(J16, J16* IF(G16=1, config!$B$3,config!$B$2)*(1-config!$B$7) + config!$B$4, "")</f>
        <v>#VALUE!</v>
      </c>
      <c r="L16" s="4" t="e">
        <f>IF(J16,J16*config!$B$8,"")</f>
        <v>#VALUE!</v>
      </c>
      <c r="M16" s="11" t="e">
        <f>IF(H16,IF(F16=1,config!$B$6,config!$B$5),"")</f>
        <v>#VALUE!</v>
      </c>
      <c r="N16" s="2" t="e">
        <f>IF(L16,J16-I16-K16-L16-M16-IF(H16&gt;=40,config!$B$10,config!$B$9),"")</f>
        <v>#VALUE!</v>
      </c>
      <c r="O16" s="2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11" t="e">
        <f>IF(N16,IF(F16=1,config!$B$6,config!$B$5),"")</f>
        <v>#VALUE!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6"/>
      <c r="B17" s="46"/>
      <c r="C17" s="46"/>
      <c r="D17" s="47"/>
      <c r="E17" s="10" t="s">
        <v>399</v>
      </c>
      <c r="F17" s="2">
        <v>0</v>
      </c>
      <c r="G17" s="2">
        <v>0</v>
      </c>
      <c r="H17" s="4" t="str">
        <f t="shared" si="0"/>
        <v/>
      </c>
      <c r="I17" s="2" t="e">
        <f>IF(H17,H17*config!$B$1,"")</f>
        <v>#VALUE!</v>
      </c>
      <c r="J17" s="2" t="e">
        <f t="shared" si="1"/>
        <v>#VALUE!</v>
      </c>
      <c r="K17" s="2" t="e">
        <f>IF(J17, J17* IF(G17=1, config!$B$3,config!$B$2)*(1-config!$B$7) + config!$B$4, "")</f>
        <v>#VALUE!</v>
      </c>
      <c r="L17" s="4" t="e">
        <f>IF(J17,J17*config!$B$8,"")</f>
        <v>#VALUE!</v>
      </c>
      <c r="M17" s="11" t="e">
        <f>IF(H17,IF(F17=1,config!$B$6,config!$B$5),"")</f>
        <v>#VALUE!</v>
      </c>
      <c r="N17" s="2" t="e">
        <f>IF(L17,J17-I17-K17-L17-M17-IF(H17&gt;=40,config!$B$10,config!$B$9),"")</f>
        <v>#VALUE!</v>
      </c>
      <c r="O17" s="2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11" t="e">
        <f>IF(N17,IF(F17=1,config!$B$6,config!$B$5),"")</f>
        <v>#VALUE!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107.22</v>
      </c>
      <c r="AE17" s="31" t="e">
        <f t="shared" ref="AE17:AE26" si="5">AD17-AC17</f>
        <v>#VALUE!</v>
      </c>
    </row>
    <row r="18" spans="1:31" ht="15.75" customHeight="1">
      <c r="A18" s="6"/>
      <c r="B18" s="46"/>
      <c r="C18" s="46"/>
      <c r="D18" s="47"/>
      <c r="E18" s="10" t="s">
        <v>400</v>
      </c>
      <c r="F18" s="2">
        <v>0</v>
      </c>
      <c r="G18" s="2">
        <v>0</v>
      </c>
      <c r="H18" s="4" t="str">
        <f t="shared" si="0"/>
        <v/>
      </c>
      <c r="I18" s="2" t="e">
        <f>IF(H18,H18*config!$B$1,"")</f>
        <v>#VALUE!</v>
      </c>
      <c r="J18" s="2" t="e">
        <f t="shared" si="1"/>
        <v>#VALUE!</v>
      </c>
      <c r="K18" s="2" t="e">
        <f>IF(J18, J18* IF(G18=1, config!$B$3,config!$B$2)*(1-config!$B$7) + config!$B$4, "")</f>
        <v>#VALUE!</v>
      </c>
      <c r="L18" s="4" t="e">
        <f>IF(J18,J18*config!$B$8,"")</f>
        <v>#VALUE!</v>
      </c>
      <c r="M18" s="11" t="e">
        <f>IF(H18,IF(F18=1,config!$B$6,config!$B$5),"")</f>
        <v>#VALUE!</v>
      </c>
      <c r="N18" s="2" t="e">
        <f>IF(L18,J18-I18-K18-L18-M18-IF(H18&gt;=40,config!$B$10,config!$B$9),"")</f>
        <v>#VALUE!</v>
      </c>
      <c r="O18" s="2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11" t="e">
        <f>IF(N18,IF(F18=1,config!$B$6,config!$B$5),"")</f>
        <v>#VALUE!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6"/>
      <c r="B19" s="46"/>
      <c r="C19" s="46"/>
      <c r="D19" s="47"/>
      <c r="E19" s="10" t="s">
        <v>401</v>
      </c>
      <c r="F19" s="2">
        <v>0</v>
      </c>
      <c r="G19" s="2">
        <v>0</v>
      </c>
      <c r="H19" s="4" t="str">
        <f t="shared" si="0"/>
        <v/>
      </c>
      <c r="I19" s="2" t="e">
        <f>IF(H19,H19*config!$B$1,"")</f>
        <v>#VALUE!</v>
      </c>
      <c r="J19" s="2" t="e">
        <f t="shared" si="1"/>
        <v>#VALUE!</v>
      </c>
      <c r="K19" s="2" t="e">
        <f>IF(J19, J19* IF(G19=1, config!$B$3,config!$B$2)*(1-config!$B$7) + config!$B$4, "")</f>
        <v>#VALUE!</v>
      </c>
      <c r="L19" s="4" t="e">
        <f>IF(J19,J19*config!$B$8,"")</f>
        <v>#VALUE!</v>
      </c>
      <c r="M19" s="11" t="e">
        <f>IF(H19,IF(F19=1,config!$B$6,config!$B$5),"")</f>
        <v>#VALUE!</v>
      </c>
      <c r="N19" s="2" t="e">
        <f>IF(L19,J19-I19-K19-L19-M19-IF(H19&gt;=40,config!$B$10,config!$B$9),"")</f>
        <v>#VALUE!</v>
      </c>
      <c r="O19" s="2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11" t="e">
        <f>IF(N19,IF(F19=1,config!$B$6,config!$B$5),"")</f>
        <v>#VALUE!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6"/>
      <c r="B20" s="46"/>
      <c r="C20" s="46"/>
      <c r="D20" s="47"/>
      <c r="E20" s="10" t="s">
        <v>402</v>
      </c>
      <c r="F20" s="2">
        <v>0</v>
      </c>
      <c r="G20" s="2">
        <v>0</v>
      </c>
      <c r="H20" s="4" t="str">
        <f t="shared" si="0"/>
        <v/>
      </c>
      <c r="I20" s="2" t="e">
        <f>IF(H20,H20*config!$B$1,"")</f>
        <v>#VALUE!</v>
      </c>
      <c r="J20" s="2" t="e">
        <f t="shared" si="1"/>
        <v>#VALUE!</v>
      </c>
      <c r="K20" s="2" t="e">
        <f>IF(J20, J20* IF(G20=1, config!$B$3,config!$B$2)*(1-config!$B$7) + config!$B$4, "")</f>
        <v>#VALUE!</v>
      </c>
      <c r="L20" s="4" t="e">
        <f>IF(J20,J20*config!$B$8,"")</f>
        <v>#VALUE!</v>
      </c>
      <c r="M20" s="11" t="e">
        <f>IF(H20,IF(F20=1,config!$B$6,config!$B$5),"")</f>
        <v>#VALUE!</v>
      </c>
      <c r="N20" s="2" t="e">
        <f>IF(L20,J20-I20-K20-L20-M20-IF(H20&gt;=40,config!$B$10,config!$B$9),"")</f>
        <v>#VALUE!</v>
      </c>
      <c r="O20" s="2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11" t="e">
        <f>IF(N20,IF(F20=1,config!$B$6,config!$B$5),"")</f>
        <v>#VALUE!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1.0722</v>
      </c>
      <c r="AE20" s="31" t="e">
        <f t="shared" si="5"/>
        <v>#VALUE!</v>
      </c>
    </row>
    <row r="21" spans="1:31" ht="15.75" customHeight="1">
      <c r="A21" s="6"/>
      <c r="B21" s="46"/>
      <c r="C21" s="46"/>
      <c r="D21" s="47"/>
      <c r="E21" s="10" t="s">
        <v>403</v>
      </c>
      <c r="F21" s="2">
        <v>0</v>
      </c>
      <c r="G21" s="2">
        <v>0</v>
      </c>
      <c r="H21" s="4" t="str">
        <f t="shared" si="0"/>
        <v/>
      </c>
      <c r="I21" s="2" t="e">
        <f>IF(H21,H21*config!$B$1,"")</f>
        <v>#VALUE!</v>
      </c>
      <c r="J21" s="2" t="e">
        <f t="shared" si="1"/>
        <v>#VALUE!</v>
      </c>
      <c r="K21" s="2" t="e">
        <f>IF(J21, J21* IF(G21=1, config!$B$3,config!$B$2)*(1-config!$B$7) + config!$B$4, "")</f>
        <v>#VALUE!</v>
      </c>
      <c r="L21" s="4" t="e">
        <f>IF(J21,J21*config!$B$8,"")</f>
        <v>#VALUE!</v>
      </c>
      <c r="M21" s="11" t="e">
        <f>IF(H21,IF(F21=1,config!$B$6,config!$B$5),"")</f>
        <v>#VALUE!</v>
      </c>
      <c r="N21" s="2" t="e">
        <f>IF(L21,J21-I21-K21-L21-M21-IF(H21&gt;=40,config!$B$10,config!$B$9),"")</f>
        <v>#VALUE!</v>
      </c>
      <c r="O21" s="2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11" t="e">
        <f>IF(N21,IF(F21=1,config!$B$6,config!$B$5),"")</f>
        <v>#VALUE!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404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405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1</v>
      </c>
      <c r="AD23" s="33">
        <f>IF(COUNT(Y2:Y1000),COUNT(Y2:Y1000),0)</f>
        <v>0</v>
      </c>
      <c r="AE23" s="34">
        <f t="shared" si="5"/>
        <v>-1</v>
      </c>
    </row>
    <row r="24" spans="1:31" ht="12.5">
      <c r="A24" s="6"/>
      <c r="B24" s="7"/>
      <c r="C24" s="8"/>
      <c r="D24" s="9"/>
      <c r="E24" s="10" t="s">
        <v>406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407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408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409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410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1000-000000000000}">
      <formula1>"MC,EB"</formula1>
    </dataValidation>
  </dataValidations>
  <hyperlinks>
    <hyperlink ref="E2" r:id="rId1" xr:uid="{00000000-0004-0000-1000-000000000000}"/>
    <hyperlink ref="E3" r:id="rId2" xr:uid="{00000000-0004-0000-1000-000001000000}"/>
    <hyperlink ref="E4" r:id="rId3" xr:uid="{00000000-0004-0000-1000-000002000000}"/>
    <hyperlink ref="E5" r:id="rId4" xr:uid="{00000000-0004-0000-1000-000003000000}"/>
    <hyperlink ref="E6" r:id="rId5" xr:uid="{00000000-0004-0000-1000-000004000000}"/>
    <hyperlink ref="E7" r:id="rId6" xr:uid="{00000000-0004-0000-1000-000005000000}"/>
    <hyperlink ref="E8" r:id="rId7" xr:uid="{00000000-0004-0000-1000-000006000000}"/>
    <hyperlink ref="E9" r:id="rId8" xr:uid="{00000000-0004-0000-1000-000007000000}"/>
    <hyperlink ref="E10" r:id="rId9" xr:uid="{00000000-0004-0000-1000-000008000000}"/>
    <hyperlink ref="E11" r:id="rId10" xr:uid="{00000000-0004-0000-1000-000009000000}"/>
    <hyperlink ref="E12" r:id="rId11" xr:uid="{00000000-0004-0000-1000-00000A000000}"/>
    <hyperlink ref="E13" r:id="rId12" xr:uid="{00000000-0004-0000-1000-00000B000000}"/>
    <hyperlink ref="E14" r:id="rId13" xr:uid="{00000000-0004-0000-1000-00000C000000}"/>
    <hyperlink ref="E15" r:id="rId14" xr:uid="{00000000-0004-0000-1000-00000D000000}"/>
    <hyperlink ref="E16" r:id="rId15" xr:uid="{00000000-0004-0000-1000-00000E000000}"/>
    <hyperlink ref="E17" r:id="rId16" xr:uid="{00000000-0004-0000-1000-00000F000000}"/>
    <hyperlink ref="E18" r:id="rId17" xr:uid="{00000000-0004-0000-1000-000010000000}"/>
    <hyperlink ref="E19" r:id="rId18" xr:uid="{00000000-0004-0000-1000-000011000000}"/>
    <hyperlink ref="E20" r:id="rId19" xr:uid="{00000000-0004-0000-1000-000012000000}"/>
    <hyperlink ref="E21" r:id="rId20" xr:uid="{00000000-0004-0000-1000-000013000000}"/>
    <hyperlink ref="E22" r:id="rId21" xr:uid="{00000000-0004-0000-1000-000014000000}"/>
    <hyperlink ref="E23" r:id="rId22" xr:uid="{00000000-0004-0000-1000-000015000000}"/>
    <hyperlink ref="E24" r:id="rId23" xr:uid="{00000000-0004-0000-1000-000016000000}"/>
    <hyperlink ref="E25" r:id="rId24" xr:uid="{00000000-0004-0000-1000-000017000000}"/>
    <hyperlink ref="E26" r:id="rId25" xr:uid="{00000000-0004-0000-1000-000018000000}"/>
    <hyperlink ref="E27" r:id="rId26" xr:uid="{00000000-0004-0000-1000-000019000000}"/>
    <hyperlink ref="E28" r:id="rId27" xr:uid="{00000000-0004-0000-1000-00001A000000}"/>
    <hyperlink ref="E29" r:id="rId28" xr:uid="{00000000-0004-0000-1000-00001B000000}"/>
    <hyperlink ref="E30" r:id="rId29" xr:uid="{00000000-0004-0000-1000-00001C000000}"/>
    <hyperlink ref="E31" r:id="rId30" xr:uid="{00000000-0004-0000-1000-00001D000000}"/>
    <hyperlink ref="E32" r:id="rId31" xr:uid="{00000000-0004-0000-1000-00001E000000}"/>
    <hyperlink ref="E33" r:id="rId32" xr:uid="{00000000-0004-0000-1000-00001F000000}"/>
    <hyperlink ref="E34" r:id="rId33" xr:uid="{00000000-0004-0000-1000-000020000000}"/>
    <hyperlink ref="E35" r:id="rId34" xr:uid="{00000000-0004-0000-1000-000021000000}"/>
    <hyperlink ref="E36" r:id="rId35" xr:uid="{00000000-0004-0000-1000-000022000000}"/>
    <hyperlink ref="E37" r:id="rId36" xr:uid="{00000000-0004-0000-1000-000023000000}"/>
    <hyperlink ref="E38" r:id="rId37" xr:uid="{00000000-0004-0000-1000-000024000000}"/>
    <hyperlink ref="E39" r:id="rId38" xr:uid="{00000000-0004-0000-1000-000025000000}"/>
    <hyperlink ref="E40" r:id="rId39" xr:uid="{00000000-0004-0000-1000-000026000000}"/>
    <hyperlink ref="E41" r:id="rId40" xr:uid="{00000000-0004-0000-1000-000027000000}"/>
    <hyperlink ref="E42" r:id="rId41" xr:uid="{00000000-0004-0000-1000-000028000000}"/>
    <hyperlink ref="E43" r:id="rId42" xr:uid="{00000000-0004-0000-1000-000029000000}"/>
    <hyperlink ref="E44" r:id="rId43" xr:uid="{00000000-0004-0000-1000-00002A000000}"/>
    <hyperlink ref="E45" r:id="rId44" xr:uid="{00000000-0004-0000-1000-00002B000000}"/>
    <hyperlink ref="E46" r:id="rId45" xr:uid="{00000000-0004-0000-1000-00002C000000}"/>
    <hyperlink ref="E47" r:id="rId46" xr:uid="{00000000-0004-0000-1000-00002D000000}"/>
    <hyperlink ref="E48" r:id="rId47" xr:uid="{00000000-0004-0000-1000-00002E000000}"/>
    <hyperlink ref="E49" r:id="rId48" xr:uid="{00000000-0004-0000-1000-00002F000000}"/>
    <hyperlink ref="E50" r:id="rId49" xr:uid="{00000000-0004-0000-1000-000030000000}"/>
    <hyperlink ref="E51" r:id="rId50" xr:uid="{00000000-0004-0000-1000-000031000000}"/>
    <hyperlink ref="E52" r:id="rId51" xr:uid="{00000000-0004-0000-1000-000032000000}"/>
    <hyperlink ref="E53" r:id="rId52" xr:uid="{00000000-0004-0000-1000-000033000000}"/>
    <hyperlink ref="E54" r:id="rId53" xr:uid="{00000000-0004-0000-1000-000034000000}"/>
    <hyperlink ref="E55" r:id="rId54" xr:uid="{00000000-0004-0000-1000-000035000000}"/>
    <hyperlink ref="E56" r:id="rId55" xr:uid="{00000000-0004-0000-1000-000036000000}"/>
    <hyperlink ref="E57" r:id="rId56" xr:uid="{00000000-0004-0000-1000-000037000000}"/>
    <hyperlink ref="E58" r:id="rId57" xr:uid="{00000000-0004-0000-1000-000038000000}"/>
    <hyperlink ref="E59" r:id="rId58" xr:uid="{00000000-0004-0000-1000-000039000000}"/>
    <hyperlink ref="E60" r:id="rId59" xr:uid="{00000000-0004-0000-1000-00003A000000}"/>
    <hyperlink ref="E61" r:id="rId60" xr:uid="{00000000-0004-0000-1000-00003B000000}"/>
    <hyperlink ref="E62" r:id="rId61" xr:uid="{00000000-0004-0000-1000-00003C000000}"/>
    <hyperlink ref="E63" r:id="rId62" xr:uid="{00000000-0004-0000-1000-00003D000000}"/>
    <hyperlink ref="E64" r:id="rId63" xr:uid="{00000000-0004-0000-1000-00003E000000}"/>
    <hyperlink ref="E65" r:id="rId64" xr:uid="{00000000-0004-0000-1000-00003F000000}"/>
    <hyperlink ref="E66" r:id="rId65" xr:uid="{00000000-0004-0000-1000-000040000000}"/>
    <hyperlink ref="E67" r:id="rId66" xr:uid="{00000000-0004-0000-1000-000041000000}"/>
    <hyperlink ref="E68" r:id="rId67" xr:uid="{00000000-0004-0000-1000-000042000000}"/>
    <hyperlink ref="E69" r:id="rId68" xr:uid="{00000000-0004-0000-1000-000043000000}"/>
    <hyperlink ref="E70" r:id="rId69" xr:uid="{00000000-0004-0000-1000-000044000000}"/>
    <hyperlink ref="E71" r:id="rId70" xr:uid="{00000000-0004-0000-1000-000045000000}"/>
    <hyperlink ref="E72" r:id="rId71" xr:uid="{00000000-0004-0000-1000-000046000000}"/>
    <hyperlink ref="E73" r:id="rId72" xr:uid="{00000000-0004-0000-1000-000047000000}"/>
    <hyperlink ref="E74" r:id="rId73" xr:uid="{00000000-0004-0000-1000-000048000000}"/>
    <hyperlink ref="E75" r:id="rId74" xr:uid="{00000000-0004-0000-1000-000049000000}"/>
    <hyperlink ref="E76" r:id="rId75" xr:uid="{00000000-0004-0000-1000-00004A000000}"/>
    <hyperlink ref="E77" r:id="rId76" xr:uid="{00000000-0004-0000-1000-00004B000000}"/>
    <hyperlink ref="E78" r:id="rId77" xr:uid="{00000000-0004-0000-1000-00004C000000}"/>
    <hyperlink ref="E79" r:id="rId78" xr:uid="{00000000-0004-0000-1000-00004D000000}"/>
    <hyperlink ref="E80" r:id="rId79" xr:uid="{00000000-0004-0000-1000-00004E000000}"/>
    <hyperlink ref="E81" r:id="rId80" xr:uid="{00000000-0004-0000-1000-00004F000000}"/>
    <hyperlink ref="E82" r:id="rId81" xr:uid="{00000000-0004-0000-1000-000050000000}"/>
    <hyperlink ref="E83" r:id="rId82" xr:uid="{00000000-0004-0000-1000-000051000000}"/>
    <hyperlink ref="E84" r:id="rId83" xr:uid="{00000000-0004-0000-1000-000052000000}"/>
    <hyperlink ref="E85" r:id="rId84" xr:uid="{00000000-0004-0000-1000-000053000000}"/>
    <hyperlink ref="E86" r:id="rId85" xr:uid="{00000000-0004-0000-1000-000054000000}"/>
    <hyperlink ref="E87" r:id="rId86" xr:uid="{00000000-0004-0000-1000-000055000000}"/>
    <hyperlink ref="E88" r:id="rId87" xr:uid="{00000000-0004-0000-1000-000056000000}"/>
    <hyperlink ref="E89" r:id="rId88" xr:uid="{00000000-0004-0000-1000-000057000000}"/>
    <hyperlink ref="E90" r:id="rId89" xr:uid="{00000000-0004-0000-1000-000058000000}"/>
    <hyperlink ref="E91" r:id="rId90" xr:uid="{00000000-0004-0000-1000-000059000000}"/>
    <hyperlink ref="E92" r:id="rId91" xr:uid="{00000000-0004-0000-1000-00005A000000}"/>
    <hyperlink ref="E93" r:id="rId92" xr:uid="{00000000-0004-0000-1000-00005B000000}"/>
    <hyperlink ref="E94" r:id="rId93" xr:uid="{00000000-0004-0000-1000-00005C000000}"/>
    <hyperlink ref="E95" r:id="rId94" xr:uid="{00000000-0004-0000-1000-00005D000000}"/>
    <hyperlink ref="E96" r:id="rId95" xr:uid="{00000000-0004-0000-1000-00005E000000}"/>
    <hyperlink ref="E97" r:id="rId96" xr:uid="{00000000-0004-0000-1000-00005F000000}"/>
    <hyperlink ref="E98" r:id="rId97" xr:uid="{00000000-0004-0000-1000-000060000000}"/>
    <hyperlink ref="E99" r:id="rId98" xr:uid="{00000000-0004-0000-1000-000061000000}"/>
    <hyperlink ref="E100" r:id="rId99" xr:uid="{00000000-0004-0000-1000-000062000000}"/>
    <hyperlink ref="E101" r:id="rId100" xr:uid="{00000000-0004-0000-1000-000063000000}"/>
    <hyperlink ref="E102" r:id="rId101" xr:uid="{00000000-0004-0000-1000-000064000000}"/>
    <hyperlink ref="E103" r:id="rId102" xr:uid="{00000000-0004-0000-1000-000065000000}"/>
    <hyperlink ref="E104" r:id="rId103" xr:uid="{00000000-0004-0000-1000-000066000000}"/>
    <hyperlink ref="E105" r:id="rId104" xr:uid="{00000000-0004-0000-1000-000067000000}"/>
    <hyperlink ref="E106" r:id="rId105" xr:uid="{00000000-0004-0000-1000-000068000000}"/>
    <hyperlink ref="E107" r:id="rId106" xr:uid="{00000000-0004-0000-1000-000069000000}"/>
    <hyperlink ref="E108" r:id="rId107" xr:uid="{00000000-0004-0000-1000-00006A000000}"/>
    <hyperlink ref="E109" r:id="rId108" xr:uid="{00000000-0004-0000-1000-00006B000000}"/>
    <hyperlink ref="E110" r:id="rId109" xr:uid="{00000000-0004-0000-1000-00006C000000}"/>
    <hyperlink ref="E111" r:id="rId110" xr:uid="{00000000-0004-0000-1000-00006D000000}"/>
    <hyperlink ref="E112" r:id="rId111" xr:uid="{00000000-0004-0000-1000-00006E000000}"/>
    <hyperlink ref="E113" r:id="rId112" xr:uid="{00000000-0004-0000-1000-00006F000000}"/>
    <hyperlink ref="E114" r:id="rId113" xr:uid="{00000000-0004-0000-1000-000070000000}"/>
    <hyperlink ref="E115" r:id="rId114" xr:uid="{00000000-0004-0000-1000-000071000000}"/>
    <hyperlink ref="E116" r:id="rId115" xr:uid="{00000000-0004-0000-1000-00007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outlinePr summaryBelow="0" summaryRight="0"/>
  </sheetPr>
  <dimension ref="A1:AH1000"/>
  <sheetViews>
    <sheetView workbookViewId="0"/>
  </sheetViews>
  <sheetFormatPr defaultColWidth="12.6328125" defaultRowHeight="15.75" customHeight="1"/>
  <cols>
    <col min="1" max="1" width="6.453125" customWidth="1"/>
    <col min="2" max="2" width="6.6328125" hidden="1" customWidth="1"/>
    <col min="3" max="3" width="12.6328125" hidden="1"/>
    <col min="4" max="4" width="11" customWidth="1"/>
    <col min="5" max="5" width="12.6328125" hidden="1"/>
    <col min="6" max="6" width="11.26953125" customWidth="1"/>
    <col min="7" max="7" width="10.90625" customWidth="1"/>
    <col min="8" max="8" width="16.7265625" customWidth="1"/>
    <col min="10" max="13" width="12.6328125" hidden="1"/>
    <col min="15" max="15" width="20.453125" customWidth="1"/>
    <col min="16" max="16" width="1.6328125" hidden="1" customWidth="1"/>
    <col min="17" max="17" width="16.453125" hidden="1" customWidth="1"/>
    <col min="18" max="18" width="9.6328125" hidden="1" customWidth="1"/>
    <col min="19" max="19" width="16.453125" hidden="1" customWidth="1"/>
    <col min="20" max="24" width="12.6328125" hidden="1"/>
    <col min="25" max="26" width="16.453125" hidden="1" customWidth="1"/>
    <col min="27" max="27" width="2.6328125" customWidth="1"/>
    <col min="28" max="28" width="20.7265625" customWidth="1"/>
    <col min="29" max="29" width="6.6328125" customWidth="1"/>
    <col min="30" max="30" width="27.7265625" customWidth="1"/>
    <col min="31" max="31" width="13" customWidth="1"/>
    <col min="32" max="32" width="8.08984375" customWidth="1"/>
    <col min="33" max="33" width="13.7265625" customWidth="1"/>
  </cols>
  <sheetData>
    <row r="1" spans="1:34">
      <c r="A1" s="1" t="s">
        <v>0</v>
      </c>
      <c r="B1" s="2" t="s">
        <v>1</v>
      </c>
      <c r="D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1" t="s">
        <v>11</v>
      </c>
      <c r="O1" s="1" t="s">
        <v>12</v>
      </c>
      <c r="P1" s="5"/>
      <c r="Q1" s="5" t="s">
        <v>0</v>
      </c>
      <c r="R1" s="5" t="s">
        <v>13</v>
      </c>
      <c r="S1" s="5" t="s">
        <v>14</v>
      </c>
      <c r="T1" s="2" t="s">
        <v>6</v>
      </c>
      <c r="U1" s="2" t="s">
        <v>7</v>
      </c>
      <c r="V1" s="2" t="s">
        <v>8</v>
      </c>
      <c r="W1" s="4" t="s">
        <v>9</v>
      </c>
      <c r="X1" s="2" t="s">
        <v>10</v>
      </c>
      <c r="Y1" s="5" t="s">
        <v>11</v>
      </c>
      <c r="Z1" s="5" t="s">
        <v>15</v>
      </c>
      <c r="AA1" s="5"/>
      <c r="AB1" s="51" t="s">
        <v>16</v>
      </c>
      <c r="AC1" s="52"/>
      <c r="AD1" s="52"/>
      <c r="AE1" s="52"/>
      <c r="AF1" s="52"/>
      <c r="AG1" s="52"/>
      <c r="AH1" s="53"/>
    </row>
    <row r="2" spans="1:34">
      <c r="A2" s="6" t="s">
        <v>411</v>
      </c>
      <c r="B2" s="7"/>
      <c r="C2" s="8"/>
      <c r="D2" s="9">
        <v>60</v>
      </c>
      <c r="E2" s="10" t="s">
        <v>412</v>
      </c>
      <c r="F2" s="2">
        <v>0</v>
      </c>
      <c r="G2" s="2">
        <v>1</v>
      </c>
      <c r="H2" s="4">
        <f t="shared" ref="H2:H101" si="0">IF(D2,D2+$AC$6,"")</f>
        <v>63.5</v>
      </c>
      <c r="I2" s="4">
        <f>IF(H2,H2*config!$B$1,"")</f>
        <v>3.2321499999999999</v>
      </c>
      <c r="J2" s="4">
        <f t="shared" ref="J2:J101" si="1">IF(I2,H2+I2,"")</f>
        <v>66.732150000000004</v>
      </c>
      <c r="K2" s="4">
        <f>IF(J2, J2* IF(G2=1, config!$B$3,config!$B$2)*(1-config!$B$7) + config!$B$4, "")</f>
        <v>4.8143317225000004</v>
      </c>
      <c r="L2" s="4">
        <f>IF(J2,J2*config!$B$8,"")</f>
        <v>2.2021609500000001</v>
      </c>
      <c r="M2" s="45">
        <f>IF(H2,IF(F2=1,config!$B$6,config!$B$5),"")</f>
        <v>4.4000000000000004</v>
      </c>
      <c r="N2" s="4">
        <f>IF(L2,J2-I2-K2-L2-M2-IF(H2&gt;=40,config!$B$10,config!$B$9),"")</f>
        <v>51.083507327500008</v>
      </c>
      <c r="O2" s="4" t="e">
        <f t="shared" ref="O2:O101" si="2">IF(N2,(N2/$AC$10)*$AB$8,"")</f>
        <v>#VALUE!</v>
      </c>
      <c r="P2" s="2"/>
      <c r="Q2" s="12"/>
      <c r="R2" s="2"/>
      <c r="S2" s="4"/>
      <c r="T2" s="2" t="str">
        <f>IF(S2,S2*config!$B$1,"")</f>
        <v/>
      </c>
      <c r="U2" s="2" t="e">
        <f t="shared" ref="U2:U101" si="3">IF(T2,S2+T2,"")</f>
        <v>#VALUE!</v>
      </c>
      <c r="V2" s="2" t="e">
        <f>IF(U2, U2* IF(G2=1, config!$B$3,config!$B$2)*(1-config!$B$7) + config!$B$4, "")</f>
        <v>#VALUE!</v>
      </c>
      <c r="W2" s="4" t="e">
        <f>IF(U2,U2*config!$B$8,"")</f>
        <v>#VALUE!</v>
      </c>
      <c r="X2" s="45">
        <f>IF(N2,IF(F2=1,config!$B$6,config!$B$5),"")</f>
        <v>4.4000000000000004</v>
      </c>
      <c r="Y2" s="2" t="e">
        <f>IF(W2,U2-T2-V2-W2-X2-IF(S2&gt;=40,config!$B$10,config!$B$9),"")</f>
        <v>#VALUE!</v>
      </c>
      <c r="Z2" s="2" t="e">
        <f t="shared" ref="Z2:Z101" si="4">IF(Y2,(Y2/$AD$22)*$AF$4,"")</f>
        <v>#VALUE!</v>
      </c>
      <c r="AA2" s="2"/>
      <c r="AB2" s="54" t="s">
        <v>18</v>
      </c>
      <c r="AC2" s="55"/>
      <c r="AD2" s="54" t="s">
        <v>19</v>
      </c>
      <c r="AE2" s="56"/>
      <c r="AF2" s="56"/>
      <c r="AG2" s="56"/>
      <c r="AH2" s="55"/>
    </row>
    <row r="3" spans="1:34" ht="15.75" customHeight="1">
      <c r="A3" s="6" t="s">
        <v>411</v>
      </c>
      <c r="B3" s="7"/>
      <c r="C3" s="8"/>
      <c r="D3" s="9">
        <v>60</v>
      </c>
      <c r="E3" s="10" t="s">
        <v>413</v>
      </c>
      <c r="F3" s="2">
        <v>0</v>
      </c>
      <c r="G3" s="2">
        <v>1</v>
      </c>
      <c r="H3" s="4">
        <f t="shared" si="0"/>
        <v>63.5</v>
      </c>
      <c r="I3" s="4">
        <f>IF(H3,H3*config!$B$1,"")</f>
        <v>3.2321499999999999</v>
      </c>
      <c r="J3" s="4">
        <f t="shared" si="1"/>
        <v>66.732150000000004</v>
      </c>
      <c r="K3" s="4">
        <f>IF(J3, J3* IF(G3=1, config!$B$3,config!$B$2)*(1-config!$B$7) + config!$B$4, "")</f>
        <v>4.8143317225000004</v>
      </c>
      <c r="L3" s="4">
        <f>IF(J3,J3*config!$B$8,"")</f>
        <v>2.2021609500000001</v>
      </c>
      <c r="M3" s="45">
        <f>IF(H3,IF(F3=1,config!$B$6,config!$B$5),"")</f>
        <v>4.4000000000000004</v>
      </c>
      <c r="N3" s="4">
        <f>IF(L3,J3-I3-K3-L3-M3-IF(H3&gt;=40,config!$B$10,config!$B$9),"")</f>
        <v>51.083507327500008</v>
      </c>
      <c r="O3" s="4" t="e">
        <f t="shared" si="2"/>
        <v>#VALUE!</v>
      </c>
      <c r="P3" s="2"/>
      <c r="Q3" s="12"/>
      <c r="R3" s="2"/>
      <c r="S3" s="4"/>
      <c r="T3" s="2" t="str">
        <f>IF(S3,S3*config!$B$1,"")</f>
        <v/>
      </c>
      <c r="U3" s="2" t="e">
        <f t="shared" si="3"/>
        <v>#VALUE!</v>
      </c>
      <c r="V3" s="2" t="e">
        <f>IF(U3, U3* IF(G3=1, config!$B$3,config!$B$2)*(1-config!$B$7) + config!$B$4, "")</f>
        <v>#VALUE!</v>
      </c>
      <c r="W3" s="4" t="e">
        <f>IF(U3,U3*config!$B$8,"")</f>
        <v>#VALUE!</v>
      </c>
      <c r="X3" s="45">
        <f>IF(N3,IF(F3=1,config!$B$6,config!$B$5),"")</f>
        <v>4.4000000000000004</v>
      </c>
      <c r="Y3" s="2" t="e">
        <f>IF(W3,U3-T3-V3-W3-X3-IF(S3&gt;=40,config!$B$10,config!$B$9),"")</f>
        <v>#VALUE!</v>
      </c>
      <c r="Z3" s="2" t="e">
        <f t="shared" si="4"/>
        <v>#VALUE!</v>
      </c>
      <c r="AA3" s="2"/>
      <c r="AB3" s="13" t="s">
        <v>21</v>
      </c>
      <c r="AC3" s="14">
        <v>0.25</v>
      </c>
      <c r="AD3" s="13" t="s">
        <v>22</v>
      </c>
      <c r="AE3" s="2" t="s">
        <v>23</v>
      </c>
      <c r="AF3" s="2" t="s">
        <v>24</v>
      </c>
      <c r="AG3" s="2" t="s">
        <v>25</v>
      </c>
      <c r="AH3" s="15" t="s">
        <v>26</v>
      </c>
    </row>
    <row r="4" spans="1:34">
      <c r="A4" s="6" t="s">
        <v>414</v>
      </c>
      <c r="B4" s="7"/>
      <c r="C4" s="8"/>
      <c r="D4" s="9">
        <v>60</v>
      </c>
      <c r="E4" s="10" t="s">
        <v>415</v>
      </c>
      <c r="F4" s="2">
        <v>0</v>
      </c>
      <c r="G4" s="2">
        <v>1</v>
      </c>
      <c r="H4" s="4">
        <f t="shared" si="0"/>
        <v>63.5</v>
      </c>
      <c r="I4" s="4">
        <f>IF(H4,H4*config!$B$1,"")</f>
        <v>3.2321499999999999</v>
      </c>
      <c r="J4" s="4">
        <f t="shared" si="1"/>
        <v>66.732150000000004</v>
      </c>
      <c r="K4" s="4">
        <f>IF(J4, J4* IF(G4=1, config!$B$3,config!$B$2)*(1-config!$B$7) + config!$B$4, "")</f>
        <v>4.8143317225000004</v>
      </c>
      <c r="L4" s="4">
        <f>IF(J4,J4*config!$B$8,"")</f>
        <v>2.2021609500000001</v>
      </c>
      <c r="M4" s="45">
        <f>IF(H4,IF(F4=1,config!$B$6,config!$B$5),"")</f>
        <v>4.4000000000000004</v>
      </c>
      <c r="N4" s="4">
        <f>IF(L4,J4-I4-K4-L4-M4-IF(H4&gt;=40,config!$B$10,config!$B$9),"")</f>
        <v>51.083507327500008</v>
      </c>
      <c r="O4" s="4" t="e">
        <f t="shared" si="2"/>
        <v>#VALUE!</v>
      </c>
      <c r="P4" s="2"/>
      <c r="Q4" s="12"/>
      <c r="R4" s="2"/>
      <c r="S4" s="4"/>
      <c r="T4" s="2" t="str">
        <f>IF(S4,S4*config!$B$1,"")</f>
        <v/>
      </c>
      <c r="U4" s="2" t="e">
        <f t="shared" si="3"/>
        <v>#VALUE!</v>
      </c>
      <c r="V4" s="2" t="e">
        <f>IF(U4, U4* IF(G4=1, config!$B$3,config!$B$2)*(1-config!$B$7) + config!$B$4, "")</f>
        <v>#VALUE!</v>
      </c>
      <c r="W4" s="4" t="e">
        <f>IF(U4,U4*config!$B$8,"")</f>
        <v>#VALUE!</v>
      </c>
      <c r="X4" s="45">
        <f>IF(N4,IF(F4=1,config!$B$6,config!$B$5),"")</f>
        <v>4.4000000000000004</v>
      </c>
      <c r="Y4" s="2" t="e">
        <f>IF(W4,U4-T4-V4-W4-X4-IF(S4&gt;=40,config!$B$10,config!$B$9),"")</f>
        <v>#VALUE!</v>
      </c>
      <c r="Z4" s="2" t="e">
        <f t="shared" si="4"/>
        <v>#VALUE!</v>
      </c>
      <c r="AA4" s="2"/>
      <c r="AB4" s="13" t="s">
        <v>10</v>
      </c>
      <c r="AC4" s="16">
        <v>0</v>
      </c>
      <c r="AD4" s="17"/>
      <c r="AE4" s="18">
        <v>45764</v>
      </c>
      <c r="AF4" s="19">
        <v>170.94</v>
      </c>
      <c r="AG4" s="20" t="s">
        <v>416</v>
      </c>
      <c r="AH4" s="21"/>
    </row>
    <row r="5" spans="1:34">
      <c r="A5" s="6" t="s">
        <v>414</v>
      </c>
      <c r="B5" s="7"/>
      <c r="C5" s="8"/>
      <c r="D5" s="9">
        <v>60</v>
      </c>
      <c r="E5" s="10" t="s">
        <v>417</v>
      </c>
      <c r="F5" s="2">
        <v>0</v>
      </c>
      <c r="G5" s="2">
        <v>1</v>
      </c>
      <c r="H5" s="4">
        <f t="shared" si="0"/>
        <v>63.5</v>
      </c>
      <c r="I5" s="4">
        <f>IF(H5,H5*config!$B$1,"")</f>
        <v>3.2321499999999999</v>
      </c>
      <c r="J5" s="4">
        <f t="shared" si="1"/>
        <v>66.732150000000004</v>
      </c>
      <c r="K5" s="4">
        <f>IF(J5, J5* IF(G5=1, config!$B$3,config!$B$2)*(1-config!$B$7) + config!$B$4, "")</f>
        <v>4.8143317225000004</v>
      </c>
      <c r="L5" s="4">
        <f>IF(J5,J5*config!$B$8,"")</f>
        <v>2.2021609500000001</v>
      </c>
      <c r="M5" s="45">
        <f>IF(H5,IF(F5=1,config!$B$6,config!$B$5),"")</f>
        <v>4.4000000000000004</v>
      </c>
      <c r="N5" s="4">
        <f>IF(L5,J5-I5-K5-L5-M5-IF(H5&gt;=40,config!$B$10,config!$B$9),"")</f>
        <v>51.083507327500008</v>
      </c>
      <c r="O5" s="4" t="e">
        <f t="shared" si="2"/>
        <v>#VALUE!</v>
      </c>
      <c r="P5" s="5"/>
      <c r="Q5" s="12"/>
      <c r="R5" s="5"/>
      <c r="S5" s="4"/>
      <c r="T5" s="2" t="str">
        <f>IF(S5,S5*config!$B$1,"")</f>
        <v/>
      </c>
      <c r="U5" s="2" t="e">
        <f t="shared" si="3"/>
        <v>#VALUE!</v>
      </c>
      <c r="V5" s="2" t="e">
        <f>IF(U5, U5* IF(G5=1, config!$B$3,config!$B$2)*(1-config!$B$7) + config!$B$4, "")</f>
        <v>#VALUE!</v>
      </c>
      <c r="W5" s="4" t="e">
        <f>IF(U5,U5*config!$B$8,"")</f>
        <v>#VALUE!</v>
      </c>
      <c r="X5" s="45">
        <f>IF(N5,IF(F5=1,config!$B$6,config!$B$5),"")</f>
        <v>4.4000000000000004</v>
      </c>
      <c r="Y5" s="2" t="e">
        <f>IF(W5,U5-T5-V5-W5-X5-IF(S5&gt;=40,config!$B$10,config!$B$9),"")</f>
        <v>#VALUE!</v>
      </c>
      <c r="Z5" s="2" t="e">
        <f t="shared" si="4"/>
        <v>#VALUE!</v>
      </c>
      <c r="AA5" s="5"/>
      <c r="AB5" s="13" t="s">
        <v>29</v>
      </c>
      <c r="AC5" s="15">
        <v>1</v>
      </c>
      <c r="AD5" s="2" t="s">
        <v>30</v>
      </c>
    </row>
    <row r="6" spans="1:34" ht="15.75" customHeight="1">
      <c r="A6" s="6" t="s">
        <v>414</v>
      </c>
      <c r="B6" s="7"/>
      <c r="C6" s="8"/>
      <c r="D6" s="9">
        <v>60</v>
      </c>
      <c r="E6" s="10" t="s">
        <v>418</v>
      </c>
      <c r="F6" s="2">
        <v>0</v>
      </c>
      <c r="G6" s="2">
        <v>1</v>
      </c>
      <c r="H6" s="4">
        <f t="shared" si="0"/>
        <v>63.5</v>
      </c>
      <c r="I6" s="4">
        <f>IF(H6,H6*config!$B$1,"")</f>
        <v>3.2321499999999999</v>
      </c>
      <c r="J6" s="4">
        <f t="shared" si="1"/>
        <v>66.732150000000004</v>
      </c>
      <c r="K6" s="4">
        <f>IF(J6, J6* IF(G6=1, config!$B$3,config!$B$2)*(1-config!$B$7) + config!$B$4, "")</f>
        <v>4.8143317225000004</v>
      </c>
      <c r="L6" s="4">
        <f>IF(J6,J6*config!$B$8,"")</f>
        <v>2.2021609500000001</v>
      </c>
      <c r="M6" s="45">
        <f>IF(H6,IF(F6=1,config!$B$6,config!$B$5),"")</f>
        <v>4.4000000000000004</v>
      </c>
      <c r="N6" s="4">
        <f>IF(L6,J6-I6-K6-L6-M6-IF(H6&gt;=40,config!$B$10,config!$B$9),"")</f>
        <v>51.083507327500008</v>
      </c>
      <c r="O6" s="4" t="e">
        <f t="shared" si="2"/>
        <v>#VALUE!</v>
      </c>
      <c r="P6" s="2"/>
      <c r="Q6" s="12"/>
      <c r="R6" s="2"/>
      <c r="S6" s="4"/>
      <c r="T6" s="2" t="str">
        <f>IF(S6,S6*config!$B$1,"")</f>
        <v/>
      </c>
      <c r="U6" s="2" t="e">
        <f t="shared" si="3"/>
        <v>#VALUE!</v>
      </c>
      <c r="V6" s="2" t="e">
        <f>IF(U6, U6* IF(G6=1, config!$B$3,config!$B$2)*(1-config!$B$7) + config!$B$4, "")</f>
        <v>#VALUE!</v>
      </c>
      <c r="W6" s="4" t="e">
        <f>IF(U6,U6*config!$B$8,"")</f>
        <v>#VALUE!</v>
      </c>
      <c r="X6" s="45">
        <f>IF(N6,IF(F6=1,config!$B$6,config!$B$5),"")</f>
        <v>4.4000000000000004</v>
      </c>
      <c r="Y6" s="2" t="e">
        <f>IF(W6,U6-T6-V6-W6-X6-IF(S6&gt;=40,config!$B$10,config!$B$9),"")</f>
        <v>#VALUE!</v>
      </c>
      <c r="Z6" s="2" t="e">
        <f t="shared" si="4"/>
        <v>#VALUE!</v>
      </c>
      <c r="AA6" s="2"/>
      <c r="AB6" s="22" t="s">
        <v>32</v>
      </c>
      <c r="AC6" s="23">
        <v>3.5</v>
      </c>
      <c r="AD6" s="2" t="s">
        <v>33</v>
      </c>
    </row>
    <row r="7" spans="1:34">
      <c r="A7" s="6"/>
      <c r="B7" s="7"/>
      <c r="C7" s="8"/>
      <c r="D7" s="9"/>
      <c r="E7" s="10" t="s">
        <v>419</v>
      </c>
      <c r="F7" s="2">
        <v>0</v>
      </c>
      <c r="G7" s="2">
        <v>0</v>
      </c>
      <c r="H7" s="4" t="str">
        <f t="shared" si="0"/>
        <v/>
      </c>
      <c r="I7" s="2" t="e">
        <f>IF(H7,H7*config!$B$1,"")</f>
        <v>#VALUE!</v>
      </c>
      <c r="J7" s="2" t="e">
        <f t="shared" si="1"/>
        <v>#VALUE!</v>
      </c>
      <c r="K7" s="2" t="e">
        <f>IF(J7, J7* IF(G7=1, config!$B$3,config!$B$2)*(1-config!$B$7) + config!$B$4, "")</f>
        <v>#VALUE!</v>
      </c>
      <c r="L7" s="4" t="e">
        <f>IF(J7,J7*config!$B$8,"")</f>
        <v>#VALUE!</v>
      </c>
      <c r="M7" s="11" t="e">
        <f>IF(H7,IF(F7=1,config!$B$6,config!$B$5),"")</f>
        <v>#VALUE!</v>
      </c>
      <c r="N7" s="2" t="e">
        <f>IF(L7,J7-I7-K7-L7-M7-IF(H7&gt;=40,config!$B$10,config!$B$9),"")</f>
        <v>#VALUE!</v>
      </c>
      <c r="O7" s="2" t="e">
        <f t="shared" si="2"/>
        <v>#VALUE!</v>
      </c>
      <c r="P7" s="2"/>
      <c r="Q7" s="12"/>
      <c r="R7" s="2"/>
      <c r="S7" s="4"/>
      <c r="T7" s="2" t="str">
        <f>IF(S7,S7*config!$B$1,"")</f>
        <v/>
      </c>
      <c r="U7" s="2" t="e">
        <f t="shared" si="3"/>
        <v>#VALUE!</v>
      </c>
      <c r="V7" s="2" t="e">
        <f>IF(U7, U7* IF(G7=1, config!$B$3,config!$B$2)*(1-config!$B$7) + config!$B$4, "")</f>
        <v>#VALUE!</v>
      </c>
      <c r="W7" s="4" t="e">
        <f>IF(U7,U7*config!$B$8,"")</f>
        <v>#VALUE!</v>
      </c>
      <c r="X7" s="11" t="e">
        <f>IF(N7,IF(F7=1,config!$B$6,config!$B$5),"")</f>
        <v>#VALUE!</v>
      </c>
      <c r="Y7" s="2" t="e">
        <f>IF(W7,U7-T7-V7-W7-X7-IF(S7&gt;=40,config!$B$10,config!$B$9),"")</f>
        <v>#VALUE!</v>
      </c>
      <c r="Z7" s="2" t="e">
        <f t="shared" si="4"/>
        <v>#VALUE!</v>
      </c>
      <c r="AA7" s="2"/>
      <c r="AB7" s="54" t="s">
        <v>35</v>
      </c>
      <c r="AC7" s="55"/>
      <c r="AD7" s="2"/>
    </row>
    <row r="8" spans="1:34">
      <c r="A8" s="6"/>
      <c r="B8" s="7"/>
      <c r="C8" s="8"/>
      <c r="D8" s="9"/>
      <c r="E8" s="10" t="s">
        <v>420</v>
      </c>
      <c r="F8" s="2">
        <v>0</v>
      </c>
      <c r="G8" s="2">
        <v>0</v>
      </c>
      <c r="H8" s="4" t="str">
        <f t="shared" si="0"/>
        <v/>
      </c>
      <c r="I8" s="2" t="e">
        <f>IF(H8,H8*config!$B$1,"")</f>
        <v>#VALUE!</v>
      </c>
      <c r="J8" s="2" t="e">
        <f t="shared" si="1"/>
        <v>#VALUE!</v>
      </c>
      <c r="K8" s="2" t="e">
        <f>IF(J8, J8* IF(G8=1, config!$B$3,config!$B$2)*(1-config!$B$7) + config!$B$4, "")</f>
        <v>#VALUE!</v>
      </c>
      <c r="L8" s="4" t="e">
        <f>IF(J8,J8*config!$B$8,"")</f>
        <v>#VALUE!</v>
      </c>
      <c r="M8" s="11" t="e">
        <f>IF(H8,IF(F8=1,config!$B$6,config!$B$5),"")</f>
        <v>#VALUE!</v>
      </c>
      <c r="N8" s="2" t="e">
        <f>IF(L8,J8-I8-K8-L8-M8-IF(H8&gt;=40,config!$B$10,config!$B$9),"")</f>
        <v>#VALUE!</v>
      </c>
      <c r="O8" s="2" t="e">
        <f t="shared" si="2"/>
        <v>#VALUE!</v>
      </c>
      <c r="P8" s="2"/>
      <c r="Q8" s="12"/>
      <c r="R8" s="2"/>
      <c r="S8" s="4"/>
      <c r="T8" s="2" t="str">
        <f>IF(S8,S8*config!$B$1,"")</f>
        <v/>
      </c>
      <c r="U8" s="2" t="e">
        <f t="shared" si="3"/>
        <v>#VALUE!</v>
      </c>
      <c r="V8" s="2" t="e">
        <f>IF(U8, U8* IF(G8=1, config!$B$3,config!$B$2)*(1-config!$B$7) + config!$B$4, "")</f>
        <v>#VALUE!</v>
      </c>
      <c r="W8" s="4" t="e">
        <f>IF(U8,U8*config!$B$8,"")</f>
        <v>#VALUE!</v>
      </c>
      <c r="X8" s="11" t="e">
        <f>IF(N8,IF(F8=1,config!$B$6,config!$B$5),"")</f>
        <v>#VALUE!</v>
      </c>
      <c r="Y8" s="2" t="e">
        <f>IF(W8,U8-T8-V8-W8-X8-IF(S8&gt;=40,config!$B$10,config!$B$9),"")</f>
        <v>#VALUE!</v>
      </c>
      <c r="Z8" s="2" t="e">
        <f t="shared" si="4"/>
        <v>#VALUE!</v>
      </c>
      <c r="AA8" s="2"/>
      <c r="AB8" s="57" t="e">
        <f>AC10-AC11+AC14+AC15-AC13-AC4</f>
        <v>#VALUE!</v>
      </c>
      <c r="AC8" s="55"/>
    </row>
    <row r="9" spans="1:34">
      <c r="A9" s="6"/>
      <c r="B9" s="7"/>
      <c r="C9" s="8"/>
      <c r="D9" s="9"/>
      <c r="E9" s="10" t="s">
        <v>421</v>
      </c>
      <c r="F9" s="2">
        <v>0</v>
      </c>
      <c r="G9" s="2">
        <v>0</v>
      </c>
      <c r="H9" s="4" t="str">
        <f t="shared" si="0"/>
        <v/>
      </c>
      <c r="I9" s="2" t="e">
        <f>IF(H9,H9*config!$B$1,"")</f>
        <v>#VALUE!</v>
      </c>
      <c r="J9" s="2" t="e">
        <f t="shared" si="1"/>
        <v>#VALUE!</v>
      </c>
      <c r="K9" s="2" t="e">
        <f>IF(J9, J9* IF(G9=1, config!$B$3,config!$B$2)*(1-config!$B$7) + config!$B$4, "")</f>
        <v>#VALUE!</v>
      </c>
      <c r="L9" s="4" t="e">
        <f>IF(J9,J9*config!$B$8,"")</f>
        <v>#VALUE!</v>
      </c>
      <c r="M9" s="11" t="e">
        <f>IF(H9,IF(F9=1,config!$B$6,config!$B$5),"")</f>
        <v>#VALUE!</v>
      </c>
      <c r="N9" s="2" t="e">
        <f>IF(L9,J9-I9-K9-L9-M9-IF(H9&gt;=40,config!$B$10,config!$B$9),"")</f>
        <v>#VALUE!</v>
      </c>
      <c r="O9" s="2" t="e">
        <f t="shared" si="2"/>
        <v>#VALUE!</v>
      </c>
      <c r="P9" s="2"/>
      <c r="Q9" s="12"/>
      <c r="R9" s="2"/>
      <c r="S9" s="4"/>
      <c r="T9" s="2" t="str">
        <f>IF(S9,S9*config!$B$1,"")</f>
        <v/>
      </c>
      <c r="U9" s="2" t="e">
        <f t="shared" si="3"/>
        <v>#VALUE!</v>
      </c>
      <c r="V9" s="2" t="e">
        <f>IF(U9, U9* IF(G9=1, config!$B$3,config!$B$2)*(1-config!$B$7) + config!$B$4, "")</f>
        <v>#VALUE!</v>
      </c>
      <c r="W9" s="4" t="e">
        <f>IF(U9,U9*config!$B$8,"")</f>
        <v>#VALUE!</v>
      </c>
      <c r="X9" s="11" t="e">
        <f>IF(N9,IF(F9=1,config!$B$6,config!$B$5),"")</f>
        <v>#VALUE!</v>
      </c>
      <c r="Y9" s="2" t="e">
        <f>IF(W9,U9-T9-V9-W9-X9-IF(S9&gt;=40,config!$B$10,config!$B$9),"")</f>
        <v>#VALUE!</v>
      </c>
      <c r="Z9" s="2" t="e">
        <f t="shared" si="4"/>
        <v>#VALUE!</v>
      </c>
      <c r="AA9" s="2"/>
      <c r="AB9" s="58" t="s">
        <v>38</v>
      </c>
      <c r="AC9" s="59"/>
    </row>
    <row r="10" spans="1:34" ht="15.75" customHeight="1">
      <c r="A10" s="6"/>
      <c r="B10" s="7"/>
      <c r="C10" s="8"/>
      <c r="D10" s="9"/>
      <c r="E10" s="10" t="s">
        <v>422</v>
      </c>
      <c r="F10" s="2">
        <v>0</v>
      </c>
      <c r="G10" s="2">
        <v>0</v>
      </c>
      <c r="H10" s="4" t="str">
        <f t="shared" si="0"/>
        <v/>
      </c>
      <c r="I10" s="2" t="e">
        <f>IF(H10,H10*config!$B$1,"")</f>
        <v>#VALUE!</v>
      </c>
      <c r="J10" s="2" t="e">
        <f t="shared" si="1"/>
        <v>#VALUE!</v>
      </c>
      <c r="K10" s="2" t="e">
        <f>IF(J10, J10* IF(G10=1, config!$B$3,config!$B$2)*(1-config!$B$7) + config!$B$4, "")</f>
        <v>#VALUE!</v>
      </c>
      <c r="L10" s="4" t="e">
        <f>IF(J10,J10*config!$B$8,"")</f>
        <v>#VALUE!</v>
      </c>
      <c r="M10" s="11" t="e">
        <f>IF(H10,IF(F10=1,config!$B$6,config!$B$5),"")</f>
        <v>#VALUE!</v>
      </c>
      <c r="N10" s="2" t="e">
        <f>IF(L10,J10-I10-K10-L10-M10-IF(H10&gt;=40,config!$B$10,config!$B$9),"")</f>
        <v>#VALUE!</v>
      </c>
      <c r="O10" s="2" t="e">
        <f t="shared" si="2"/>
        <v>#VALUE!</v>
      </c>
      <c r="P10" s="2"/>
      <c r="Q10" s="12"/>
      <c r="R10" s="2"/>
      <c r="S10" s="4"/>
      <c r="T10" s="2" t="str">
        <f>IF(S10,S10*config!$B$1,"")</f>
        <v/>
      </c>
      <c r="U10" s="2" t="e">
        <f t="shared" si="3"/>
        <v>#VALUE!</v>
      </c>
      <c r="V10" s="2" t="e">
        <f>IF(U10, U10* IF(G10=1, config!$B$3,config!$B$2)*(1-config!$B$7) + config!$B$4, "")</f>
        <v>#VALUE!</v>
      </c>
      <c r="W10" s="4" t="e">
        <f>IF(U10,U10*config!$B$8,"")</f>
        <v>#VALUE!</v>
      </c>
      <c r="X10" s="11" t="e">
        <f>IF(N10,IF(F10=1,config!$B$6,config!$B$5),"")</f>
        <v>#VALUE!</v>
      </c>
      <c r="Y10" s="2" t="e">
        <f>IF(W10,U10-T10-V10-W10-X10-IF(S10&gt;=40,config!$B$10,config!$B$9),"")</f>
        <v>#VALUE!</v>
      </c>
      <c r="Z10" s="2" t="e">
        <f t="shared" si="4"/>
        <v>#VALUE!</v>
      </c>
      <c r="AA10" s="2"/>
      <c r="AB10" s="13" t="s">
        <v>40</v>
      </c>
      <c r="AC10" s="16" t="e">
        <f>IF(SUM(N2:N1000),SUM(N2:N1000),0)</f>
        <v>#VALUE!</v>
      </c>
    </row>
    <row r="11" spans="1:34" ht="15.75" customHeight="1">
      <c r="A11" s="6"/>
      <c r="B11" s="7"/>
      <c r="C11" s="8"/>
      <c r="D11" s="9"/>
      <c r="E11" s="10" t="s">
        <v>423</v>
      </c>
      <c r="F11" s="2">
        <v>0</v>
      </c>
      <c r="G11" s="2">
        <v>0</v>
      </c>
      <c r="H11" s="4" t="str">
        <f t="shared" si="0"/>
        <v/>
      </c>
      <c r="I11" s="2" t="e">
        <f>IF(H11,H11*config!$B$1,"")</f>
        <v>#VALUE!</v>
      </c>
      <c r="J11" s="2" t="e">
        <f t="shared" si="1"/>
        <v>#VALUE!</v>
      </c>
      <c r="K11" s="2" t="e">
        <f>IF(J11, J11* IF(G11=1, config!$B$3,config!$B$2)*(1-config!$B$7) + config!$B$4, "")</f>
        <v>#VALUE!</v>
      </c>
      <c r="L11" s="4" t="e">
        <f>IF(J11,J11*config!$B$8,"")</f>
        <v>#VALUE!</v>
      </c>
      <c r="M11" s="11" t="e">
        <f>IF(H11,IF(F11=1,config!$B$6,config!$B$5),"")</f>
        <v>#VALUE!</v>
      </c>
      <c r="N11" s="2" t="e">
        <f>IF(L11,J11-I11-K11-L11-M11-IF(H11&gt;=40,config!$B$10,config!$B$9),"")</f>
        <v>#VALUE!</v>
      </c>
      <c r="O11" s="2" t="e">
        <f t="shared" si="2"/>
        <v>#VALUE!</v>
      </c>
      <c r="P11" s="2"/>
      <c r="Q11" s="12"/>
      <c r="R11" s="2"/>
      <c r="S11" s="4"/>
      <c r="T11" s="2" t="str">
        <f>IF(S11,S11*config!$B$1,"")</f>
        <v/>
      </c>
      <c r="U11" s="2" t="e">
        <f t="shared" si="3"/>
        <v>#VALUE!</v>
      </c>
      <c r="V11" s="2" t="e">
        <f>IF(U11, U11* IF(G11=1, config!$B$3,config!$B$2)*(1-config!$B$7) + config!$B$4, "")</f>
        <v>#VALUE!</v>
      </c>
      <c r="W11" s="4" t="e">
        <f>IF(U11,U11*config!$B$8,"")</f>
        <v>#VALUE!</v>
      </c>
      <c r="X11" s="11" t="e">
        <f>IF(N11,IF(F11=1,config!$B$6,config!$B$5),"")</f>
        <v>#VALUE!</v>
      </c>
      <c r="Y11" s="2" t="e">
        <f>IF(W11,U11-T11-V11-W11-X11-IF(S11&gt;=40,config!$B$10,config!$B$9),"")</f>
        <v>#VALUE!</v>
      </c>
      <c r="Z11" s="2" t="e">
        <f t="shared" si="4"/>
        <v>#VALUE!</v>
      </c>
      <c r="AA11" s="2"/>
      <c r="AB11" s="13" t="s">
        <v>42</v>
      </c>
      <c r="AC11" s="16" t="e">
        <f>AC3*AC10</f>
        <v>#VALUE!</v>
      </c>
    </row>
    <row r="12" spans="1:34" ht="15.75" customHeight="1">
      <c r="A12" s="6"/>
      <c r="B12" s="7"/>
      <c r="C12" s="8"/>
      <c r="D12" s="9"/>
      <c r="E12" s="10" t="s">
        <v>424</v>
      </c>
      <c r="F12" s="2">
        <v>0</v>
      </c>
      <c r="G12" s="2">
        <v>0</v>
      </c>
      <c r="H12" s="4" t="str">
        <f t="shared" si="0"/>
        <v/>
      </c>
      <c r="I12" s="2" t="e">
        <f>IF(H12,H12*config!$B$1,"")</f>
        <v>#VALUE!</v>
      </c>
      <c r="J12" s="2" t="e">
        <f t="shared" si="1"/>
        <v>#VALUE!</v>
      </c>
      <c r="K12" s="2" t="e">
        <f>IF(J12, J12* IF(G12=1, config!$B$3,config!$B$2)*(1-config!$B$7) + config!$B$4, "")</f>
        <v>#VALUE!</v>
      </c>
      <c r="L12" s="4" t="e">
        <f>IF(J12,J12*config!$B$8,"")</f>
        <v>#VALUE!</v>
      </c>
      <c r="M12" s="11" t="e">
        <f>IF(H12,IF(F12=1,config!$B$6,config!$B$5),"")</f>
        <v>#VALUE!</v>
      </c>
      <c r="N12" s="2" t="e">
        <f>IF(L12,J12-I12-K12-L12-M12-IF(H12&gt;=40,config!$B$10,config!$B$9),"")</f>
        <v>#VALUE!</v>
      </c>
      <c r="O12" s="2" t="e">
        <f t="shared" si="2"/>
        <v>#VALUE!</v>
      </c>
      <c r="P12" s="2"/>
      <c r="Q12" s="12"/>
      <c r="R12" s="2"/>
      <c r="S12" s="4"/>
      <c r="T12" s="2" t="str">
        <f>IF(S12,S12*config!$B$1,"")</f>
        <v/>
      </c>
      <c r="U12" s="2" t="e">
        <f t="shared" si="3"/>
        <v>#VALUE!</v>
      </c>
      <c r="V12" s="2" t="e">
        <f>IF(U12, U12* IF(G12=1, config!$B$3,config!$B$2)*(1-config!$B$7) + config!$B$4, "")</f>
        <v>#VALUE!</v>
      </c>
      <c r="W12" s="4" t="e">
        <f>IF(U12,U12*config!$B$8,"")</f>
        <v>#VALUE!</v>
      </c>
      <c r="X12" s="11" t="e">
        <f>IF(N12,IF(F12=1,config!$B$6,config!$B$5),"")</f>
        <v>#VALUE!</v>
      </c>
      <c r="Y12" s="2" t="e">
        <f>IF(W12,U12-T12-V12-W12-X12-IF(S12&gt;=40,config!$B$10,config!$B$9),"")</f>
        <v>#VALUE!</v>
      </c>
      <c r="Z12" s="2" t="e">
        <f t="shared" si="4"/>
        <v>#VALUE!</v>
      </c>
      <c r="AA12" s="2"/>
      <c r="AB12" s="13" t="s">
        <v>44</v>
      </c>
      <c r="AC12" s="16" t="e">
        <f>AC10-AC11</f>
        <v>#VALUE!</v>
      </c>
    </row>
    <row r="13" spans="1:34">
      <c r="A13" s="6"/>
      <c r="B13" s="7"/>
      <c r="C13" s="8"/>
      <c r="D13" s="9"/>
      <c r="E13" s="10" t="s">
        <v>425</v>
      </c>
      <c r="F13" s="2">
        <v>0</v>
      </c>
      <c r="G13" s="2">
        <v>0</v>
      </c>
      <c r="H13" s="4" t="str">
        <f t="shared" si="0"/>
        <v/>
      </c>
      <c r="I13" s="2" t="e">
        <f>IF(H13,H13*config!$B$1,"")</f>
        <v>#VALUE!</v>
      </c>
      <c r="J13" s="2" t="e">
        <f t="shared" si="1"/>
        <v>#VALUE!</v>
      </c>
      <c r="K13" s="2" t="e">
        <f>IF(J13, J13* IF(G13=1, config!$B$3,config!$B$2)*(1-config!$B$7) + config!$B$4, "")</f>
        <v>#VALUE!</v>
      </c>
      <c r="L13" s="4" t="e">
        <f>IF(J13,J13*config!$B$8,"")</f>
        <v>#VALUE!</v>
      </c>
      <c r="M13" s="11" t="e">
        <f>IF(H13,IF(F13=1,config!$B$6,config!$B$5),"")</f>
        <v>#VALUE!</v>
      </c>
      <c r="N13" s="2" t="e">
        <f>IF(L13,J13-I13-K13-L13-M13-IF(H13&gt;=40,config!$B$10,config!$B$9),"")</f>
        <v>#VALUE!</v>
      </c>
      <c r="O13" s="2" t="e">
        <f t="shared" si="2"/>
        <v>#VALUE!</v>
      </c>
      <c r="P13" s="5"/>
      <c r="Q13" s="24"/>
      <c r="R13" s="5"/>
      <c r="S13" s="4"/>
      <c r="T13" s="2" t="str">
        <f>IF(S13,S13*config!$B$1,"")</f>
        <v/>
      </c>
      <c r="U13" s="2" t="e">
        <f t="shared" si="3"/>
        <v>#VALUE!</v>
      </c>
      <c r="V13" s="2" t="e">
        <f>IF(U13, U13* IF(G13=1, config!$B$3,config!$B$2)*(1-config!$B$7) + config!$B$4, "")</f>
        <v>#VALUE!</v>
      </c>
      <c r="W13" s="4" t="e">
        <f>IF(U13,U13*config!$B$8,"")</f>
        <v>#VALUE!</v>
      </c>
      <c r="X13" s="11" t="e">
        <f>IF(N13,IF(F13=1,config!$B$6,config!$B$5),"")</f>
        <v>#VALUE!</v>
      </c>
      <c r="Y13" s="2" t="e">
        <f>IF(W13,U13-T13-V13-W13-X13-IF(S13&gt;=40,config!$B$10,config!$B$9),"")</f>
        <v>#VALUE!</v>
      </c>
      <c r="Z13" s="2" t="e">
        <f t="shared" si="4"/>
        <v>#VALUE!</v>
      </c>
      <c r="AA13" s="5"/>
      <c r="AB13" s="13" t="s">
        <v>46</v>
      </c>
      <c r="AC13" s="15">
        <f>IF(AC5=0,AC12*config!B14,0)</f>
        <v>0</v>
      </c>
    </row>
    <row r="14" spans="1:34">
      <c r="A14" s="6"/>
      <c r="B14" s="7"/>
      <c r="C14" s="8"/>
      <c r="D14" s="9"/>
      <c r="E14" s="10" t="s">
        <v>426</v>
      </c>
      <c r="F14" s="2">
        <v>0</v>
      </c>
      <c r="G14" s="2">
        <v>0</v>
      </c>
      <c r="H14" s="4" t="str">
        <f t="shared" si="0"/>
        <v/>
      </c>
      <c r="I14" s="2" t="e">
        <f>IF(H14,H14*config!$B$1,"")</f>
        <v>#VALUE!</v>
      </c>
      <c r="J14" s="2" t="e">
        <f t="shared" si="1"/>
        <v>#VALUE!</v>
      </c>
      <c r="K14" s="2" t="e">
        <f>IF(J14, J14* IF(G14=1, config!$B$3,config!$B$2)*(1-config!$B$7) + config!$B$4, "")</f>
        <v>#VALUE!</v>
      </c>
      <c r="L14" s="4" t="e">
        <f>IF(J14,J14*config!$B$8,"")</f>
        <v>#VALUE!</v>
      </c>
      <c r="M14" s="11" t="e">
        <f>IF(H14,IF(F14=1,config!$B$6,config!$B$5),"")</f>
        <v>#VALUE!</v>
      </c>
      <c r="N14" s="2" t="e">
        <f>IF(L14,J14-I14-K14-L14-M14-IF(H14&gt;=40,config!$B$10,config!$B$9),"")</f>
        <v>#VALUE!</v>
      </c>
      <c r="O14" s="2" t="e">
        <f t="shared" si="2"/>
        <v>#VALUE!</v>
      </c>
      <c r="P14" s="25"/>
      <c r="Q14" s="24"/>
      <c r="R14" s="25"/>
      <c r="S14" s="4"/>
      <c r="T14" s="2" t="str">
        <f>IF(S14,S14*config!$B$1,"")</f>
        <v/>
      </c>
      <c r="U14" s="2" t="e">
        <f t="shared" si="3"/>
        <v>#VALUE!</v>
      </c>
      <c r="V14" s="2" t="e">
        <f>IF(U14, U14* IF(G14=1, config!$B$3,config!$B$2)*(1-config!$B$7) + config!$B$4, "")</f>
        <v>#VALUE!</v>
      </c>
      <c r="W14" s="4" t="e">
        <f>IF(U14,U14*config!$B$8,"")</f>
        <v>#VALUE!</v>
      </c>
      <c r="X14" s="11" t="e">
        <f>IF(N14,IF(F14=1,config!$B$6,config!$B$5),"")</f>
        <v>#VALUE!</v>
      </c>
      <c r="Y14" s="2" t="e">
        <f>IF(W14,U14-T14-V14-W14-X14-IF(S14&gt;=40,config!$B$10,config!$B$9),"")</f>
        <v>#VALUE!</v>
      </c>
      <c r="Z14" s="2" t="e">
        <f t="shared" si="4"/>
        <v>#VALUE!</v>
      </c>
      <c r="AA14" s="25"/>
      <c r="AB14" s="13" t="s">
        <v>48</v>
      </c>
      <c r="AC14" s="16" t="e">
        <f>IF(SUM(M2:M1000),(SUM(M2:M1000)*config!$B$12),0)</f>
        <v>#VALUE!</v>
      </c>
    </row>
    <row r="15" spans="1:34" ht="15.75" customHeight="1">
      <c r="A15" s="6"/>
      <c r="B15" s="7"/>
      <c r="C15" s="8"/>
      <c r="D15" s="9"/>
      <c r="E15" s="10" t="s">
        <v>427</v>
      </c>
      <c r="F15" s="2">
        <v>0</v>
      </c>
      <c r="G15" s="2">
        <v>0</v>
      </c>
      <c r="H15" s="4" t="str">
        <f t="shared" si="0"/>
        <v/>
      </c>
      <c r="I15" s="2" t="e">
        <f>IF(H15,H15*config!$B$1,"")</f>
        <v>#VALUE!</v>
      </c>
      <c r="J15" s="2" t="e">
        <f t="shared" si="1"/>
        <v>#VALUE!</v>
      </c>
      <c r="K15" s="2" t="e">
        <f>IF(J15, J15* IF(G15=1, config!$B$3,config!$B$2)*(1-config!$B$7) + config!$B$4, "")</f>
        <v>#VALUE!</v>
      </c>
      <c r="L15" s="4" t="e">
        <f>IF(J15,J15*config!$B$8,"")</f>
        <v>#VALUE!</v>
      </c>
      <c r="M15" s="11" t="e">
        <f>IF(H15,IF(F15=1,config!$B$6,config!$B$5),"")</f>
        <v>#VALUE!</v>
      </c>
      <c r="N15" s="2" t="e">
        <f>IF(L15,J15-I15-K15-L15-M15-IF(H15&gt;=40,config!$B$10,config!$B$9),"")</f>
        <v>#VALUE!</v>
      </c>
      <c r="O15" s="2" t="e">
        <f t="shared" si="2"/>
        <v>#VALUE!</v>
      </c>
      <c r="Q15" s="24"/>
      <c r="S15" s="4"/>
      <c r="T15" s="2" t="str">
        <f>IF(S15,S15*config!$B$1,"")</f>
        <v/>
      </c>
      <c r="U15" s="2" t="e">
        <f t="shared" si="3"/>
        <v>#VALUE!</v>
      </c>
      <c r="V15" s="2" t="e">
        <f>IF(U15, U15* IF(G15=1, config!$B$3,config!$B$2)*(1-config!$B$7) + config!$B$4, "")</f>
        <v>#VALUE!</v>
      </c>
      <c r="W15" s="4" t="e">
        <f>IF(U15,U15*config!$B$8,"")</f>
        <v>#VALUE!</v>
      </c>
      <c r="X15" s="11" t="e">
        <f>IF(N15,IF(F15=1,config!$B$6,config!$B$5),"")</f>
        <v>#VALUE!</v>
      </c>
      <c r="Y15" s="2" t="e">
        <f>IF(W15,U15-T15-V15-W15-X15-IF(S15&gt;=40,config!$B$10,config!$B$9),"")</f>
        <v>#VALUE!</v>
      </c>
      <c r="Z15" s="2" t="e">
        <f t="shared" si="4"/>
        <v>#VALUE!</v>
      </c>
      <c r="AB15" s="13" t="s">
        <v>50</v>
      </c>
      <c r="AC15" s="16" t="e">
        <f>(AC12+AC13)*config!$B$13</f>
        <v>#VALUE!</v>
      </c>
    </row>
    <row r="16" spans="1:34">
      <c r="A16" s="6"/>
      <c r="B16" s="7"/>
      <c r="C16" s="8"/>
      <c r="D16" s="9"/>
      <c r="E16" s="10" t="s">
        <v>428</v>
      </c>
      <c r="F16" s="2">
        <v>0</v>
      </c>
      <c r="G16" s="2">
        <v>0</v>
      </c>
      <c r="H16" s="4" t="str">
        <f t="shared" si="0"/>
        <v/>
      </c>
      <c r="I16" s="2" t="e">
        <f>IF(H16,H16*config!$B$1,"")</f>
        <v>#VALUE!</v>
      </c>
      <c r="J16" s="2" t="e">
        <f t="shared" si="1"/>
        <v>#VALUE!</v>
      </c>
      <c r="K16" s="2" t="e">
        <f>IF(J16, J16* IF(G16=1, config!$B$3,config!$B$2)*(1-config!$B$7) + config!$B$4, "")</f>
        <v>#VALUE!</v>
      </c>
      <c r="L16" s="4" t="e">
        <f>IF(J16,J16*config!$B$8,"")</f>
        <v>#VALUE!</v>
      </c>
      <c r="M16" s="11" t="e">
        <f>IF(H16,IF(F16=1,config!$B$6,config!$B$5),"")</f>
        <v>#VALUE!</v>
      </c>
      <c r="N16" s="2" t="e">
        <f>IF(L16,J16-I16-K16-L16-M16-IF(H16&gt;=40,config!$B$10,config!$B$9),"")</f>
        <v>#VALUE!</v>
      </c>
      <c r="O16" s="2" t="e">
        <f t="shared" si="2"/>
        <v>#VALUE!</v>
      </c>
      <c r="P16" s="26"/>
      <c r="Q16" s="24"/>
      <c r="R16" s="26"/>
      <c r="S16" s="4"/>
      <c r="T16" s="2" t="str">
        <f>IF(S16,S16*config!$B$1,"")</f>
        <v/>
      </c>
      <c r="U16" s="2" t="e">
        <f t="shared" si="3"/>
        <v>#VALUE!</v>
      </c>
      <c r="V16" s="2" t="e">
        <f>IF(U16, U16* IF(G16=1, config!$B$3,config!$B$2)*(1-config!$B$7) + config!$B$4, "")</f>
        <v>#VALUE!</v>
      </c>
      <c r="W16" s="4" t="e">
        <f>IF(U16,U16*config!$B$8,"")</f>
        <v>#VALUE!</v>
      </c>
      <c r="X16" s="11" t="e">
        <f>IF(N16,IF(F16=1,config!$B$6,config!$B$5),"")</f>
        <v>#VALUE!</v>
      </c>
      <c r="Y16" s="2" t="e">
        <f>IF(W16,U16-T16-V16-W16-X16-IF(S16&gt;=40,config!$B$10,config!$B$9),"")</f>
        <v>#VALUE!</v>
      </c>
      <c r="Z16" s="2" t="e">
        <f t="shared" si="4"/>
        <v>#VALUE!</v>
      </c>
      <c r="AA16" s="26"/>
      <c r="AB16" s="60" t="s">
        <v>52</v>
      </c>
      <c r="AC16" s="61"/>
      <c r="AD16" s="27" t="s">
        <v>53</v>
      </c>
      <c r="AE16" s="28" t="s">
        <v>54</v>
      </c>
    </row>
    <row r="17" spans="1:31" ht="15.75" customHeight="1">
      <c r="A17" s="6"/>
      <c r="B17" s="7"/>
      <c r="C17" s="8"/>
      <c r="D17" s="9"/>
      <c r="E17" s="10" t="s">
        <v>429</v>
      </c>
      <c r="F17" s="2">
        <v>0</v>
      </c>
      <c r="G17" s="2">
        <v>0</v>
      </c>
      <c r="H17" s="4" t="str">
        <f t="shared" si="0"/>
        <v/>
      </c>
      <c r="I17" s="2" t="e">
        <f>IF(H17,H17*config!$B$1,"")</f>
        <v>#VALUE!</v>
      </c>
      <c r="J17" s="2" t="e">
        <f t="shared" si="1"/>
        <v>#VALUE!</v>
      </c>
      <c r="K17" s="2" t="e">
        <f>IF(J17, J17* IF(G17=1, config!$B$3,config!$B$2)*(1-config!$B$7) + config!$B$4, "")</f>
        <v>#VALUE!</v>
      </c>
      <c r="L17" s="4" t="e">
        <f>IF(J17,J17*config!$B$8,"")</f>
        <v>#VALUE!</v>
      </c>
      <c r="M17" s="11" t="e">
        <f>IF(H17,IF(F17=1,config!$B$6,config!$B$5),"")</f>
        <v>#VALUE!</v>
      </c>
      <c r="N17" s="2" t="e">
        <f>IF(L17,J17-I17-K17-L17-M17-IF(H17&gt;=40,config!$B$10,config!$B$9),"")</f>
        <v>#VALUE!</v>
      </c>
      <c r="O17" s="2" t="e">
        <f t="shared" si="2"/>
        <v>#VALUE!</v>
      </c>
      <c r="P17" s="2"/>
      <c r="Q17" s="24"/>
      <c r="R17" s="2"/>
      <c r="S17" s="4"/>
      <c r="T17" s="2" t="str">
        <f>IF(S17,S17*config!$B$1,"")</f>
        <v/>
      </c>
      <c r="U17" s="2" t="e">
        <f t="shared" si="3"/>
        <v>#VALUE!</v>
      </c>
      <c r="V17" s="2" t="e">
        <f>IF(U17, U17* IF(G17=1, config!$B$3,config!$B$2)*(1-config!$B$7) + config!$B$4, "")</f>
        <v>#VALUE!</v>
      </c>
      <c r="W17" s="4" t="e">
        <f>IF(U17,U17*config!$B$8,"")</f>
        <v>#VALUE!</v>
      </c>
      <c r="X17" s="11" t="e">
        <f>IF(N17,IF(F17=1,config!$B$6,config!$B$5),"")</f>
        <v>#VALUE!</v>
      </c>
      <c r="Y17" s="2" t="e">
        <f>IF(W17,U17-T17-V17-W17-X17-IF(S17&gt;=40,config!$B$10,config!$B$9),"")</f>
        <v>#VALUE!</v>
      </c>
      <c r="Z17" s="2" t="e">
        <f t="shared" si="4"/>
        <v>#VALUE!</v>
      </c>
      <c r="AA17" s="2"/>
      <c r="AB17" s="29" t="s">
        <v>56</v>
      </c>
      <c r="AC17" s="4" t="e">
        <f>AB8</f>
        <v>#VALUE!</v>
      </c>
      <c r="AD17" s="30">
        <f>AF4</f>
        <v>170.94</v>
      </c>
      <c r="AE17" s="31" t="e">
        <f t="shared" ref="AE17:AE26" si="5">AD17-AC17</f>
        <v>#VALUE!</v>
      </c>
    </row>
    <row r="18" spans="1:31" ht="15.75" customHeight="1">
      <c r="A18" s="6"/>
      <c r="B18" s="7"/>
      <c r="C18" s="8"/>
      <c r="D18" s="9"/>
      <c r="E18" s="10" t="s">
        <v>430</v>
      </c>
      <c r="F18" s="2">
        <v>0</v>
      </c>
      <c r="G18" s="2">
        <v>0</v>
      </c>
      <c r="H18" s="4" t="str">
        <f t="shared" si="0"/>
        <v/>
      </c>
      <c r="I18" s="2" t="e">
        <f>IF(H18,H18*config!$B$1,"")</f>
        <v>#VALUE!</v>
      </c>
      <c r="J18" s="2" t="e">
        <f t="shared" si="1"/>
        <v>#VALUE!</v>
      </c>
      <c r="K18" s="2" t="e">
        <f>IF(J18, J18* IF(G18=1, config!$B$3,config!$B$2)*(1-config!$B$7) + config!$B$4, "")</f>
        <v>#VALUE!</v>
      </c>
      <c r="L18" s="4" t="e">
        <f>IF(J18,J18*config!$B$8,"")</f>
        <v>#VALUE!</v>
      </c>
      <c r="M18" s="11" t="e">
        <f>IF(H18,IF(F18=1,config!$B$6,config!$B$5),"")</f>
        <v>#VALUE!</v>
      </c>
      <c r="N18" s="2" t="e">
        <f>IF(L18,J18-I18-K18-L18-M18-IF(H18&gt;=40,config!$B$10,config!$B$9),"")</f>
        <v>#VALUE!</v>
      </c>
      <c r="O18" s="2" t="e">
        <f t="shared" si="2"/>
        <v>#VALUE!</v>
      </c>
      <c r="P18" s="2"/>
      <c r="R18" s="2"/>
      <c r="S18" s="4"/>
      <c r="T18" s="2" t="str">
        <f>IF(S18,S18*config!$B$1,"")</f>
        <v/>
      </c>
      <c r="U18" s="2" t="e">
        <f t="shared" si="3"/>
        <v>#VALUE!</v>
      </c>
      <c r="V18" s="2" t="e">
        <f>IF(U18, U18* IF(G18=1, config!$B$3,config!$B$2)*(1-config!$B$7) + config!$B$4, "")</f>
        <v>#VALUE!</v>
      </c>
      <c r="W18" s="4" t="e">
        <f>IF(U18,U18*config!$B$8,"")</f>
        <v>#VALUE!</v>
      </c>
      <c r="X18" s="11" t="e">
        <f>IF(N18,IF(F18=1,config!$B$6,config!$B$5),"")</f>
        <v>#VALUE!</v>
      </c>
      <c r="Y18" s="2" t="e">
        <f>IF(W18,U18-T18-V18-W18-X18-IF(S18&gt;=40,config!$B$10,config!$B$9),"")</f>
        <v>#VALUE!</v>
      </c>
      <c r="Z18" s="2" t="e">
        <f t="shared" si="4"/>
        <v>#VALUE!</v>
      </c>
      <c r="AA18" s="2"/>
      <c r="AB18" s="29" t="s">
        <v>58</v>
      </c>
      <c r="AC18" s="4" t="e">
        <f>AC11</f>
        <v>#VALUE!</v>
      </c>
      <c r="AD18" s="30" t="e">
        <f>AD22-AD17</f>
        <v>#VALUE!</v>
      </c>
      <c r="AE18" s="31" t="e">
        <f t="shared" si="5"/>
        <v>#VALUE!</v>
      </c>
    </row>
    <row r="19" spans="1:31" ht="15.75" customHeight="1">
      <c r="A19" s="6"/>
      <c r="B19" s="7"/>
      <c r="C19" s="8"/>
      <c r="D19" s="9"/>
      <c r="E19" s="10" t="s">
        <v>431</v>
      </c>
      <c r="F19" s="2">
        <v>0</v>
      </c>
      <c r="G19" s="2">
        <v>0</v>
      </c>
      <c r="H19" s="4" t="str">
        <f t="shared" si="0"/>
        <v/>
      </c>
      <c r="I19" s="2" t="e">
        <f>IF(H19,H19*config!$B$1,"")</f>
        <v>#VALUE!</v>
      </c>
      <c r="J19" s="2" t="e">
        <f t="shared" si="1"/>
        <v>#VALUE!</v>
      </c>
      <c r="K19" s="2" t="e">
        <f>IF(J19, J19* IF(G19=1, config!$B$3,config!$B$2)*(1-config!$B$7) + config!$B$4, "")</f>
        <v>#VALUE!</v>
      </c>
      <c r="L19" s="4" t="e">
        <f>IF(J19,J19*config!$B$8,"")</f>
        <v>#VALUE!</v>
      </c>
      <c r="M19" s="11" t="e">
        <f>IF(H19,IF(F19=1,config!$B$6,config!$B$5),"")</f>
        <v>#VALUE!</v>
      </c>
      <c r="N19" s="2" t="e">
        <f>IF(L19,J19-I19-K19-L19-M19-IF(H19&gt;=40,config!$B$10,config!$B$9),"")</f>
        <v>#VALUE!</v>
      </c>
      <c r="O19" s="2" t="e">
        <f t="shared" si="2"/>
        <v>#VALUE!</v>
      </c>
      <c r="P19" s="2"/>
      <c r="Q19" s="2"/>
      <c r="R19" s="2"/>
      <c r="S19" s="2"/>
      <c r="T19" s="2" t="str">
        <f>IF(S19,S19*config!$B$1,"")</f>
        <v/>
      </c>
      <c r="U19" s="2" t="e">
        <f t="shared" si="3"/>
        <v>#VALUE!</v>
      </c>
      <c r="V19" s="2" t="e">
        <f>IF(U19, U19* IF(G19=1, config!$B$3,config!$B$2)*(1-config!$B$7) + config!$B$4, "")</f>
        <v>#VALUE!</v>
      </c>
      <c r="W19" s="4" t="e">
        <f>IF(U19,U19*config!$B$8,"")</f>
        <v>#VALUE!</v>
      </c>
      <c r="X19" s="11" t="e">
        <f>IF(N19,IF(F19=1,config!$B$6,config!$B$5),"")</f>
        <v>#VALUE!</v>
      </c>
      <c r="Y19" s="2" t="e">
        <f>IF(W19,U19-T19-V19-W19-X19-IF(S19&gt;=40,config!$B$10,config!$B$9),"")</f>
        <v>#VALUE!</v>
      </c>
      <c r="Z19" s="2" t="e">
        <f t="shared" si="4"/>
        <v>#VALUE!</v>
      </c>
      <c r="AA19" s="2"/>
      <c r="AB19" s="29" t="s">
        <v>48</v>
      </c>
      <c r="AC19" s="4" t="e">
        <f t="shared" ref="AC19:AC20" si="6">AC14</f>
        <v>#VALUE!</v>
      </c>
      <c r="AD19" s="30" t="e">
        <f>IF(SUM(X2:X1000),(SUM(X2:X1000)*config!$B$12),0)</f>
        <v>#VALUE!</v>
      </c>
      <c r="AE19" s="31" t="e">
        <f t="shared" si="5"/>
        <v>#VALUE!</v>
      </c>
    </row>
    <row r="20" spans="1:31" ht="15.75" customHeight="1">
      <c r="A20" s="6"/>
      <c r="B20" s="7"/>
      <c r="C20" s="8"/>
      <c r="D20" s="9"/>
      <c r="E20" s="10" t="s">
        <v>432</v>
      </c>
      <c r="F20" s="2">
        <v>0</v>
      </c>
      <c r="G20" s="2">
        <v>0</v>
      </c>
      <c r="H20" s="4" t="str">
        <f t="shared" si="0"/>
        <v/>
      </c>
      <c r="I20" s="2" t="e">
        <f>IF(H20,H20*config!$B$1,"")</f>
        <v>#VALUE!</v>
      </c>
      <c r="J20" s="2" t="e">
        <f t="shared" si="1"/>
        <v>#VALUE!</v>
      </c>
      <c r="K20" s="2" t="e">
        <f>IF(J20, J20* IF(G20=1, config!$B$3,config!$B$2)*(1-config!$B$7) + config!$B$4, "")</f>
        <v>#VALUE!</v>
      </c>
      <c r="L20" s="4" t="e">
        <f>IF(J20,J20*config!$B$8,"")</f>
        <v>#VALUE!</v>
      </c>
      <c r="M20" s="11" t="e">
        <f>IF(H20,IF(F20=1,config!$B$6,config!$B$5),"")</f>
        <v>#VALUE!</v>
      </c>
      <c r="N20" s="2" t="e">
        <f>IF(L20,J20-I20-K20-L20-M20-IF(H20&gt;=40,config!$B$10,config!$B$9),"")</f>
        <v>#VALUE!</v>
      </c>
      <c r="O20" s="2" t="e">
        <f t="shared" si="2"/>
        <v>#VALUE!</v>
      </c>
      <c r="P20" s="2"/>
      <c r="Q20" s="2"/>
      <c r="R20" s="2"/>
      <c r="S20" s="2"/>
      <c r="T20" s="2" t="str">
        <f>IF(S20,S20*config!$B$1,"")</f>
        <v/>
      </c>
      <c r="U20" s="2" t="e">
        <f t="shared" si="3"/>
        <v>#VALUE!</v>
      </c>
      <c r="V20" s="2" t="e">
        <f>IF(U20, U20* IF(G20=1, config!$B$3,config!$B$2)*(1-config!$B$7) + config!$B$4, "")</f>
        <v>#VALUE!</v>
      </c>
      <c r="W20" s="4" t="e">
        <f>IF(U20,U20*config!$B$8,"")</f>
        <v>#VALUE!</v>
      </c>
      <c r="X20" s="11" t="e">
        <f>IF(N20,IF(F20=1,config!$B$6,config!$B$5),"")</f>
        <v>#VALUE!</v>
      </c>
      <c r="Y20" s="2" t="e">
        <f>IF(W20,U20-T20-V20-W20-X20-IF(S20&gt;=40,config!$B$10,config!$B$9),"")</f>
        <v>#VALUE!</v>
      </c>
      <c r="Z20" s="2" t="e">
        <f t="shared" si="4"/>
        <v>#VALUE!</v>
      </c>
      <c r="AA20" s="2"/>
      <c r="AB20" s="29" t="s">
        <v>50</v>
      </c>
      <c r="AC20" s="4" t="e">
        <f t="shared" si="6"/>
        <v>#VALUE!</v>
      </c>
      <c r="AD20" s="30">
        <f>(AF4)*config!$B$13</f>
        <v>1.7094</v>
      </c>
      <c r="AE20" s="31" t="e">
        <f t="shared" si="5"/>
        <v>#VALUE!</v>
      </c>
    </row>
    <row r="21" spans="1:31" ht="15.75" customHeight="1">
      <c r="A21" s="6"/>
      <c r="B21" s="7"/>
      <c r="C21" s="8"/>
      <c r="D21" s="9"/>
      <c r="E21" s="10" t="s">
        <v>433</v>
      </c>
      <c r="F21" s="2">
        <v>0</v>
      </c>
      <c r="G21" s="2">
        <v>0</v>
      </c>
      <c r="H21" s="4" t="str">
        <f t="shared" si="0"/>
        <v/>
      </c>
      <c r="I21" s="2" t="e">
        <f>IF(H21,H21*config!$B$1,"")</f>
        <v>#VALUE!</v>
      </c>
      <c r="J21" s="2" t="e">
        <f t="shared" si="1"/>
        <v>#VALUE!</v>
      </c>
      <c r="K21" s="2" t="e">
        <f>IF(J21, J21* IF(G21=1, config!$B$3,config!$B$2)*(1-config!$B$7) + config!$B$4, "")</f>
        <v>#VALUE!</v>
      </c>
      <c r="L21" s="4" t="e">
        <f>IF(J21,J21*config!$B$8,"")</f>
        <v>#VALUE!</v>
      </c>
      <c r="M21" s="11" t="e">
        <f>IF(H21,IF(F21=1,config!$B$6,config!$B$5),"")</f>
        <v>#VALUE!</v>
      </c>
      <c r="N21" s="2" t="e">
        <f>IF(L21,J21-I21-K21-L21-M21-IF(H21&gt;=40,config!$B$10,config!$B$9),"")</f>
        <v>#VALUE!</v>
      </c>
      <c r="O21" s="2" t="e">
        <f t="shared" si="2"/>
        <v>#VALUE!</v>
      </c>
      <c r="P21" s="2"/>
      <c r="Q21" s="2"/>
      <c r="R21" s="2"/>
      <c r="S21" s="2"/>
      <c r="T21" s="2" t="str">
        <f>IF(S21,S21*config!$B$1,"")</f>
        <v/>
      </c>
      <c r="U21" s="2" t="e">
        <f t="shared" si="3"/>
        <v>#VALUE!</v>
      </c>
      <c r="V21" s="2" t="e">
        <f>IF(U21, U21* IF(G21=1, config!$B$3,config!$B$2)*(1-config!$B$7) + config!$B$4, "")</f>
        <v>#VALUE!</v>
      </c>
      <c r="W21" s="4" t="e">
        <f>IF(U21,U21*config!$B$8,"")</f>
        <v>#VALUE!</v>
      </c>
      <c r="X21" s="11" t="e">
        <f>IF(N21,IF(F21=1,config!$B$6,config!$B$5),"")</f>
        <v>#VALUE!</v>
      </c>
      <c r="Y21" s="2" t="e">
        <f>IF(W21,U21-T21-V21-W21-X21-IF(S21&gt;=40,config!$B$10,config!$B$9),"")</f>
        <v>#VALUE!</v>
      </c>
      <c r="Z21" s="2" t="e">
        <f t="shared" si="4"/>
        <v>#VALUE!</v>
      </c>
      <c r="AA21" s="2"/>
      <c r="AB21" s="29" t="s">
        <v>62</v>
      </c>
      <c r="AC21" s="4" t="e">
        <f>AC14+AC15</f>
        <v>#VALUE!</v>
      </c>
      <c r="AD21" s="30" t="e">
        <f>AD19+AD20</f>
        <v>#VALUE!</v>
      </c>
      <c r="AE21" s="31" t="e">
        <f t="shared" si="5"/>
        <v>#VALUE!</v>
      </c>
    </row>
    <row r="22" spans="1:31" ht="15.75" customHeight="1">
      <c r="A22" s="6"/>
      <c r="B22" s="7"/>
      <c r="C22" s="8"/>
      <c r="D22" s="9"/>
      <c r="E22" s="10" t="s">
        <v>434</v>
      </c>
      <c r="F22" s="2">
        <v>0</v>
      </c>
      <c r="G22" s="2">
        <v>0</v>
      </c>
      <c r="H22" s="4" t="str">
        <f t="shared" si="0"/>
        <v/>
      </c>
      <c r="I22" s="2" t="e">
        <f>IF(H22,H22*config!$B$1,"")</f>
        <v>#VALUE!</v>
      </c>
      <c r="J22" s="2" t="e">
        <f t="shared" si="1"/>
        <v>#VALUE!</v>
      </c>
      <c r="K22" s="2" t="e">
        <f>IF(J22, J22* IF(G22=1, config!$B$3,config!$B$2)*(1-config!$B$7) + config!$B$4, "")</f>
        <v>#VALUE!</v>
      </c>
      <c r="L22" s="4" t="e">
        <f>IF(J22,J22*config!$B$8,"")</f>
        <v>#VALUE!</v>
      </c>
      <c r="M22" s="11" t="e">
        <f>IF(H22,IF(F22=1,config!$B$6,config!$B$5),"")</f>
        <v>#VALUE!</v>
      </c>
      <c r="N22" s="2" t="e">
        <f>IF(L22,J22-I22-K22-L22-M22-IF(H22&gt;=40,config!$B$10,config!$B$9),"")</f>
        <v>#VALUE!</v>
      </c>
      <c r="O22" s="2" t="e">
        <f t="shared" si="2"/>
        <v>#VALUE!</v>
      </c>
      <c r="P22" s="2"/>
      <c r="Q22" s="2"/>
      <c r="R22" s="2"/>
      <c r="S22" s="2"/>
      <c r="T22" s="2" t="str">
        <f>IF(S22,S22*config!$B$1,"")</f>
        <v/>
      </c>
      <c r="U22" s="2" t="e">
        <f t="shared" si="3"/>
        <v>#VALUE!</v>
      </c>
      <c r="V22" s="2" t="e">
        <f>IF(U22, U22* IF(G22=1, config!$B$3,config!$B$2)*(1-config!$B$7) + config!$B$4, "")</f>
        <v>#VALUE!</v>
      </c>
      <c r="W22" s="4" t="e">
        <f>IF(U22,U22*config!$B$8,"")</f>
        <v>#VALUE!</v>
      </c>
      <c r="X22" s="11" t="e">
        <f>IF(N22,IF(F22=1,config!$B$6,config!$B$5),"")</f>
        <v>#VALUE!</v>
      </c>
      <c r="Y22" s="2" t="e">
        <f>IF(W22,U22-T22-V22-W22-X22-IF(S22&gt;=40,config!$B$10,config!$B$9),"")</f>
        <v>#VALUE!</v>
      </c>
      <c r="Z22" s="2" t="e">
        <f t="shared" si="4"/>
        <v>#VALUE!</v>
      </c>
      <c r="AA22" s="2"/>
      <c r="AB22" s="29" t="s">
        <v>64</v>
      </c>
      <c r="AC22" s="4" t="e">
        <f>(AC17+AC18)-AC21</f>
        <v>#VALUE!</v>
      </c>
      <c r="AD22" s="32" t="e">
        <f>IF(SUM(Y2:Y1000),SUM(Y2:Y1000),0)</f>
        <v>#VALUE!</v>
      </c>
      <c r="AE22" s="31" t="e">
        <f t="shared" si="5"/>
        <v>#VALUE!</v>
      </c>
    </row>
    <row r="23" spans="1:31" ht="15.75" customHeight="1">
      <c r="A23" s="6"/>
      <c r="B23" s="7"/>
      <c r="C23" s="8"/>
      <c r="D23" s="9"/>
      <c r="E23" s="10" t="s">
        <v>435</v>
      </c>
      <c r="F23" s="2">
        <v>0</v>
      </c>
      <c r="G23" s="2">
        <v>0</v>
      </c>
      <c r="H23" s="4" t="str">
        <f t="shared" si="0"/>
        <v/>
      </c>
      <c r="I23" s="2" t="e">
        <f>IF(H23,H23*config!$B$1,"")</f>
        <v>#VALUE!</v>
      </c>
      <c r="J23" s="2" t="e">
        <f t="shared" si="1"/>
        <v>#VALUE!</v>
      </c>
      <c r="K23" s="2" t="e">
        <f>IF(J23, J23* IF(G23=1, config!$B$3,config!$B$2)*(1-config!$B$7) + config!$B$4, "")</f>
        <v>#VALUE!</v>
      </c>
      <c r="L23" s="4" t="e">
        <f>IF(J23,J23*config!$B$8,"")</f>
        <v>#VALUE!</v>
      </c>
      <c r="M23" s="11" t="e">
        <f>IF(H23,IF(F23=1,config!$B$6,config!$B$5),"")</f>
        <v>#VALUE!</v>
      </c>
      <c r="N23" s="2" t="e">
        <f>IF(L23,J23-I23-K23-L23-M23-IF(H23&gt;=40,config!$B$10,config!$B$9),"")</f>
        <v>#VALUE!</v>
      </c>
      <c r="O23" s="2" t="e">
        <f t="shared" si="2"/>
        <v>#VALUE!</v>
      </c>
      <c r="P23" s="2"/>
      <c r="Q23" s="2"/>
      <c r="R23" s="2"/>
      <c r="S23" s="2"/>
      <c r="T23" s="2" t="str">
        <f>IF(S23,S23*config!$B$1,"")</f>
        <v/>
      </c>
      <c r="U23" s="2" t="e">
        <f t="shared" si="3"/>
        <v>#VALUE!</v>
      </c>
      <c r="V23" s="2" t="e">
        <f>IF(U23, U23* IF(G23=1, config!$B$3,config!$B$2)*(1-config!$B$7) + config!$B$4, "")</f>
        <v>#VALUE!</v>
      </c>
      <c r="W23" s="4" t="e">
        <f>IF(U23,U23*config!$B$8,"")</f>
        <v>#VALUE!</v>
      </c>
      <c r="X23" s="11" t="e">
        <f>IF(N23,IF(F23=1,config!$B$6,config!$B$5),"")</f>
        <v>#VALUE!</v>
      </c>
      <c r="Y23" s="2" t="e">
        <f>IF(W23,U23-T23-V23-W23-X23-IF(S23&gt;=40,config!$B$10,config!$B$9),"")</f>
        <v>#VALUE!</v>
      </c>
      <c r="Z23" s="2" t="e">
        <f t="shared" si="4"/>
        <v>#VALUE!</v>
      </c>
      <c r="AA23" s="2"/>
      <c r="AB23" s="29" t="s">
        <v>66</v>
      </c>
      <c r="AC23" s="2">
        <f>IF(COUNT(N2:N1000),COUNT(N2:N1000),0)</f>
        <v>5</v>
      </c>
      <c r="AD23" s="33">
        <f>IF(COUNT(Y2:Y1000),COUNT(Y2:Y1000),0)</f>
        <v>0</v>
      </c>
      <c r="AE23" s="34">
        <f t="shared" si="5"/>
        <v>-5</v>
      </c>
    </row>
    <row r="24" spans="1:31" ht="12.5">
      <c r="A24" s="6"/>
      <c r="B24" s="7"/>
      <c r="C24" s="8"/>
      <c r="D24" s="9"/>
      <c r="E24" s="10" t="s">
        <v>436</v>
      </c>
      <c r="F24" s="2">
        <v>0</v>
      </c>
      <c r="G24" s="2">
        <v>0</v>
      </c>
      <c r="H24" s="4" t="str">
        <f t="shared" si="0"/>
        <v/>
      </c>
      <c r="I24" s="2" t="e">
        <f>IF(H24,H24*config!$B$1,"")</f>
        <v>#VALUE!</v>
      </c>
      <c r="J24" s="2" t="e">
        <f t="shared" si="1"/>
        <v>#VALUE!</v>
      </c>
      <c r="K24" s="2" t="e">
        <f>IF(J24, J24* IF(G24=1, config!$B$3,config!$B$2)*(1-config!$B$7) + config!$B$4, "")</f>
        <v>#VALUE!</v>
      </c>
      <c r="L24" s="4" t="e">
        <f>IF(J24,J24*config!$B$8,"")</f>
        <v>#VALUE!</v>
      </c>
      <c r="M24" s="11" t="e">
        <f>IF(H24,IF(F24=1,config!$B$6,config!$B$5),"")</f>
        <v>#VALUE!</v>
      </c>
      <c r="N24" s="2" t="e">
        <f>IF(L24,J24-I24-K24-L24-M24-IF(H24&gt;=40,config!$B$10,config!$B$9),"")</f>
        <v>#VALUE!</v>
      </c>
      <c r="O24" s="2" t="e">
        <f t="shared" si="2"/>
        <v>#VALUE!</v>
      </c>
      <c r="T24" s="2" t="str">
        <f>IF(S24,S24*config!$B$1,"")</f>
        <v/>
      </c>
      <c r="U24" s="2" t="e">
        <f t="shared" si="3"/>
        <v>#VALUE!</v>
      </c>
      <c r="V24" s="2" t="e">
        <f>IF(U24, U24* IF(G24=1, config!$B$3,config!$B$2)*(1-config!$B$7) + config!$B$4, "")</f>
        <v>#VALUE!</v>
      </c>
      <c r="W24" s="4" t="e">
        <f>IF(U24,U24*config!$B$8,"")</f>
        <v>#VALUE!</v>
      </c>
      <c r="X24" s="11" t="e">
        <f>IF(N24,IF(F24=1,config!$B$6,config!$B$5),"")</f>
        <v>#VALUE!</v>
      </c>
      <c r="Y24" s="2" t="e">
        <f>IF(W24,U24-T24-V24-W24-X24-IF(S24&gt;=40,config!$B$10,config!$B$9),"")</f>
        <v>#VALUE!</v>
      </c>
      <c r="Z24" s="2" t="e">
        <f t="shared" si="4"/>
        <v>#VALUE!</v>
      </c>
      <c r="AB24" s="29" t="s">
        <v>68</v>
      </c>
      <c r="AC24" s="35">
        <f t="shared" ref="AC24:AD24" si="7">IFERROR(AC18/AC22, 0)</f>
        <v>0</v>
      </c>
      <c r="AD24" s="36">
        <f t="shared" si="7"/>
        <v>0</v>
      </c>
      <c r="AE24" s="37">
        <f t="shared" si="5"/>
        <v>0</v>
      </c>
    </row>
    <row r="25" spans="1:31" ht="12.5">
      <c r="A25" s="6"/>
      <c r="B25" s="7"/>
      <c r="C25" s="8"/>
      <c r="D25" s="9"/>
      <c r="E25" s="10" t="s">
        <v>437</v>
      </c>
      <c r="F25" s="2">
        <v>0</v>
      </c>
      <c r="G25" s="2">
        <v>0</v>
      </c>
      <c r="H25" s="4" t="str">
        <f t="shared" si="0"/>
        <v/>
      </c>
      <c r="I25" s="2" t="e">
        <f>IF(H25,H25*config!$B$1,"")</f>
        <v>#VALUE!</v>
      </c>
      <c r="J25" s="2" t="e">
        <f t="shared" si="1"/>
        <v>#VALUE!</v>
      </c>
      <c r="K25" s="2" t="e">
        <f>IF(J25, J25* IF(G25=1, config!$B$3,config!$B$2)*(1-config!$B$7) + config!$B$4, "")</f>
        <v>#VALUE!</v>
      </c>
      <c r="L25" s="4" t="e">
        <f>IF(J25,J25*config!$B$8,"")</f>
        <v>#VALUE!</v>
      </c>
      <c r="M25" s="11" t="e">
        <f>IF(H25,IF(F25=1,config!$B$6,config!$B$5),"")</f>
        <v>#VALUE!</v>
      </c>
      <c r="N25" s="2" t="e">
        <f>IF(L25,J25-I25-K25-L25-M25-IF(H25&gt;=40,config!$B$10,config!$B$9),"")</f>
        <v>#VALUE!</v>
      </c>
      <c r="O25" s="2" t="e">
        <f t="shared" si="2"/>
        <v>#VALUE!</v>
      </c>
      <c r="T25" s="2" t="str">
        <f>IF(S25,S25*config!$B$1,"")</f>
        <v/>
      </c>
      <c r="U25" s="2" t="e">
        <f t="shared" si="3"/>
        <v>#VALUE!</v>
      </c>
      <c r="V25" s="2" t="e">
        <f>IF(U25, U25* IF(G25=1, config!$B$3,config!$B$2)*(1-config!$B$7) + config!$B$4, "")</f>
        <v>#VALUE!</v>
      </c>
      <c r="W25" s="4" t="e">
        <f>IF(U25,U25*config!$B$8,"")</f>
        <v>#VALUE!</v>
      </c>
      <c r="X25" s="11" t="e">
        <f>IF(N25,IF(F25=1,config!$B$6,config!$B$5),"")</f>
        <v>#VALUE!</v>
      </c>
      <c r="Y25" s="2" t="e">
        <f>IF(W25,U25-T25-V25-W25-X25-IF(S25&gt;=40,config!$B$10,config!$B$9),"")</f>
        <v>#VALUE!</v>
      </c>
      <c r="Z25" s="2" t="e">
        <f t="shared" si="4"/>
        <v>#VALUE!</v>
      </c>
      <c r="AB25" s="29" t="s">
        <v>70</v>
      </c>
      <c r="AC25" s="35">
        <f t="shared" ref="AC25:AD25" si="8">IFERROR(AC18/AC17, 0)</f>
        <v>0</v>
      </c>
      <c r="AD25" s="36">
        <f t="shared" si="8"/>
        <v>0</v>
      </c>
      <c r="AE25" s="37">
        <f t="shared" si="5"/>
        <v>0</v>
      </c>
    </row>
    <row r="26" spans="1:31" ht="12.5">
      <c r="A26" s="6"/>
      <c r="B26" s="7"/>
      <c r="C26" s="8"/>
      <c r="D26" s="9"/>
      <c r="E26" s="10" t="s">
        <v>438</v>
      </c>
      <c r="F26" s="2">
        <v>0</v>
      </c>
      <c r="G26" s="2">
        <v>0</v>
      </c>
      <c r="H26" s="4" t="str">
        <f t="shared" si="0"/>
        <v/>
      </c>
      <c r="I26" s="2" t="e">
        <f>IF(H26,H26*config!$B$1,"")</f>
        <v>#VALUE!</v>
      </c>
      <c r="J26" s="2" t="e">
        <f t="shared" si="1"/>
        <v>#VALUE!</v>
      </c>
      <c r="K26" s="2" t="e">
        <f>IF(J26, J26* IF(G26=1, config!$B$3,config!$B$2)*(1-config!$B$7) + config!$B$4, "")</f>
        <v>#VALUE!</v>
      </c>
      <c r="L26" s="4" t="e">
        <f>IF(J26,J26*config!$B$8,"")</f>
        <v>#VALUE!</v>
      </c>
      <c r="M26" s="11" t="e">
        <f>IF(H26,IF(F26=1,config!$B$6,config!$B$5),"")</f>
        <v>#VALUE!</v>
      </c>
      <c r="N26" s="2" t="e">
        <f>IF(L26,J26-I26-K26-L26-M26-IF(H26&gt;=40,config!$B$10,config!$B$9),"")</f>
        <v>#VALUE!</v>
      </c>
      <c r="O26" s="2" t="e">
        <f t="shared" si="2"/>
        <v>#VALUE!</v>
      </c>
      <c r="T26" s="2" t="str">
        <f>IF(S26,S26*config!$B$1,"")</f>
        <v/>
      </c>
      <c r="U26" s="2" t="e">
        <f t="shared" si="3"/>
        <v>#VALUE!</v>
      </c>
      <c r="V26" s="2" t="e">
        <f>IF(U26, U26* IF(G26=1, config!$B$3,config!$B$2)*(1-config!$B$7) + config!$B$4, "")</f>
        <v>#VALUE!</v>
      </c>
      <c r="W26" s="4" t="e">
        <f>IF(U26,U26*config!$B$8,"")</f>
        <v>#VALUE!</v>
      </c>
      <c r="X26" s="11" t="e">
        <f>IF(N26,IF(F26=1,config!$B$6,config!$B$5),"")</f>
        <v>#VALUE!</v>
      </c>
      <c r="Y26" s="2" t="e">
        <f>IF(W26,U26-T26-V26-W26-X26-IF(S26&gt;=40,config!$B$10,config!$B$9),"")</f>
        <v>#VALUE!</v>
      </c>
      <c r="Z26" s="2" t="e">
        <f t="shared" si="4"/>
        <v>#VALUE!</v>
      </c>
      <c r="AB26" s="38" t="s">
        <v>72</v>
      </c>
      <c r="AC26" s="39">
        <f t="shared" ref="AC26:AD26" si="9">IFERROR(AC22/AC17, 0)</f>
        <v>0</v>
      </c>
      <c r="AD26" s="40">
        <f t="shared" si="9"/>
        <v>0</v>
      </c>
      <c r="AE26" s="41">
        <f t="shared" si="5"/>
        <v>0</v>
      </c>
    </row>
    <row r="27" spans="1:31" ht="12.5">
      <c r="A27" s="6"/>
      <c r="B27" s="42"/>
      <c r="C27" s="43"/>
      <c r="D27" s="9"/>
      <c r="E27" s="10" t="s">
        <v>439</v>
      </c>
      <c r="F27" s="2">
        <v>0</v>
      </c>
      <c r="G27" s="2">
        <v>0</v>
      </c>
      <c r="H27" s="4" t="str">
        <f t="shared" si="0"/>
        <v/>
      </c>
      <c r="I27" s="2" t="e">
        <f>IF(H27,H27*config!$B$1,"")</f>
        <v>#VALUE!</v>
      </c>
      <c r="J27" s="2" t="e">
        <f t="shared" si="1"/>
        <v>#VALUE!</v>
      </c>
      <c r="K27" s="2" t="e">
        <f>IF(J27, J27* IF(G27=1, config!$B$3,config!$B$2)*(1-config!$B$7) + config!$B$4, "")</f>
        <v>#VALUE!</v>
      </c>
      <c r="L27" s="4" t="e">
        <f>IF(J27,J27*config!$B$8,"")</f>
        <v>#VALUE!</v>
      </c>
      <c r="M27" s="11" t="e">
        <f>IF(H27,IF(F27=1,config!$B$6,config!$B$5),"")</f>
        <v>#VALUE!</v>
      </c>
      <c r="N27" s="2" t="e">
        <f>IF(L27,J27-I27-K27-L27-M27-IF(H27&gt;=40,config!$B$10,config!$B$9),"")</f>
        <v>#VALUE!</v>
      </c>
      <c r="O27" s="2" t="e">
        <f t="shared" si="2"/>
        <v>#VALUE!</v>
      </c>
      <c r="T27" s="2" t="str">
        <f>IF(S27,S27*config!$B$1,"")</f>
        <v/>
      </c>
      <c r="U27" s="2" t="e">
        <f t="shared" si="3"/>
        <v>#VALUE!</v>
      </c>
      <c r="V27" s="2" t="e">
        <f>IF(U27, U27* IF(G27=1, config!$B$3,config!$B$2)*(1-config!$B$7) + config!$B$4, "")</f>
        <v>#VALUE!</v>
      </c>
      <c r="W27" s="4" t="e">
        <f>IF(U27,U27*config!$B$8,"")</f>
        <v>#VALUE!</v>
      </c>
      <c r="X27" s="11" t="e">
        <f>IF(N27,IF(F27=1,config!$B$6,config!$B$5),"")</f>
        <v>#VALUE!</v>
      </c>
      <c r="Y27" s="2" t="e">
        <f>IF(W27,U27-T27-V27-W27-X27-IF(S27&gt;=40,config!$B$10,config!$B$9),"")</f>
        <v>#VALUE!</v>
      </c>
      <c r="Z27" s="2" t="e">
        <f t="shared" si="4"/>
        <v>#VALUE!</v>
      </c>
    </row>
    <row r="28" spans="1:31" ht="12.5">
      <c r="A28" s="6"/>
      <c r="B28" s="7"/>
      <c r="C28" s="8"/>
      <c r="D28" s="9"/>
      <c r="E28" s="10" t="s">
        <v>440</v>
      </c>
      <c r="F28" s="2">
        <v>0</v>
      </c>
      <c r="G28" s="2">
        <v>0</v>
      </c>
      <c r="H28" s="4" t="str">
        <f t="shared" si="0"/>
        <v/>
      </c>
      <c r="I28" s="2" t="e">
        <f>IF(H28,H28*config!$B$1,"")</f>
        <v>#VALUE!</v>
      </c>
      <c r="J28" s="2" t="e">
        <f t="shared" si="1"/>
        <v>#VALUE!</v>
      </c>
      <c r="K28" s="2" t="e">
        <f>IF(J28, J28* IF(G28=1, config!$B$3,config!$B$2)*(1-config!$B$7) + config!$B$4, "")</f>
        <v>#VALUE!</v>
      </c>
      <c r="L28" s="4" t="e">
        <f>IF(J28,J28*config!$B$8,"")</f>
        <v>#VALUE!</v>
      </c>
      <c r="M28" s="11" t="e">
        <f>IF(H28,IF(F28=1,config!$B$6,config!$B$5),"")</f>
        <v>#VALUE!</v>
      </c>
      <c r="N28" s="2" t="e">
        <f>IF(L28,J28-I28-K28-L28-M28-IF(H28&gt;=40,config!$B$10,config!$B$9),"")</f>
        <v>#VALUE!</v>
      </c>
      <c r="O28" s="2" t="e">
        <f t="shared" si="2"/>
        <v>#VALUE!</v>
      </c>
      <c r="T28" s="2" t="str">
        <f>IF(S28,S28*config!$B$1,"")</f>
        <v/>
      </c>
      <c r="U28" s="2" t="e">
        <f t="shared" si="3"/>
        <v>#VALUE!</v>
      </c>
      <c r="V28" s="2" t="e">
        <f>IF(U28, U28* IF(G28=1, config!$B$3,config!$B$2)*(1-config!$B$7) + config!$B$4, "")</f>
        <v>#VALUE!</v>
      </c>
      <c r="W28" s="4" t="e">
        <f>IF(U28,U28*config!$B$8,"")</f>
        <v>#VALUE!</v>
      </c>
      <c r="X28" s="11" t="e">
        <f>IF(N28,IF(F28=1,config!$B$6,config!$B$5),"")</f>
        <v>#VALUE!</v>
      </c>
      <c r="Y28" s="2" t="e">
        <f>IF(W28,U28-T28-V28-W28-X28-IF(S28&gt;=40,config!$B$10,config!$B$9),"")</f>
        <v>#VALUE!</v>
      </c>
      <c r="Z28" s="2" t="e">
        <f t="shared" si="4"/>
        <v>#VALUE!</v>
      </c>
    </row>
    <row r="29" spans="1:31" ht="12.5">
      <c r="A29" s="6"/>
      <c r="B29" s="7"/>
      <c r="C29" s="8"/>
      <c r="D29" s="9"/>
      <c r="E29" s="10" t="s">
        <v>75</v>
      </c>
      <c r="F29" s="2">
        <v>0</v>
      </c>
      <c r="G29" s="2">
        <v>0</v>
      </c>
      <c r="H29" s="4" t="str">
        <f t="shared" si="0"/>
        <v/>
      </c>
      <c r="I29" s="2" t="e">
        <f>IF(H29,H29*config!$B$1,"")</f>
        <v>#VALUE!</v>
      </c>
      <c r="J29" s="2" t="e">
        <f t="shared" si="1"/>
        <v>#VALUE!</v>
      </c>
      <c r="K29" s="2" t="e">
        <f>IF(J29, J29* IF(G29=1, config!$B$3,config!$B$2)*(1-config!$B$7) + config!$B$4, "")</f>
        <v>#VALUE!</v>
      </c>
      <c r="L29" s="4" t="e">
        <f>IF(J29,J29*config!$B$8,"")</f>
        <v>#VALUE!</v>
      </c>
      <c r="M29" s="11" t="e">
        <f>IF(H29,IF(F29=1,config!$B$6,config!$B$5),"")</f>
        <v>#VALUE!</v>
      </c>
      <c r="N29" s="2" t="e">
        <f>IF(L29,J29-I29-K29-L29-M29-IF(H29&gt;=40,config!$B$10,config!$B$9),"")</f>
        <v>#VALUE!</v>
      </c>
      <c r="O29" s="2" t="e">
        <f t="shared" si="2"/>
        <v>#VALUE!</v>
      </c>
      <c r="T29" s="2" t="str">
        <f>IF(S29,S29*config!$B$1,"")</f>
        <v/>
      </c>
      <c r="U29" s="2" t="e">
        <f t="shared" si="3"/>
        <v>#VALUE!</v>
      </c>
      <c r="V29" s="2" t="e">
        <f>IF(U29, U29* IF(G29=1, config!$B$3,config!$B$2)*(1-config!$B$7) + config!$B$4, "")</f>
        <v>#VALUE!</v>
      </c>
      <c r="W29" s="4" t="e">
        <f>IF(U29,U29*config!$B$8,"")</f>
        <v>#VALUE!</v>
      </c>
      <c r="X29" s="11" t="e">
        <f>IF(N29,IF(F29=1,config!$B$6,config!$B$5),"")</f>
        <v>#VALUE!</v>
      </c>
      <c r="Y29" s="2" t="e">
        <f>IF(W29,U29-T29-V29-W29-X29-IF(S29&gt;=40,config!$B$10,config!$B$9),"")</f>
        <v>#VALUE!</v>
      </c>
      <c r="Z29" s="2" t="e">
        <f t="shared" si="4"/>
        <v>#VALUE!</v>
      </c>
    </row>
    <row r="30" spans="1:31" ht="12.5">
      <c r="A30" s="10"/>
      <c r="B30" s="7"/>
      <c r="C30" s="8"/>
      <c r="D30" s="9"/>
      <c r="E30" s="10" t="s">
        <v>75</v>
      </c>
      <c r="F30" s="2">
        <v>0</v>
      </c>
      <c r="G30" s="2">
        <v>0</v>
      </c>
      <c r="H30" s="4" t="str">
        <f t="shared" si="0"/>
        <v/>
      </c>
      <c r="I30" s="2" t="e">
        <f>IF(H30,H30*config!$B$1,"")</f>
        <v>#VALUE!</v>
      </c>
      <c r="J30" s="2" t="e">
        <f t="shared" si="1"/>
        <v>#VALUE!</v>
      </c>
      <c r="K30" s="2" t="e">
        <f>IF(J30, J30* IF(G30=1, config!$B$3,config!$B$2)*(1-config!$B$7) + config!$B$4, "")</f>
        <v>#VALUE!</v>
      </c>
      <c r="L30" s="4" t="e">
        <f>IF(J30,J30*config!$B$8,"")</f>
        <v>#VALUE!</v>
      </c>
      <c r="M30" s="11" t="e">
        <f>IF(H30,IF(F30=1,config!$B$6,config!$B$5),"")</f>
        <v>#VALUE!</v>
      </c>
      <c r="N30" s="2" t="e">
        <f>IF(L30,J30-I30-K30-L30-M30-IF(H30&gt;=40,config!$B$10,config!$B$9),"")</f>
        <v>#VALUE!</v>
      </c>
      <c r="O30" s="2" t="e">
        <f t="shared" si="2"/>
        <v>#VALUE!</v>
      </c>
      <c r="T30" s="2" t="str">
        <f>IF(S30,S30*config!$B$1,"")</f>
        <v/>
      </c>
      <c r="U30" s="2" t="e">
        <f t="shared" si="3"/>
        <v>#VALUE!</v>
      </c>
      <c r="V30" s="2" t="e">
        <f>IF(U30, U30* IF(G30=1, config!$B$3,config!$B$2)*(1-config!$B$7) + config!$B$4, "")</f>
        <v>#VALUE!</v>
      </c>
      <c r="W30" s="4" t="e">
        <f>IF(U30,U30*config!$B$8,"")</f>
        <v>#VALUE!</v>
      </c>
      <c r="X30" s="11" t="e">
        <f>IF(N30,IF(F30=1,config!$B$6,config!$B$5),"")</f>
        <v>#VALUE!</v>
      </c>
      <c r="Y30" s="2" t="e">
        <f>IF(W30,U30-T30-V30-W30-X30-IF(S30&gt;=40,config!$B$10,config!$B$9),"")</f>
        <v>#VALUE!</v>
      </c>
      <c r="Z30" s="2" t="e">
        <f t="shared" si="4"/>
        <v>#VALUE!</v>
      </c>
    </row>
    <row r="31" spans="1:31" ht="12.5">
      <c r="A31" s="10"/>
      <c r="B31" s="7"/>
      <c r="C31" s="8"/>
      <c r="D31" s="9"/>
      <c r="E31" s="10" t="s">
        <v>75</v>
      </c>
      <c r="F31" s="2">
        <v>0</v>
      </c>
      <c r="G31" s="2">
        <v>0</v>
      </c>
      <c r="H31" s="4" t="str">
        <f t="shared" si="0"/>
        <v/>
      </c>
      <c r="I31" s="2" t="e">
        <f>IF(H31,H31*config!$B$1,"")</f>
        <v>#VALUE!</v>
      </c>
      <c r="J31" s="2" t="e">
        <f t="shared" si="1"/>
        <v>#VALUE!</v>
      </c>
      <c r="K31" s="2" t="e">
        <f>IF(J31, J31* IF(G31=1, config!$B$3,config!$B$2)*(1-config!$B$7) + config!$B$4, "")</f>
        <v>#VALUE!</v>
      </c>
      <c r="L31" s="4" t="e">
        <f>IF(J31,J31*config!$B$8,"")</f>
        <v>#VALUE!</v>
      </c>
      <c r="M31" s="11" t="e">
        <f>IF(H31,IF(F31=1,config!$B$6,config!$B$5),"")</f>
        <v>#VALUE!</v>
      </c>
      <c r="N31" s="2" t="e">
        <f>IF(L31,J31-I31-K31-L31-M31-IF(H31&gt;=40,config!$B$10,config!$B$9),"")</f>
        <v>#VALUE!</v>
      </c>
      <c r="O31" s="2" t="e">
        <f t="shared" si="2"/>
        <v>#VALUE!</v>
      </c>
      <c r="T31" s="2" t="str">
        <f>IF(S31,S31*config!$B$1,"")</f>
        <v/>
      </c>
      <c r="U31" s="2" t="e">
        <f t="shared" si="3"/>
        <v>#VALUE!</v>
      </c>
      <c r="V31" s="2" t="e">
        <f>IF(U31, U31* IF(G31=1, config!$B$3,config!$B$2)*(1-config!$B$7) + config!$B$4, "")</f>
        <v>#VALUE!</v>
      </c>
      <c r="W31" s="4" t="e">
        <f>IF(U31,U31*config!$B$8,"")</f>
        <v>#VALUE!</v>
      </c>
      <c r="X31" s="11" t="e">
        <f>IF(N31,IF(F31=1,config!$B$6,config!$B$5),"")</f>
        <v>#VALUE!</v>
      </c>
      <c r="Y31" s="2" t="e">
        <f>IF(W31,U31-T31-V31-W31-X31-IF(S31&gt;=40,config!$B$10,config!$B$9),"")</f>
        <v>#VALUE!</v>
      </c>
      <c r="Z31" s="2" t="e">
        <f t="shared" si="4"/>
        <v>#VALUE!</v>
      </c>
    </row>
    <row r="32" spans="1:31" ht="12.5">
      <c r="A32" s="10"/>
      <c r="B32" s="7"/>
      <c r="C32" s="8"/>
      <c r="D32" s="9"/>
      <c r="E32" s="10" t="s">
        <v>75</v>
      </c>
      <c r="F32" s="2">
        <v>0</v>
      </c>
      <c r="G32" s="2">
        <v>0</v>
      </c>
      <c r="H32" s="4" t="str">
        <f t="shared" si="0"/>
        <v/>
      </c>
      <c r="I32" s="2" t="e">
        <f>IF(H32,H32*config!$B$1,"")</f>
        <v>#VALUE!</v>
      </c>
      <c r="J32" s="2" t="e">
        <f t="shared" si="1"/>
        <v>#VALUE!</v>
      </c>
      <c r="K32" s="2" t="e">
        <f>IF(J32, J32* IF(G32=1, config!$B$3,config!$B$2)*(1-config!$B$7) + config!$B$4, "")</f>
        <v>#VALUE!</v>
      </c>
      <c r="L32" s="4" t="e">
        <f>IF(J32,J32*config!$B$8,"")</f>
        <v>#VALUE!</v>
      </c>
      <c r="M32" s="11" t="e">
        <f>IF(H32,IF(F32=1,config!$B$6,config!$B$5),"")</f>
        <v>#VALUE!</v>
      </c>
      <c r="N32" s="2" t="e">
        <f>IF(L32,J32-I32-K32-L32-M32-IF(H32&gt;=40,config!$B$10,config!$B$9),"")</f>
        <v>#VALUE!</v>
      </c>
      <c r="O32" s="2" t="e">
        <f t="shared" si="2"/>
        <v>#VALUE!</v>
      </c>
      <c r="T32" s="2" t="str">
        <f>IF(S32,S32*config!$B$1,"")</f>
        <v/>
      </c>
      <c r="U32" s="2" t="e">
        <f t="shared" si="3"/>
        <v>#VALUE!</v>
      </c>
      <c r="V32" s="2" t="e">
        <f>IF(U32, U32* IF(G32=1, config!$B$3,config!$B$2)*(1-config!$B$7) + config!$B$4, "")</f>
        <v>#VALUE!</v>
      </c>
      <c r="W32" s="4" t="e">
        <f>IF(U32,U32*config!$B$8,"")</f>
        <v>#VALUE!</v>
      </c>
      <c r="X32" s="11" t="e">
        <f>IF(N32,IF(F32=1,config!$B$6,config!$B$5),"")</f>
        <v>#VALUE!</v>
      </c>
      <c r="Y32" s="2" t="e">
        <f>IF(W32,U32-T32-V32-W32-X32-IF(S32&gt;=40,config!$B$10,config!$B$9),"")</f>
        <v>#VALUE!</v>
      </c>
      <c r="Z32" s="2" t="e">
        <f t="shared" si="4"/>
        <v>#VALUE!</v>
      </c>
    </row>
    <row r="33" spans="1:26" ht="12.5">
      <c r="A33" s="10"/>
      <c r="B33" s="7"/>
      <c r="C33" s="8"/>
      <c r="D33" s="9"/>
      <c r="E33" s="10" t="s">
        <v>75</v>
      </c>
      <c r="F33" s="2">
        <v>0</v>
      </c>
      <c r="G33" s="2">
        <v>0</v>
      </c>
      <c r="H33" s="4" t="str">
        <f t="shared" si="0"/>
        <v/>
      </c>
      <c r="I33" s="2" t="e">
        <f>IF(H33,H33*config!$B$1,"")</f>
        <v>#VALUE!</v>
      </c>
      <c r="J33" s="2" t="e">
        <f t="shared" si="1"/>
        <v>#VALUE!</v>
      </c>
      <c r="K33" s="2" t="e">
        <f>IF(J33, J33* IF(G33=1, config!$B$3,config!$B$2)*(1-config!$B$7) + config!$B$4, "")</f>
        <v>#VALUE!</v>
      </c>
      <c r="L33" s="4" t="e">
        <f>IF(J33,J33*config!$B$8,"")</f>
        <v>#VALUE!</v>
      </c>
      <c r="M33" s="11" t="e">
        <f>IF(H33,IF(F33=1,config!$B$6,config!$B$5),"")</f>
        <v>#VALUE!</v>
      </c>
      <c r="N33" s="2" t="e">
        <f>IF(L33,J33-I33-K33-L33-M33-IF(H33&gt;=40,config!$B$10,config!$B$9),"")</f>
        <v>#VALUE!</v>
      </c>
      <c r="O33" s="2" t="e">
        <f t="shared" si="2"/>
        <v>#VALUE!</v>
      </c>
      <c r="T33" s="2" t="str">
        <f>IF(S33,S33*config!$B$1,"")</f>
        <v/>
      </c>
      <c r="U33" s="2" t="e">
        <f t="shared" si="3"/>
        <v>#VALUE!</v>
      </c>
      <c r="V33" s="2" t="e">
        <f>IF(U33, U33* IF(G33=1, config!$B$3,config!$B$2)*(1-config!$B$7) + config!$B$4, "")</f>
        <v>#VALUE!</v>
      </c>
      <c r="W33" s="4" t="e">
        <f>IF(U33,U33*config!$B$8,"")</f>
        <v>#VALUE!</v>
      </c>
      <c r="X33" s="11" t="e">
        <f>IF(N33,IF(F33=1,config!$B$6,config!$B$5),"")</f>
        <v>#VALUE!</v>
      </c>
      <c r="Y33" s="2" t="e">
        <f>IF(W33,U33-T33-V33-W33-X33-IF(S33&gt;=40,config!$B$10,config!$B$9),"")</f>
        <v>#VALUE!</v>
      </c>
      <c r="Z33" s="2" t="e">
        <f t="shared" si="4"/>
        <v>#VALUE!</v>
      </c>
    </row>
    <row r="34" spans="1:26" ht="12.5">
      <c r="A34" s="10"/>
      <c r="B34" s="7"/>
      <c r="C34" s="8"/>
      <c r="D34" s="9"/>
      <c r="E34" s="10" t="s">
        <v>75</v>
      </c>
      <c r="F34" s="2">
        <v>0</v>
      </c>
      <c r="G34" s="2">
        <v>0</v>
      </c>
      <c r="H34" s="4" t="str">
        <f t="shared" si="0"/>
        <v/>
      </c>
      <c r="I34" s="2" t="e">
        <f>IF(H34,H34*config!$B$1,"")</f>
        <v>#VALUE!</v>
      </c>
      <c r="J34" s="2" t="e">
        <f t="shared" si="1"/>
        <v>#VALUE!</v>
      </c>
      <c r="K34" s="2" t="e">
        <f>IF(J34, J34* IF(G34=1, config!$B$3,config!$B$2)*(1-config!$B$7) + config!$B$4, "")</f>
        <v>#VALUE!</v>
      </c>
      <c r="L34" s="4" t="e">
        <f>IF(J34,J34*config!$B$8,"")</f>
        <v>#VALUE!</v>
      </c>
      <c r="M34" s="11" t="e">
        <f>IF(H34,IF(F34=1,config!$B$6,config!$B$5),"")</f>
        <v>#VALUE!</v>
      </c>
      <c r="N34" s="2" t="e">
        <f>IF(L34,J34-I34-K34-L34-M34-IF(H34&gt;=40,config!$B$10,config!$B$9),"")</f>
        <v>#VALUE!</v>
      </c>
      <c r="O34" s="2" t="e">
        <f t="shared" si="2"/>
        <v>#VALUE!</v>
      </c>
      <c r="T34" s="2" t="str">
        <f>IF(S34,S34*config!$B$1,"")</f>
        <v/>
      </c>
      <c r="U34" s="2" t="e">
        <f t="shared" si="3"/>
        <v>#VALUE!</v>
      </c>
      <c r="V34" s="2" t="e">
        <f>IF(U34, U34* IF(G34=1, config!$B$3,config!$B$2)*(1-config!$B$7) + config!$B$4, "")</f>
        <v>#VALUE!</v>
      </c>
      <c r="W34" s="4" t="e">
        <f>IF(U34,U34*config!$B$8,"")</f>
        <v>#VALUE!</v>
      </c>
      <c r="X34" s="11" t="e">
        <f>IF(N34,IF(F34=1,config!$B$6,config!$B$5),"")</f>
        <v>#VALUE!</v>
      </c>
      <c r="Y34" s="2" t="e">
        <f>IF(W34,U34-T34-V34-W34-X34-IF(S34&gt;=40,config!$B$10,config!$B$9),"")</f>
        <v>#VALUE!</v>
      </c>
      <c r="Z34" s="2" t="e">
        <f t="shared" si="4"/>
        <v>#VALUE!</v>
      </c>
    </row>
    <row r="35" spans="1:26" ht="12.5">
      <c r="A35" s="10"/>
      <c r="B35" s="7"/>
      <c r="C35" s="8"/>
      <c r="D35" s="9"/>
      <c r="E35" s="10" t="s">
        <v>75</v>
      </c>
      <c r="F35" s="2">
        <v>0</v>
      </c>
      <c r="G35" s="2">
        <v>0</v>
      </c>
      <c r="H35" s="4" t="str">
        <f t="shared" si="0"/>
        <v/>
      </c>
      <c r="I35" s="2" t="e">
        <f>IF(H35,H35*config!$B$1,"")</f>
        <v>#VALUE!</v>
      </c>
      <c r="J35" s="2" t="e">
        <f t="shared" si="1"/>
        <v>#VALUE!</v>
      </c>
      <c r="K35" s="2" t="e">
        <f>IF(J35, J35* IF(G35=1, config!$B$3,config!$B$2)*(1-config!$B$7) + config!$B$4, "")</f>
        <v>#VALUE!</v>
      </c>
      <c r="L35" s="4" t="e">
        <f>IF(J35,J35*config!$B$8,"")</f>
        <v>#VALUE!</v>
      </c>
      <c r="M35" s="11" t="e">
        <f>IF(H35,IF(F35=1,config!$B$6,config!$B$5),"")</f>
        <v>#VALUE!</v>
      </c>
      <c r="N35" s="2" t="e">
        <f>IF(L35,J35-I35-K35-L35-M35-IF(H35&gt;=40,config!$B$10,config!$B$9),"")</f>
        <v>#VALUE!</v>
      </c>
      <c r="O35" s="2" t="e">
        <f t="shared" si="2"/>
        <v>#VALUE!</v>
      </c>
      <c r="T35" s="2" t="str">
        <f>IF(S35,S35*config!$B$1,"")</f>
        <v/>
      </c>
      <c r="U35" s="2" t="e">
        <f t="shared" si="3"/>
        <v>#VALUE!</v>
      </c>
      <c r="V35" s="2" t="e">
        <f>IF(U35, U35* IF(G35=1, config!$B$3,config!$B$2)*(1-config!$B$7) + config!$B$4, "")</f>
        <v>#VALUE!</v>
      </c>
      <c r="W35" s="4" t="e">
        <f>IF(U35,U35*config!$B$8,"")</f>
        <v>#VALUE!</v>
      </c>
      <c r="X35" s="11" t="e">
        <f>IF(N35,IF(F35=1,config!$B$6,config!$B$5),"")</f>
        <v>#VALUE!</v>
      </c>
      <c r="Y35" s="2" t="e">
        <f>IF(W35,U35-T35-V35-W35-X35-IF(S35&gt;=40,config!$B$10,config!$B$9),"")</f>
        <v>#VALUE!</v>
      </c>
      <c r="Z35" s="2" t="e">
        <f t="shared" si="4"/>
        <v>#VALUE!</v>
      </c>
    </row>
    <row r="36" spans="1:26" ht="12.5">
      <c r="A36" s="10"/>
      <c r="B36" s="7"/>
      <c r="C36" s="8"/>
      <c r="D36" s="9"/>
      <c r="E36" s="10" t="s">
        <v>75</v>
      </c>
      <c r="F36" s="2">
        <v>0</v>
      </c>
      <c r="G36" s="2">
        <v>0</v>
      </c>
      <c r="H36" s="4" t="str">
        <f t="shared" si="0"/>
        <v/>
      </c>
      <c r="I36" s="2" t="e">
        <f>IF(H36,H36*config!$B$1,"")</f>
        <v>#VALUE!</v>
      </c>
      <c r="J36" s="2" t="e">
        <f t="shared" si="1"/>
        <v>#VALUE!</v>
      </c>
      <c r="K36" s="2" t="e">
        <f>IF(J36, J36* IF(G36=1, config!$B$3,config!$B$2)*(1-config!$B$7) + config!$B$4, "")</f>
        <v>#VALUE!</v>
      </c>
      <c r="L36" s="4" t="e">
        <f>IF(J36,J36*config!$B$8,"")</f>
        <v>#VALUE!</v>
      </c>
      <c r="M36" s="11" t="e">
        <f>IF(H36,IF(F36=1,config!$B$6,config!$B$5),"")</f>
        <v>#VALUE!</v>
      </c>
      <c r="N36" s="2" t="e">
        <f>IF(L36,J36-I36-K36-L36-M36-IF(H36&gt;=40,config!$B$10,config!$B$9),"")</f>
        <v>#VALUE!</v>
      </c>
      <c r="O36" s="2" t="e">
        <f t="shared" si="2"/>
        <v>#VALUE!</v>
      </c>
      <c r="T36" s="2" t="str">
        <f>IF(S36,S36*config!$B$1,"")</f>
        <v/>
      </c>
      <c r="U36" s="2" t="e">
        <f t="shared" si="3"/>
        <v>#VALUE!</v>
      </c>
      <c r="V36" s="2" t="e">
        <f>IF(U36, U36* IF(G36=1, config!$B$3,config!$B$2)*(1-config!$B$7) + config!$B$4, "")</f>
        <v>#VALUE!</v>
      </c>
      <c r="W36" s="4" t="e">
        <f>IF(U36,U36*config!$B$8,"")</f>
        <v>#VALUE!</v>
      </c>
      <c r="X36" s="11" t="e">
        <f>IF(N36,IF(F36=1,config!$B$6,config!$B$5),"")</f>
        <v>#VALUE!</v>
      </c>
      <c r="Y36" s="2" t="e">
        <f>IF(W36,U36-T36-V36-W36-X36-IF(S36&gt;=40,config!$B$10,config!$B$9),"")</f>
        <v>#VALUE!</v>
      </c>
      <c r="Z36" s="2" t="e">
        <f t="shared" si="4"/>
        <v>#VALUE!</v>
      </c>
    </row>
    <row r="37" spans="1:26" ht="12.5">
      <c r="A37" s="10"/>
      <c r="B37" s="7"/>
      <c r="C37" s="8"/>
      <c r="D37" s="9"/>
      <c r="E37" s="10" t="s">
        <v>75</v>
      </c>
      <c r="F37" s="2">
        <v>0</v>
      </c>
      <c r="G37" s="2">
        <v>0</v>
      </c>
      <c r="H37" s="4" t="str">
        <f t="shared" si="0"/>
        <v/>
      </c>
      <c r="I37" s="2" t="e">
        <f>IF(H37,H37*config!$B$1,"")</f>
        <v>#VALUE!</v>
      </c>
      <c r="J37" s="2" t="e">
        <f t="shared" si="1"/>
        <v>#VALUE!</v>
      </c>
      <c r="K37" s="2" t="e">
        <f>IF(J37, J37* IF(G37=1, config!$B$3,config!$B$2)*(1-config!$B$7) + config!$B$4, "")</f>
        <v>#VALUE!</v>
      </c>
      <c r="L37" s="4" t="e">
        <f>IF(J37,J37*config!$B$8,"")</f>
        <v>#VALUE!</v>
      </c>
      <c r="M37" s="11" t="e">
        <f>IF(H37,IF(F37=1,config!$B$6,config!$B$5),"")</f>
        <v>#VALUE!</v>
      </c>
      <c r="N37" s="2" t="e">
        <f>IF(L37,J37-I37-K37-L37-M37-IF(H37&gt;=40,config!$B$10,config!$B$9),"")</f>
        <v>#VALUE!</v>
      </c>
      <c r="O37" s="2" t="e">
        <f t="shared" si="2"/>
        <v>#VALUE!</v>
      </c>
      <c r="T37" s="2" t="str">
        <f>IF(S37,S37*config!$B$1,"")</f>
        <v/>
      </c>
      <c r="U37" s="2" t="e">
        <f t="shared" si="3"/>
        <v>#VALUE!</v>
      </c>
      <c r="V37" s="2" t="e">
        <f>IF(U37, U37* IF(G37=1, config!$B$3,config!$B$2)*(1-config!$B$7) + config!$B$4, "")</f>
        <v>#VALUE!</v>
      </c>
      <c r="W37" s="4" t="e">
        <f>IF(U37,U37*config!$B$8,"")</f>
        <v>#VALUE!</v>
      </c>
      <c r="X37" s="11" t="e">
        <f>IF(N37,IF(F37=1,config!$B$6,config!$B$5),"")</f>
        <v>#VALUE!</v>
      </c>
      <c r="Y37" s="2" t="e">
        <f>IF(W37,U37-T37-V37-W37-X37-IF(S37&gt;=40,config!$B$10,config!$B$9),"")</f>
        <v>#VALUE!</v>
      </c>
      <c r="Z37" s="2" t="e">
        <f t="shared" si="4"/>
        <v>#VALUE!</v>
      </c>
    </row>
    <row r="38" spans="1:26" ht="12.5">
      <c r="A38" s="10"/>
      <c r="B38" s="7"/>
      <c r="C38" s="8"/>
      <c r="D38" s="9"/>
      <c r="E38" s="10" t="s">
        <v>75</v>
      </c>
      <c r="F38" s="2">
        <v>0</v>
      </c>
      <c r="G38" s="2">
        <v>0</v>
      </c>
      <c r="H38" s="4" t="str">
        <f t="shared" si="0"/>
        <v/>
      </c>
      <c r="I38" s="2" t="e">
        <f>IF(H38,H38*config!$B$1,"")</f>
        <v>#VALUE!</v>
      </c>
      <c r="J38" s="2" t="e">
        <f t="shared" si="1"/>
        <v>#VALUE!</v>
      </c>
      <c r="K38" s="2" t="e">
        <f>IF(J38, J38* IF(G38=1, config!$B$3,config!$B$2)*(1-config!$B$7) + config!$B$4, "")</f>
        <v>#VALUE!</v>
      </c>
      <c r="L38" s="4" t="e">
        <f>IF(J38,J38*config!$B$8,"")</f>
        <v>#VALUE!</v>
      </c>
      <c r="M38" s="11" t="e">
        <f>IF(H38,IF(F38=1,config!$B$6,config!$B$5),"")</f>
        <v>#VALUE!</v>
      </c>
      <c r="N38" s="2" t="e">
        <f>IF(L38,J38-I38-K38-L38-M38-IF(H38&gt;=40,config!$B$10,config!$B$9),"")</f>
        <v>#VALUE!</v>
      </c>
      <c r="O38" s="2" t="e">
        <f t="shared" si="2"/>
        <v>#VALUE!</v>
      </c>
      <c r="T38" s="2" t="str">
        <f>IF(S38,S38*config!$B$1,"")</f>
        <v/>
      </c>
      <c r="U38" s="2" t="e">
        <f t="shared" si="3"/>
        <v>#VALUE!</v>
      </c>
      <c r="V38" s="2" t="e">
        <f>IF(U38, U38* IF(G38=1, config!$B$3,config!$B$2)*(1-config!$B$7) + config!$B$4, "")</f>
        <v>#VALUE!</v>
      </c>
      <c r="W38" s="4" t="e">
        <f>IF(U38,U38*config!$B$8,"")</f>
        <v>#VALUE!</v>
      </c>
      <c r="X38" s="11" t="e">
        <f>IF(N38,IF(F38=1,config!$B$6,config!$B$5),"")</f>
        <v>#VALUE!</v>
      </c>
      <c r="Y38" s="2" t="e">
        <f>IF(W38,U38-T38-V38-W38-X38-IF(S38&gt;=40,config!$B$10,config!$B$9),"")</f>
        <v>#VALUE!</v>
      </c>
      <c r="Z38" s="2" t="e">
        <f t="shared" si="4"/>
        <v>#VALUE!</v>
      </c>
    </row>
    <row r="39" spans="1:26" ht="12.5">
      <c r="A39" s="10"/>
      <c r="B39" s="7"/>
      <c r="C39" s="8"/>
      <c r="D39" s="9"/>
      <c r="E39" s="10" t="s">
        <v>75</v>
      </c>
      <c r="F39" s="2">
        <v>0</v>
      </c>
      <c r="G39" s="2">
        <v>0</v>
      </c>
      <c r="H39" s="4" t="str">
        <f t="shared" si="0"/>
        <v/>
      </c>
      <c r="I39" s="2" t="e">
        <f>IF(H39,H39*config!$B$1,"")</f>
        <v>#VALUE!</v>
      </c>
      <c r="J39" s="2" t="e">
        <f t="shared" si="1"/>
        <v>#VALUE!</v>
      </c>
      <c r="K39" s="2" t="e">
        <f>IF(J39, J39* IF(G39=1, config!$B$3,config!$B$2)*(1-config!$B$7) + config!$B$4, "")</f>
        <v>#VALUE!</v>
      </c>
      <c r="L39" s="4" t="e">
        <f>IF(J39,J39*config!$B$8,"")</f>
        <v>#VALUE!</v>
      </c>
      <c r="M39" s="11" t="e">
        <f>IF(H39,IF(F39=1,config!$B$6,config!$B$5),"")</f>
        <v>#VALUE!</v>
      </c>
      <c r="N39" s="2" t="e">
        <f>IF(L39,J39-I39-K39-L39-M39-IF(H39&gt;=40,config!$B$10,config!$B$9),"")</f>
        <v>#VALUE!</v>
      </c>
      <c r="O39" s="2" t="e">
        <f t="shared" si="2"/>
        <v>#VALUE!</v>
      </c>
      <c r="T39" s="2" t="str">
        <f>IF(S39,S39*config!$B$1,"")</f>
        <v/>
      </c>
      <c r="U39" s="2" t="e">
        <f t="shared" si="3"/>
        <v>#VALUE!</v>
      </c>
      <c r="V39" s="2" t="e">
        <f>IF(U39, U39* IF(G39=1, config!$B$3,config!$B$2)*(1-config!$B$7) + config!$B$4, "")</f>
        <v>#VALUE!</v>
      </c>
      <c r="W39" s="4" t="e">
        <f>IF(U39,U39*config!$B$8,"")</f>
        <v>#VALUE!</v>
      </c>
      <c r="X39" s="11" t="e">
        <f>IF(N39,IF(F39=1,config!$B$6,config!$B$5),"")</f>
        <v>#VALUE!</v>
      </c>
      <c r="Y39" s="2" t="e">
        <f>IF(W39,U39-T39-V39-W39-X39-IF(S39&gt;=40,config!$B$10,config!$B$9),"")</f>
        <v>#VALUE!</v>
      </c>
      <c r="Z39" s="2" t="e">
        <f t="shared" si="4"/>
        <v>#VALUE!</v>
      </c>
    </row>
    <row r="40" spans="1:26" ht="12.5">
      <c r="A40" s="10"/>
      <c r="B40" s="7"/>
      <c r="C40" s="8"/>
      <c r="D40" s="9"/>
      <c r="E40" s="10" t="s">
        <v>75</v>
      </c>
      <c r="F40" s="2">
        <v>0</v>
      </c>
      <c r="G40" s="2">
        <v>0</v>
      </c>
      <c r="H40" s="4" t="str">
        <f t="shared" si="0"/>
        <v/>
      </c>
      <c r="I40" s="2" t="e">
        <f>IF(H40,H40*config!$B$1,"")</f>
        <v>#VALUE!</v>
      </c>
      <c r="J40" s="2" t="e">
        <f t="shared" si="1"/>
        <v>#VALUE!</v>
      </c>
      <c r="K40" s="2" t="e">
        <f>IF(J40, J40* IF(G40=1, config!$B$3,config!$B$2)*(1-config!$B$7) + config!$B$4, "")</f>
        <v>#VALUE!</v>
      </c>
      <c r="L40" s="4" t="e">
        <f>IF(J40,J40*config!$B$8,"")</f>
        <v>#VALUE!</v>
      </c>
      <c r="M40" s="11" t="e">
        <f>IF(H40,IF(F40=1,config!$B$6,config!$B$5),"")</f>
        <v>#VALUE!</v>
      </c>
      <c r="N40" s="2" t="e">
        <f>IF(L40,J40-I40-K40-L40-M40-IF(H40&gt;=40,config!$B$10,config!$B$9),"")</f>
        <v>#VALUE!</v>
      </c>
      <c r="O40" s="2" t="e">
        <f t="shared" si="2"/>
        <v>#VALUE!</v>
      </c>
      <c r="T40" s="2" t="str">
        <f>IF(S40,S40*config!$B$1,"")</f>
        <v/>
      </c>
      <c r="U40" s="2" t="e">
        <f t="shared" si="3"/>
        <v>#VALUE!</v>
      </c>
      <c r="V40" s="2" t="e">
        <f>IF(U40, U40* IF(G40=1, config!$B$3,config!$B$2)*(1-config!$B$7) + config!$B$4, "")</f>
        <v>#VALUE!</v>
      </c>
      <c r="W40" s="4" t="e">
        <f>IF(U40,U40*config!$B$8,"")</f>
        <v>#VALUE!</v>
      </c>
      <c r="X40" s="11" t="e">
        <f>IF(N40,IF(F40=1,config!$B$6,config!$B$5),"")</f>
        <v>#VALUE!</v>
      </c>
      <c r="Y40" s="2" t="e">
        <f>IF(W40,U40-T40-V40-W40-X40-IF(S40&gt;=40,config!$B$10,config!$B$9),"")</f>
        <v>#VALUE!</v>
      </c>
      <c r="Z40" s="2" t="e">
        <f t="shared" si="4"/>
        <v>#VALUE!</v>
      </c>
    </row>
    <row r="41" spans="1:26" ht="12.5">
      <c r="A41" s="10"/>
      <c r="B41" s="7"/>
      <c r="C41" s="8"/>
      <c r="D41" s="9"/>
      <c r="E41" s="10" t="s">
        <v>75</v>
      </c>
      <c r="F41" s="2">
        <v>0</v>
      </c>
      <c r="G41" s="2">
        <v>0</v>
      </c>
      <c r="H41" s="4" t="str">
        <f t="shared" si="0"/>
        <v/>
      </c>
      <c r="I41" s="2" t="e">
        <f>IF(H41,H41*config!$B$1,"")</f>
        <v>#VALUE!</v>
      </c>
      <c r="J41" s="2" t="e">
        <f t="shared" si="1"/>
        <v>#VALUE!</v>
      </c>
      <c r="K41" s="2" t="e">
        <f>IF(J41, J41* IF(G41=1, config!$B$3,config!$B$2)*(1-config!$B$7) + config!$B$4, "")</f>
        <v>#VALUE!</v>
      </c>
      <c r="L41" s="4" t="e">
        <f>IF(J41,J41*config!$B$8,"")</f>
        <v>#VALUE!</v>
      </c>
      <c r="M41" s="11" t="e">
        <f>IF(H41,IF(F41=1,config!$B$6,config!$B$5),"")</f>
        <v>#VALUE!</v>
      </c>
      <c r="N41" s="2" t="e">
        <f>IF(L41,J41-I41-K41-L41-M41-IF(H41&gt;=40,config!$B$10,config!$B$9),"")</f>
        <v>#VALUE!</v>
      </c>
      <c r="O41" s="2" t="e">
        <f t="shared" si="2"/>
        <v>#VALUE!</v>
      </c>
      <c r="T41" s="2" t="str">
        <f>IF(S41,S41*config!$B$1,"")</f>
        <v/>
      </c>
      <c r="U41" s="2" t="e">
        <f t="shared" si="3"/>
        <v>#VALUE!</v>
      </c>
      <c r="V41" s="2" t="e">
        <f>IF(U41, U41* IF(G41=1, config!$B$3,config!$B$2)*(1-config!$B$7) + config!$B$4, "")</f>
        <v>#VALUE!</v>
      </c>
      <c r="W41" s="4" t="e">
        <f>IF(U41,U41*config!$B$8,"")</f>
        <v>#VALUE!</v>
      </c>
      <c r="X41" s="11" t="e">
        <f>IF(N41,IF(F41=1,config!$B$6,config!$B$5),"")</f>
        <v>#VALUE!</v>
      </c>
      <c r="Y41" s="2" t="e">
        <f>IF(W41,U41-T41-V41-W41-X41-IF(S41&gt;=40,config!$B$10,config!$B$9),"")</f>
        <v>#VALUE!</v>
      </c>
      <c r="Z41" s="2" t="e">
        <f t="shared" si="4"/>
        <v>#VALUE!</v>
      </c>
    </row>
    <row r="42" spans="1:26" ht="12.5">
      <c r="A42" s="10"/>
      <c r="B42" s="7"/>
      <c r="C42" s="8"/>
      <c r="D42" s="9"/>
      <c r="E42" s="10" t="s">
        <v>75</v>
      </c>
      <c r="F42" s="2">
        <v>0</v>
      </c>
      <c r="G42" s="2">
        <v>0</v>
      </c>
      <c r="H42" s="4" t="str">
        <f t="shared" si="0"/>
        <v/>
      </c>
      <c r="I42" s="2" t="e">
        <f>IF(H42,H42*config!$B$1,"")</f>
        <v>#VALUE!</v>
      </c>
      <c r="J42" s="2" t="e">
        <f t="shared" si="1"/>
        <v>#VALUE!</v>
      </c>
      <c r="K42" s="2" t="e">
        <f>IF(J42, J42* IF(G42=1, config!$B$3,config!$B$2)*(1-config!$B$7) + config!$B$4, "")</f>
        <v>#VALUE!</v>
      </c>
      <c r="L42" s="4" t="e">
        <f>IF(J42,J42*config!$B$8,"")</f>
        <v>#VALUE!</v>
      </c>
      <c r="M42" s="11" t="e">
        <f>IF(H42,IF(F42=1,config!$B$6,config!$B$5),"")</f>
        <v>#VALUE!</v>
      </c>
      <c r="N42" s="2" t="e">
        <f>IF(L42,J42-I42-K42-L42-M42-IF(H42&gt;=40,config!$B$10,config!$B$9),"")</f>
        <v>#VALUE!</v>
      </c>
      <c r="O42" s="2" t="e">
        <f t="shared" si="2"/>
        <v>#VALUE!</v>
      </c>
      <c r="T42" s="2" t="str">
        <f>IF(S42,S42*config!$B$1,"")</f>
        <v/>
      </c>
      <c r="U42" s="2" t="e">
        <f t="shared" si="3"/>
        <v>#VALUE!</v>
      </c>
      <c r="V42" s="2" t="e">
        <f>IF(U42, U42* IF(G42=1, config!$B$3,config!$B$2)*(1-config!$B$7) + config!$B$4, "")</f>
        <v>#VALUE!</v>
      </c>
      <c r="W42" s="4" t="e">
        <f>IF(U42,U42*config!$B$8,"")</f>
        <v>#VALUE!</v>
      </c>
      <c r="X42" s="11" t="e">
        <f>IF(N42,IF(F42=1,config!$B$6,config!$B$5),"")</f>
        <v>#VALUE!</v>
      </c>
      <c r="Y42" s="2" t="e">
        <f>IF(W42,U42-T42-V42-W42-X42-IF(S42&gt;=40,config!$B$10,config!$B$9),"")</f>
        <v>#VALUE!</v>
      </c>
      <c r="Z42" s="2" t="e">
        <f t="shared" si="4"/>
        <v>#VALUE!</v>
      </c>
    </row>
    <row r="43" spans="1:26" ht="12.5">
      <c r="A43" s="10"/>
      <c r="B43" s="7"/>
      <c r="C43" s="8"/>
      <c r="D43" s="9"/>
      <c r="E43" s="10" t="s">
        <v>75</v>
      </c>
      <c r="F43" s="2">
        <v>0</v>
      </c>
      <c r="G43" s="2">
        <v>0</v>
      </c>
      <c r="H43" s="4" t="str">
        <f t="shared" si="0"/>
        <v/>
      </c>
      <c r="I43" s="2" t="e">
        <f>IF(H43,H43*config!$B$1,"")</f>
        <v>#VALUE!</v>
      </c>
      <c r="J43" s="2" t="e">
        <f t="shared" si="1"/>
        <v>#VALUE!</v>
      </c>
      <c r="K43" s="2" t="e">
        <f>IF(J43, J43* IF(G43=1, config!$B$3,config!$B$2)*(1-config!$B$7) + config!$B$4, "")</f>
        <v>#VALUE!</v>
      </c>
      <c r="L43" s="4" t="e">
        <f>IF(J43,J43*config!$B$8,"")</f>
        <v>#VALUE!</v>
      </c>
      <c r="M43" s="11" t="e">
        <f>IF(H43,IF(F43=1,config!$B$6,config!$B$5),"")</f>
        <v>#VALUE!</v>
      </c>
      <c r="N43" s="2" t="e">
        <f>IF(L43,J43-I43-K43-L43-M43-IF(H43&gt;=40,config!$B$10,config!$B$9),"")</f>
        <v>#VALUE!</v>
      </c>
      <c r="O43" s="2" t="e">
        <f t="shared" si="2"/>
        <v>#VALUE!</v>
      </c>
      <c r="T43" s="2" t="str">
        <f>IF(S43,S43*config!$B$1,"")</f>
        <v/>
      </c>
      <c r="U43" s="2" t="e">
        <f t="shared" si="3"/>
        <v>#VALUE!</v>
      </c>
      <c r="V43" s="2" t="e">
        <f>IF(U43, U43* IF(G43=1, config!$B$3,config!$B$2)*(1-config!$B$7) + config!$B$4, "")</f>
        <v>#VALUE!</v>
      </c>
      <c r="W43" s="4" t="e">
        <f>IF(U43,U43*config!$B$8,"")</f>
        <v>#VALUE!</v>
      </c>
      <c r="X43" s="11" t="e">
        <f>IF(N43,IF(F43=1,config!$B$6,config!$B$5),"")</f>
        <v>#VALUE!</v>
      </c>
      <c r="Y43" s="2" t="e">
        <f>IF(W43,U43-T43-V43-W43-X43-IF(S43&gt;=40,config!$B$10,config!$B$9),"")</f>
        <v>#VALUE!</v>
      </c>
      <c r="Z43" s="2" t="e">
        <f t="shared" si="4"/>
        <v>#VALUE!</v>
      </c>
    </row>
    <row r="44" spans="1:26" ht="12.5">
      <c r="A44" s="10"/>
      <c r="B44" s="7"/>
      <c r="C44" s="8"/>
      <c r="D44" s="9"/>
      <c r="E44" s="10" t="s">
        <v>75</v>
      </c>
      <c r="F44" s="2">
        <v>0</v>
      </c>
      <c r="G44" s="2">
        <v>0</v>
      </c>
      <c r="H44" s="4" t="str">
        <f t="shared" si="0"/>
        <v/>
      </c>
      <c r="I44" s="2" t="e">
        <f>IF(H44,H44*config!$B$1,"")</f>
        <v>#VALUE!</v>
      </c>
      <c r="J44" s="2" t="e">
        <f t="shared" si="1"/>
        <v>#VALUE!</v>
      </c>
      <c r="K44" s="2" t="e">
        <f>IF(J44, J44* IF(G44=1, config!$B$3,config!$B$2)*(1-config!$B$7) + config!$B$4, "")</f>
        <v>#VALUE!</v>
      </c>
      <c r="L44" s="4" t="e">
        <f>IF(J44,J44*config!$B$8,"")</f>
        <v>#VALUE!</v>
      </c>
      <c r="M44" s="11" t="e">
        <f>IF(H44,IF(F44=1,config!$B$6,config!$B$5),"")</f>
        <v>#VALUE!</v>
      </c>
      <c r="N44" s="2" t="e">
        <f>IF(L44,J44-I44-K44-L44-M44-IF(H44&gt;=40,config!$B$10,config!$B$9),"")</f>
        <v>#VALUE!</v>
      </c>
      <c r="O44" s="2" t="e">
        <f t="shared" si="2"/>
        <v>#VALUE!</v>
      </c>
      <c r="T44" s="2" t="str">
        <f>IF(S44,S44*config!$B$1,"")</f>
        <v/>
      </c>
      <c r="U44" s="2" t="e">
        <f t="shared" si="3"/>
        <v>#VALUE!</v>
      </c>
      <c r="V44" s="2" t="e">
        <f>IF(U44, U44* IF(G44=1, config!$B$3,config!$B$2)*(1-config!$B$7) + config!$B$4, "")</f>
        <v>#VALUE!</v>
      </c>
      <c r="W44" s="4" t="e">
        <f>IF(U44,U44*config!$B$8,"")</f>
        <v>#VALUE!</v>
      </c>
      <c r="X44" s="11" t="e">
        <f>IF(N44,IF(F44=1,config!$B$6,config!$B$5),"")</f>
        <v>#VALUE!</v>
      </c>
      <c r="Y44" s="2" t="e">
        <f>IF(W44,U44-T44-V44-W44-X44-IF(S44&gt;=40,config!$B$10,config!$B$9),"")</f>
        <v>#VALUE!</v>
      </c>
      <c r="Z44" s="2" t="e">
        <f t="shared" si="4"/>
        <v>#VALUE!</v>
      </c>
    </row>
    <row r="45" spans="1:26" ht="12.5">
      <c r="A45" s="10"/>
      <c r="B45" s="7"/>
      <c r="C45" s="8"/>
      <c r="D45" s="9"/>
      <c r="E45" s="10" t="s">
        <v>75</v>
      </c>
      <c r="F45" s="2">
        <v>0</v>
      </c>
      <c r="G45" s="2">
        <v>0</v>
      </c>
      <c r="H45" s="4" t="str">
        <f t="shared" si="0"/>
        <v/>
      </c>
      <c r="I45" s="2" t="e">
        <f>IF(H45,H45*config!$B$1,"")</f>
        <v>#VALUE!</v>
      </c>
      <c r="J45" s="2" t="e">
        <f t="shared" si="1"/>
        <v>#VALUE!</v>
      </c>
      <c r="K45" s="2" t="e">
        <f>IF(J45, J45* IF(G45=1, config!$B$3,config!$B$2)*(1-config!$B$7) + config!$B$4, "")</f>
        <v>#VALUE!</v>
      </c>
      <c r="L45" s="4" t="e">
        <f>IF(J45,J45*config!$B$8,"")</f>
        <v>#VALUE!</v>
      </c>
      <c r="M45" s="11" t="e">
        <f>IF(H45,IF(F45=1,config!$B$6,config!$B$5),"")</f>
        <v>#VALUE!</v>
      </c>
      <c r="N45" s="2" t="e">
        <f>IF(L45,J45-I45-K45-L45-M45-IF(H45&gt;=40,config!$B$10,config!$B$9),"")</f>
        <v>#VALUE!</v>
      </c>
      <c r="O45" s="2" t="e">
        <f t="shared" si="2"/>
        <v>#VALUE!</v>
      </c>
      <c r="T45" s="2" t="str">
        <f>IF(S45,S45*config!$B$1,"")</f>
        <v/>
      </c>
      <c r="U45" s="2" t="e">
        <f t="shared" si="3"/>
        <v>#VALUE!</v>
      </c>
      <c r="V45" s="2" t="e">
        <f>IF(U45, U45* IF(G45=1, config!$B$3,config!$B$2)*(1-config!$B$7) + config!$B$4, "")</f>
        <v>#VALUE!</v>
      </c>
      <c r="W45" s="4" t="e">
        <f>IF(U45,U45*config!$B$8,"")</f>
        <v>#VALUE!</v>
      </c>
      <c r="X45" s="11" t="e">
        <f>IF(N45,IF(F45=1,config!$B$6,config!$B$5),"")</f>
        <v>#VALUE!</v>
      </c>
      <c r="Y45" s="2" t="e">
        <f>IF(W45,U45-T45-V45-W45-X45-IF(S45&gt;=40,config!$B$10,config!$B$9),"")</f>
        <v>#VALUE!</v>
      </c>
      <c r="Z45" s="2" t="e">
        <f t="shared" si="4"/>
        <v>#VALUE!</v>
      </c>
    </row>
    <row r="46" spans="1:26" ht="12.5">
      <c r="A46" s="10"/>
      <c r="B46" s="7"/>
      <c r="C46" s="8"/>
      <c r="D46" s="9"/>
      <c r="E46" s="10" t="s">
        <v>75</v>
      </c>
      <c r="F46" s="2">
        <v>0</v>
      </c>
      <c r="G46" s="2">
        <v>0</v>
      </c>
      <c r="H46" s="4" t="str">
        <f t="shared" si="0"/>
        <v/>
      </c>
      <c r="I46" s="2" t="e">
        <f>IF(H46,H46*config!$B$1,"")</f>
        <v>#VALUE!</v>
      </c>
      <c r="J46" s="2" t="e">
        <f t="shared" si="1"/>
        <v>#VALUE!</v>
      </c>
      <c r="K46" s="2" t="e">
        <f>IF(J46, J46* IF(G46=1, config!$B$3,config!$B$2)*(1-config!$B$7) + config!$B$4, "")</f>
        <v>#VALUE!</v>
      </c>
      <c r="L46" s="4" t="e">
        <f>IF(J46,J46*config!$B$8,"")</f>
        <v>#VALUE!</v>
      </c>
      <c r="M46" s="11" t="e">
        <f>IF(H46,IF(F46=1,config!$B$6,config!$B$5),"")</f>
        <v>#VALUE!</v>
      </c>
      <c r="N46" s="2" t="e">
        <f>IF(L46,J46-I46-K46-L46-M46-IF(H46&gt;=40,config!$B$10,config!$B$9),"")</f>
        <v>#VALUE!</v>
      </c>
      <c r="O46" s="2" t="e">
        <f t="shared" si="2"/>
        <v>#VALUE!</v>
      </c>
      <c r="T46" s="2" t="str">
        <f>IF(S46,S46*config!$B$1,"")</f>
        <v/>
      </c>
      <c r="U46" s="2" t="e">
        <f t="shared" si="3"/>
        <v>#VALUE!</v>
      </c>
      <c r="V46" s="2" t="e">
        <f>IF(U46, U46* IF(G46=1, config!$B$3,config!$B$2)*(1-config!$B$7) + config!$B$4, "")</f>
        <v>#VALUE!</v>
      </c>
      <c r="W46" s="4" t="e">
        <f>IF(U46,U46*config!$B$8,"")</f>
        <v>#VALUE!</v>
      </c>
      <c r="X46" s="11" t="e">
        <f>IF(N46,IF(F46=1,config!$B$6,config!$B$5),"")</f>
        <v>#VALUE!</v>
      </c>
      <c r="Y46" s="2" t="e">
        <f>IF(W46,U46-T46-V46-W46-X46-IF(S46&gt;=40,config!$B$10,config!$B$9),"")</f>
        <v>#VALUE!</v>
      </c>
      <c r="Z46" s="2" t="e">
        <f t="shared" si="4"/>
        <v>#VALUE!</v>
      </c>
    </row>
    <row r="47" spans="1:26" ht="12.5">
      <c r="A47" s="10"/>
      <c r="B47" s="7"/>
      <c r="C47" s="8"/>
      <c r="D47" s="9"/>
      <c r="E47" s="10" t="s">
        <v>75</v>
      </c>
      <c r="F47" s="2">
        <v>0</v>
      </c>
      <c r="G47" s="2">
        <v>0</v>
      </c>
      <c r="H47" s="4" t="str">
        <f t="shared" si="0"/>
        <v/>
      </c>
      <c r="I47" s="2" t="e">
        <f>IF(H47,H47*config!$B$1,"")</f>
        <v>#VALUE!</v>
      </c>
      <c r="J47" s="2" t="e">
        <f t="shared" si="1"/>
        <v>#VALUE!</v>
      </c>
      <c r="K47" s="2" t="e">
        <f>IF(J47, J47* IF(G47=1, config!$B$3,config!$B$2)*(1-config!$B$7) + config!$B$4, "")</f>
        <v>#VALUE!</v>
      </c>
      <c r="L47" s="4" t="e">
        <f>IF(J47,J47*config!$B$8,"")</f>
        <v>#VALUE!</v>
      </c>
      <c r="M47" s="11" t="e">
        <f>IF(H47,IF(F47=1,config!$B$6,config!$B$5),"")</f>
        <v>#VALUE!</v>
      </c>
      <c r="N47" s="2" t="e">
        <f>IF(L47,J47-I47-K47-L47-M47-IF(H47&gt;=40,config!$B$10,config!$B$9),"")</f>
        <v>#VALUE!</v>
      </c>
      <c r="O47" s="2" t="e">
        <f t="shared" si="2"/>
        <v>#VALUE!</v>
      </c>
      <c r="T47" s="2" t="str">
        <f>IF(S47,S47*config!$B$1,"")</f>
        <v/>
      </c>
      <c r="U47" s="2" t="e">
        <f t="shared" si="3"/>
        <v>#VALUE!</v>
      </c>
      <c r="V47" s="2" t="e">
        <f>IF(U47, U47* IF(G47=1, config!$B$3,config!$B$2)*(1-config!$B$7) + config!$B$4, "")</f>
        <v>#VALUE!</v>
      </c>
      <c r="W47" s="4" t="e">
        <f>IF(U47,U47*config!$B$8,"")</f>
        <v>#VALUE!</v>
      </c>
      <c r="X47" s="11" t="e">
        <f>IF(N47,IF(F47=1,config!$B$6,config!$B$5),"")</f>
        <v>#VALUE!</v>
      </c>
      <c r="Y47" s="2" t="e">
        <f>IF(W47,U47-T47-V47-W47-X47-IF(S47&gt;=40,config!$B$10,config!$B$9),"")</f>
        <v>#VALUE!</v>
      </c>
      <c r="Z47" s="2" t="e">
        <f t="shared" si="4"/>
        <v>#VALUE!</v>
      </c>
    </row>
    <row r="48" spans="1:26" ht="12.5">
      <c r="A48" s="10"/>
      <c r="B48" s="7"/>
      <c r="C48" s="8"/>
      <c r="D48" s="9"/>
      <c r="E48" s="10" t="s">
        <v>75</v>
      </c>
      <c r="F48" s="2">
        <v>0</v>
      </c>
      <c r="G48" s="2">
        <v>0</v>
      </c>
      <c r="H48" s="4" t="str">
        <f t="shared" si="0"/>
        <v/>
      </c>
      <c r="I48" s="2" t="e">
        <f>IF(H48,H48*config!$B$1,"")</f>
        <v>#VALUE!</v>
      </c>
      <c r="J48" s="2" t="e">
        <f t="shared" si="1"/>
        <v>#VALUE!</v>
      </c>
      <c r="K48" s="2" t="e">
        <f>IF(J48, J48* IF(G48=1, config!$B$3,config!$B$2)*(1-config!$B$7) + config!$B$4, "")</f>
        <v>#VALUE!</v>
      </c>
      <c r="L48" s="4" t="e">
        <f>IF(J48,J48*config!$B$8,"")</f>
        <v>#VALUE!</v>
      </c>
      <c r="M48" s="11" t="e">
        <f>IF(H48,IF(F48=1,config!$B$6,config!$B$5),"")</f>
        <v>#VALUE!</v>
      </c>
      <c r="N48" s="2" t="e">
        <f>IF(L48,J48-I48-K48-L48-M48-IF(H48&gt;=40,config!$B$10,config!$B$9),"")</f>
        <v>#VALUE!</v>
      </c>
      <c r="O48" s="2" t="e">
        <f t="shared" si="2"/>
        <v>#VALUE!</v>
      </c>
      <c r="T48" s="2" t="str">
        <f>IF(S48,S48*config!$B$1,"")</f>
        <v/>
      </c>
      <c r="U48" s="2" t="e">
        <f t="shared" si="3"/>
        <v>#VALUE!</v>
      </c>
      <c r="V48" s="2" t="e">
        <f>IF(U48, U48* IF(G48=1, config!$B$3,config!$B$2)*(1-config!$B$7) + config!$B$4, "")</f>
        <v>#VALUE!</v>
      </c>
      <c r="W48" s="4" t="e">
        <f>IF(U48,U48*config!$B$8,"")</f>
        <v>#VALUE!</v>
      </c>
      <c r="X48" s="11" t="e">
        <f>IF(N48,IF(F48=1,config!$B$6,config!$B$5),"")</f>
        <v>#VALUE!</v>
      </c>
      <c r="Y48" s="2" t="e">
        <f>IF(W48,U48-T48-V48-W48-X48-IF(S48&gt;=40,config!$B$10,config!$B$9),"")</f>
        <v>#VALUE!</v>
      </c>
      <c r="Z48" s="2" t="e">
        <f t="shared" si="4"/>
        <v>#VALUE!</v>
      </c>
    </row>
    <row r="49" spans="1:26" ht="12.5">
      <c r="A49" s="10"/>
      <c r="B49" s="7"/>
      <c r="C49" s="8"/>
      <c r="D49" s="9"/>
      <c r="E49" s="10" t="s">
        <v>75</v>
      </c>
      <c r="F49" s="2">
        <v>0</v>
      </c>
      <c r="G49" s="2">
        <v>0</v>
      </c>
      <c r="H49" s="4" t="str">
        <f t="shared" si="0"/>
        <v/>
      </c>
      <c r="I49" s="2" t="e">
        <f>IF(H49,H49*config!$B$1,"")</f>
        <v>#VALUE!</v>
      </c>
      <c r="J49" s="2" t="e">
        <f t="shared" si="1"/>
        <v>#VALUE!</v>
      </c>
      <c r="K49" s="2" t="e">
        <f>IF(J49, J49* IF(G49=1, config!$B$3,config!$B$2)*(1-config!$B$7) + config!$B$4, "")</f>
        <v>#VALUE!</v>
      </c>
      <c r="L49" s="4" t="e">
        <f>IF(J49,J49*config!$B$8,"")</f>
        <v>#VALUE!</v>
      </c>
      <c r="M49" s="11" t="e">
        <f>IF(H49,IF(F49=1,config!$B$6,config!$B$5),"")</f>
        <v>#VALUE!</v>
      </c>
      <c r="N49" s="2" t="e">
        <f>IF(L49,J49-I49-K49-L49-M49-IF(H49&gt;=40,config!$B$10,config!$B$9),"")</f>
        <v>#VALUE!</v>
      </c>
      <c r="O49" s="2" t="e">
        <f t="shared" si="2"/>
        <v>#VALUE!</v>
      </c>
      <c r="T49" s="2" t="str">
        <f>IF(S49,S49*config!$B$1,"")</f>
        <v/>
      </c>
      <c r="U49" s="2" t="e">
        <f t="shared" si="3"/>
        <v>#VALUE!</v>
      </c>
      <c r="V49" s="2" t="e">
        <f>IF(U49, U49* IF(G49=1, config!$B$3,config!$B$2)*(1-config!$B$7) + config!$B$4, "")</f>
        <v>#VALUE!</v>
      </c>
      <c r="W49" s="4" t="e">
        <f>IF(U49,U49*config!$B$8,"")</f>
        <v>#VALUE!</v>
      </c>
      <c r="X49" s="11" t="e">
        <f>IF(N49,IF(F49=1,config!$B$6,config!$B$5),"")</f>
        <v>#VALUE!</v>
      </c>
      <c r="Y49" s="2" t="e">
        <f>IF(W49,U49-T49-V49-W49-X49-IF(S49&gt;=40,config!$B$10,config!$B$9),"")</f>
        <v>#VALUE!</v>
      </c>
      <c r="Z49" s="2" t="e">
        <f t="shared" si="4"/>
        <v>#VALUE!</v>
      </c>
    </row>
    <row r="50" spans="1:26" ht="12.5">
      <c r="A50" s="10"/>
      <c r="B50" s="7"/>
      <c r="C50" s="8"/>
      <c r="D50" s="9"/>
      <c r="E50" s="10" t="s">
        <v>75</v>
      </c>
      <c r="F50" s="2">
        <v>0</v>
      </c>
      <c r="G50" s="2">
        <v>0</v>
      </c>
      <c r="H50" s="4" t="str">
        <f t="shared" si="0"/>
        <v/>
      </c>
      <c r="I50" s="2" t="e">
        <f>IF(H50,H50*config!$B$1,"")</f>
        <v>#VALUE!</v>
      </c>
      <c r="J50" s="2" t="e">
        <f t="shared" si="1"/>
        <v>#VALUE!</v>
      </c>
      <c r="K50" s="2" t="e">
        <f>IF(J50, J50* IF(G50=1, config!$B$3,config!$B$2)*(1-config!$B$7) + config!$B$4, "")</f>
        <v>#VALUE!</v>
      </c>
      <c r="L50" s="4" t="e">
        <f>IF(J50,J50*config!$B$8,"")</f>
        <v>#VALUE!</v>
      </c>
      <c r="M50" s="11" t="e">
        <f>IF(H50,IF(F50=1,config!$B$6,config!$B$5),"")</f>
        <v>#VALUE!</v>
      </c>
      <c r="N50" s="2" t="e">
        <f>IF(L50,J50-I50-K50-L50-M50-IF(H50&gt;=40,config!$B$10,config!$B$9),"")</f>
        <v>#VALUE!</v>
      </c>
      <c r="O50" s="2" t="e">
        <f t="shared" si="2"/>
        <v>#VALUE!</v>
      </c>
      <c r="T50" s="2" t="str">
        <f>IF(S50,S50*config!$B$1,"")</f>
        <v/>
      </c>
      <c r="U50" s="2" t="e">
        <f t="shared" si="3"/>
        <v>#VALUE!</v>
      </c>
      <c r="V50" s="2" t="e">
        <f>IF(U50, U50* IF(G50=1, config!$B$3,config!$B$2)*(1-config!$B$7) + config!$B$4, "")</f>
        <v>#VALUE!</v>
      </c>
      <c r="W50" s="4" t="e">
        <f>IF(U50,U50*config!$B$8,"")</f>
        <v>#VALUE!</v>
      </c>
      <c r="X50" s="11" t="e">
        <f>IF(N50,IF(F50=1,config!$B$6,config!$B$5),"")</f>
        <v>#VALUE!</v>
      </c>
      <c r="Y50" s="2" t="e">
        <f>IF(W50,U50-T50-V50-W50-X50-IF(S50&gt;=40,config!$B$10,config!$B$9),"")</f>
        <v>#VALUE!</v>
      </c>
      <c r="Z50" s="2" t="e">
        <f t="shared" si="4"/>
        <v>#VALUE!</v>
      </c>
    </row>
    <row r="51" spans="1:26" ht="12.5">
      <c r="A51" s="10"/>
      <c r="B51" s="7"/>
      <c r="C51" s="8"/>
      <c r="D51" s="9"/>
      <c r="E51" s="10" t="s">
        <v>75</v>
      </c>
      <c r="F51" s="2">
        <v>0</v>
      </c>
      <c r="G51" s="2">
        <v>0</v>
      </c>
      <c r="H51" s="4" t="str">
        <f t="shared" si="0"/>
        <v/>
      </c>
      <c r="I51" s="2" t="e">
        <f>IF(H51,H51*config!$B$1,"")</f>
        <v>#VALUE!</v>
      </c>
      <c r="J51" s="2" t="e">
        <f t="shared" si="1"/>
        <v>#VALUE!</v>
      </c>
      <c r="K51" s="2" t="e">
        <f>IF(J51, J51* IF(G51=1, config!$B$3,config!$B$2)*(1-config!$B$7) + config!$B$4, "")</f>
        <v>#VALUE!</v>
      </c>
      <c r="L51" s="4" t="e">
        <f>IF(J51,J51*config!$B$8,"")</f>
        <v>#VALUE!</v>
      </c>
      <c r="M51" s="11" t="e">
        <f>IF(H51,IF(F51=1,config!$B$6,config!$B$5),"")</f>
        <v>#VALUE!</v>
      </c>
      <c r="N51" s="2" t="e">
        <f>IF(L51,J51-I51-K51-L51-M51-IF(H51&gt;=40,config!$B$10,config!$B$9),"")</f>
        <v>#VALUE!</v>
      </c>
      <c r="O51" s="2" t="e">
        <f t="shared" si="2"/>
        <v>#VALUE!</v>
      </c>
      <c r="T51" s="2" t="str">
        <f>IF(S51,S51*config!$B$1,"")</f>
        <v/>
      </c>
      <c r="U51" s="2" t="e">
        <f t="shared" si="3"/>
        <v>#VALUE!</v>
      </c>
      <c r="V51" s="2" t="e">
        <f>IF(U51, U51* IF(G51=1, config!$B$3,config!$B$2)*(1-config!$B$7) + config!$B$4, "")</f>
        <v>#VALUE!</v>
      </c>
      <c r="W51" s="4" t="e">
        <f>IF(U51,U51*config!$B$8,"")</f>
        <v>#VALUE!</v>
      </c>
      <c r="X51" s="11" t="e">
        <f>IF(N51,IF(F51=1,config!$B$6,config!$B$5),"")</f>
        <v>#VALUE!</v>
      </c>
      <c r="Y51" s="2" t="e">
        <f>IF(W51,U51-T51-V51-W51-X51-IF(S51&gt;=40,config!$B$10,config!$B$9),"")</f>
        <v>#VALUE!</v>
      </c>
      <c r="Z51" s="2" t="e">
        <f t="shared" si="4"/>
        <v>#VALUE!</v>
      </c>
    </row>
    <row r="52" spans="1:26" ht="12.5">
      <c r="A52" s="10"/>
      <c r="B52" s="7"/>
      <c r="C52" s="8"/>
      <c r="D52" s="9"/>
      <c r="E52" s="10" t="s">
        <v>75</v>
      </c>
      <c r="F52" s="2">
        <v>0</v>
      </c>
      <c r="G52" s="2">
        <v>0</v>
      </c>
      <c r="H52" s="4" t="str">
        <f t="shared" si="0"/>
        <v/>
      </c>
      <c r="I52" s="2" t="e">
        <f>IF(H52,H52*config!$B$1,"")</f>
        <v>#VALUE!</v>
      </c>
      <c r="J52" s="2" t="e">
        <f t="shared" si="1"/>
        <v>#VALUE!</v>
      </c>
      <c r="K52" s="2" t="e">
        <f>IF(J52, J52* IF(G52=1, config!$B$3,config!$B$2)*(1-config!$B$7) + config!$B$4, "")</f>
        <v>#VALUE!</v>
      </c>
      <c r="L52" s="4" t="e">
        <f>IF(J52,J52*config!$B$8,"")</f>
        <v>#VALUE!</v>
      </c>
      <c r="M52" s="11" t="e">
        <f>IF(H52,IF(F52=1,config!$B$6,config!$B$5),"")</f>
        <v>#VALUE!</v>
      </c>
      <c r="N52" s="2" t="e">
        <f>IF(L52,J52-I52-K52-L52-M52-IF(H52&gt;=40,config!$B$10,config!$B$9),"")</f>
        <v>#VALUE!</v>
      </c>
      <c r="O52" s="2" t="e">
        <f t="shared" si="2"/>
        <v>#VALUE!</v>
      </c>
      <c r="T52" s="2" t="str">
        <f>IF(S52,S52*config!$B$1,"")</f>
        <v/>
      </c>
      <c r="U52" s="2" t="e">
        <f t="shared" si="3"/>
        <v>#VALUE!</v>
      </c>
      <c r="V52" s="2" t="e">
        <f>IF(U52, U52* IF(G52=1, config!$B$3,config!$B$2)*(1-config!$B$7) + config!$B$4, "")</f>
        <v>#VALUE!</v>
      </c>
      <c r="W52" s="4" t="e">
        <f>IF(U52,U52*config!$B$8,"")</f>
        <v>#VALUE!</v>
      </c>
      <c r="X52" s="11" t="e">
        <f>IF(N52,IF(F52=1,config!$B$6,config!$B$5),"")</f>
        <v>#VALUE!</v>
      </c>
      <c r="Y52" s="2" t="e">
        <f>IF(W52,U52-T52-V52-W52-X52-IF(S52&gt;=40,config!$B$10,config!$B$9),"")</f>
        <v>#VALUE!</v>
      </c>
      <c r="Z52" s="2" t="e">
        <f t="shared" si="4"/>
        <v>#VALUE!</v>
      </c>
    </row>
    <row r="53" spans="1:26" ht="12.5">
      <c r="A53" s="10"/>
      <c r="B53" s="7"/>
      <c r="C53" s="8"/>
      <c r="D53" s="9"/>
      <c r="E53" s="10" t="s">
        <v>75</v>
      </c>
      <c r="F53" s="2">
        <v>0</v>
      </c>
      <c r="G53" s="2">
        <v>0</v>
      </c>
      <c r="H53" s="4" t="str">
        <f t="shared" si="0"/>
        <v/>
      </c>
      <c r="I53" s="2" t="e">
        <f>IF(H53,H53*config!$B$1,"")</f>
        <v>#VALUE!</v>
      </c>
      <c r="J53" s="2" t="e">
        <f t="shared" si="1"/>
        <v>#VALUE!</v>
      </c>
      <c r="K53" s="2" t="e">
        <f>IF(J53, J53* IF(G53=1, config!$B$3,config!$B$2)*(1-config!$B$7) + config!$B$4, "")</f>
        <v>#VALUE!</v>
      </c>
      <c r="L53" s="4" t="e">
        <f>IF(J53,J53*config!$B$8,"")</f>
        <v>#VALUE!</v>
      </c>
      <c r="M53" s="11" t="e">
        <f>IF(H53,IF(F53=1,config!$B$6,config!$B$5),"")</f>
        <v>#VALUE!</v>
      </c>
      <c r="N53" s="2" t="e">
        <f>IF(L53,J53-I53-K53-L53-M53-IF(H53&gt;=40,config!$B$10,config!$B$9),"")</f>
        <v>#VALUE!</v>
      </c>
      <c r="O53" s="2" t="e">
        <f t="shared" si="2"/>
        <v>#VALUE!</v>
      </c>
      <c r="T53" s="2" t="str">
        <f>IF(S53,S53*config!$B$1,"")</f>
        <v/>
      </c>
      <c r="U53" s="2" t="e">
        <f t="shared" si="3"/>
        <v>#VALUE!</v>
      </c>
      <c r="V53" s="2" t="e">
        <f>IF(U53, U53* IF(G53=1, config!$B$3,config!$B$2)*(1-config!$B$7) + config!$B$4, "")</f>
        <v>#VALUE!</v>
      </c>
      <c r="W53" s="4" t="e">
        <f>IF(U53,U53*config!$B$8,"")</f>
        <v>#VALUE!</v>
      </c>
      <c r="X53" s="11" t="e">
        <f>IF(N53,IF(F53=1,config!$B$6,config!$B$5),"")</f>
        <v>#VALUE!</v>
      </c>
      <c r="Y53" s="2" t="e">
        <f>IF(W53,U53-T53-V53-W53-X53-IF(S53&gt;=40,config!$B$10,config!$B$9),"")</f>
        <v>#VALUE!</v>
      </c>
      <c r="Z53" s="2" t="e">
        <f t="shared" si="4"/>
        <v>#VALUE!</v>
      </c>
    </row>
    <row r="54" spans="1:26" ht="12.5">
      <c r="A54" s="10"/>
      <c r="B54" s="7"/>
      <c r="C54" s="8"/>
      <c r="D54" s="9"/>
      <c r="E54" s="10" t="s">
        <v>75</v>
      </c>
      <c r="F54" s="2">
        <v>0</v>
      </c>
      <c r="G54" s="2">
        <v>0</v>
      </c>
      <c r="H54" s="4" t="str">
        <f t="shared" si="0"/>
        <v/>
      </c>
      <c r="I54" s="2" t="e">
        <f>IF(H54,H54*config!$B$1,"")</f>
        <v>#VALUE!</v>
      </c>
      <c r="J54" s="2" t="e">
        <f t="shared" si="1"/>
        <v>#VALUE!</v>
      </c>
      <c r="K54" s="2" t="e">
        <f>IF(J54, J54* IF(G54=1, config!$B$3,config!$B$2)*(1-config!$B$7) + config!$B$4, "")</f>
        <v>#VALUE!</v>
      </c>
      <c r="L54" s="4" t="e">
        <f>IF(J54,J54*config!$B$8,"")</f>
        <v>#VALUE!</v>
      </c>
      <c r="M54" s="11" t="e">
        <f>IF(H54,IF(F54=1,config!$B$6,config!$B$5),"")</f>
        <v>#VALUE!</v>
      </c>
      <c r="N54" s="2" t="e">
        <f>IF(L54,J54-I54-K54-L54-M54-IF(H54&gt;=40,config!$B$10,config!$B$9),"")</f>
        <v>#VALUE!</v>
      </c>
      <c r="O54" s="2" t="e">
        <f t="shared" si="2"/>
        <v>#VALUE!</v>
      </c>
      <c r="T54" s="2" t="str">
        <f>IF(S54,S54*config!$B$1,"")</f>
        <v/>
      </c>
      <c r="U54" s="2" t="e">
        <f t="shared" si="3"/>
        <v>#VALUE!</v>
      </c>
      <c r="V54" s="2" t="e">
        <f>IF(U54, U54* IF(G54=1, config!$B$3,config!$B$2)*(1-config!$B$7) + config!$B$4, "")</f>
        <v>#VALUE!</v>
      </c>
      <c r="W54" s="4" t="e">
        <f>IF(U54,U54*config!$B$8,"")</f>
        <v>#VALUE!</v>
      </c>
      <c r="X54" s="11" t="e">
        <f>IF(N54,IF(F54=1,config!$B$6,config!$B$5),"")</f>
        <v>#VALUE!</v>
      </c>
      <c r="Y54" s="2" t="e">
        <f>IF(W54,U54-T54-V54-W54-X54-IF(S54&gt;=40,config!$B$10,config!$B$9),"")</f>
        <v>#VALUE!</v>
      </c>
      <c r="Z54" s="2" t="e">
        <f t="shared" si="4"/>
        <v>#VALUE!</v>
      </c>
    </row>
    <row r="55" spans="1:26" ht="12.5">
      <c r="A55" s="10"/>
      <c r="B55" s="7"/>
      <c r="C55" s="8"/>
      <c r="D55" s="9"/>
      <c r="E55" s="10" t="s">
        <v>75</v>
      </c>
      <c r="F55" s="2">
        <v>0</v>
      </c>
      <c r="G55" s="2">
        <v>0</v>
      </c>
      <c r="H55" s="4" t="str">
        <f t="shared" si="0"/>
        <v/>
      </c>
      <c r="I55" s="2" t="e">
        <f>IF(H55,H55*config!$B$1,"")</f>
        <v>#VALUE!</v>
      </c>
      <c r="J55" s="2" t="e">
        <f t="shared" si="1"/>
        <v>#VALUE!</v>
      </c>
      <c r="K55" s="2" t="e">
        <f>IF(J55, J55* IF(G55=1, config!$B$3,config!$B$2)*(1-config!$B$7) + config!$B$4, "")</f>
        <v>#VALUE!</v>
      </c>
      <c r="L55" s="4" t="e">
        <f>IF(J55,J55*config!$B$8,"")</f>
        <v>#VALUE!</v>
      </c>
      <c r="M55" s="11" t="e">
        <f>IF(H55,IF(F55=1,config!$B$6,config!$B$5),"")</f>
        <v>#VALUE!</v>
      </c>
      <c r="N55" s="2" t="e">
        <f>IF(L55,J55-I55-K55-L55-M55-IF(H55&gt;=40,config!$B$10,config!$B$9),"")</f>
        <v>#VALUE!</v>
      </c>
      <c r="O55" s="2" t="e">
        <f t="shared" si="2"/>
        <v>#VALUE!</v>
      </c>
      <c r="T55" s="2" t="str">
        <f>IF(S55,S55*config!$B$1,"")</f>
        <v/>
      </c>
      <c r="U55" s="2" t="e">
        <f t="shared" si="3"/>
        <v>#VALUE!</v>
      </c>
      <c r="V55" s="2" t="e">
        <f>IF(U55, U55* IF(G55=1, config!$B$3,config!$B$2)*(1-config!$B$7) + config!$B$4, "")</f>
        <v>#VALUE!</v>
      </c>
      <c r="W55" s="4" t="e">
        <f>IF(U55,U55*config!$B$8,"")</f>
        <v>#VALUE!</v>
      </c>
      <c r="X55" s="11" t="e">
        <f>IF(N55,IF(F55=1,config!$B$6,config!$B$5),"")</f>
        <v>#VALUE!</v>
      </c>
      <c r="Y55" s="2" t="e">
        <f>IF(W55,U55-T55-V55-W55-X55-IF(S55&gt;=40,config!$B$10,config!$B$9),"")</f>
        <v>#VALUE!</v>
      </c>
      <c r="Z55" s="2" t="e">
        <f t="shared" si="4"/>
        <v>#VALUE!</v>
      </c>
    </row>
    <row r="56" spans="1:26" ht="12.5">
      <c r="A56" s="10"/>
      <c r="B56" s="7"/>
      <c r="C56" s="8"/>
      <c r="D56" s="9"/>
      <c r="E56" s="10" t="s">
        <v>75</v>
      </c>
      <c r="F56" s="2">
        <v>0</v>
      </c>
      <c r="G56" s="2">
        <v>0</v>
      </c>
      <c r="H56" s="4" t="str">
        <f t="shared" si="0"/>
        <v/>
      </c>
      <c r="I56" s="2" t="e">
        <f>IF(H56,H56*config!$B$1,"")</f>
        <v>#VALUE!</v>
      </c>
      <c r="J56" s="2" t="e">
        <f t="shared" si="1"/>
        <v>#VALUE!</v>
      </c>
      <c r="K56" s="2" t="e">
        <f>IF(J56, J56* IF(G56=1, config!$B$3,config!$B$2)*(1-config!$B$7) + config!$B$4, "")</f>
        <v>#VALUE!</v>
      </c>
      <c r="L56" s="4" t="e">
        <f>IF(J56,J56*config!$B$8,"")</f>
        <v>#VALUE!</v>
      </c>
      <c r="M56" s="11" t="e">
        <f>IF(H56,IF(F56=1,config!$B$6,config!$B$5),"")</f>
        <v>#VALUE!</v>
      </c>
      <c r="N56" s="2" t="e">
        <f>IF(L56,J56-I56-K56-L56-M56-IF(H56&gt;=40,config!$B$10,config!$B$9),"")</f>
        <v>#VALUE!</v>
      </c>
      <c r="O56" s="2" t="e">
        <f t="shared" si="2"/>
        <v>#VALUE!</v>
      </c>
      <c r="T56" s="2" t="str">
        <f>IF(S56,S56*config!$B$1,"")</f>
        <v/>
      </c>
      <c r="U56" s="2" t="e">
        <f t="shared" si="3"/>
        <v>#VALUE!</v>
      </c>
      <c r="V56" s="2" t="e">
        <f>IF(U56, U56* IF(G56=1, config!$B$3,config!$B$2)*(1-config!$B$7) + config!$B$4, "")</f>
        <v>#VALUE!</v>
      </c>
      <c r="W56" s="4" t="e">
        <f>IF(U56,U56*config!$B$8,"")</f>
        <v>#VALUE!</v>
      </c>
      <c r="X56" s="11" t="e">
        <f>IF(N56,IF(F56=1,config!$B$6,config!$B$5),"")</f>
        <v>#VALUE!</v>
      </c>
      <c r="Y56" s="2" t="e">
        <f>IF(W56,U56-T56-V56-W56-X56-IF(S56&gt;=40,config!$B$10,config!$B$9),"")</f>
        <v>#VALUE!</v>
      </c>
      <c r="Z56" s="2" t="e">
        <f t="shared" si="4"/>
        <v>#VALUE!</v>
      </c>
    </row>
    <row r="57" spans="1:26" ht="12.5">
      <c r="A57" s="10"/>
      <c r="B57" s="7"/>
      <c r="C57" s="8"/>
      <c r="D57" s="9"/>
      <c r="E57" s="10" t="s">
        <v>75</v>
      </c>
      <c r="F57" s="2">
        <v>0</v>
      </c>
      <c r="G57" s="2">
        <v>0</v>
      </c>
      <c r="H57" s="4" t="str">
        <f t="shared" si="0"/>
        <v/>
      </c>
      <c r="I57" s="2" t="e">
        <f>IF(H57,H57*config!$B$1,"")</f>
        <v>#VALUE!</v>
      </c>
      <c r="J57" s="2" t="e">
        <f t="shared" si="1"/>
        <v>#VALUE!</v>
      </c>
      <c r="K57" s="2" t="e">
        <f>IF(J57, J57* IF(G57=1, config!$B$3,config!$B$2)*(1-config!$B$7) + config!$B$4, "")</f>
        <v>#VALUE!</v>
      </c>
      <c r="L57" s="4" t="e">
        <f>IF(J57,J57*config!$B$8,"")</f>
        <v>#VALUE!</v>
      </c>
      <c r="M57" s="11" t="e">
        <f>IF(H57,IF(F57=1,config!$B$6,config!$B$5),"")</f>
        <v>#VALUE!</v>
      </c>
      <c r="N57" s="2" t="e">
        <f>IF(L57,J57-I57-K57-L57-M57-IF(H57&gt;=40,config!$B$10,config!$B$9),"")</f>
        <v>#VALUE!</v>
      </c>
      <c r="O57" s="2" t="e">
        <f t="shared" si="2"/>
        <v>#VALUE!</v>
      </c>
      <c r="T57" s="2" t="str">
        <f>IF(S57,S57*config!$B$1,"")</f>
        <v/>
      </c>
      <c r="U57" s="2" t="e">
        <f t="shared" si="3"/>
        <v>#VALUE!</v>
      </c>
      <c r="V57" s="2" t="e">
        <f>IF(U57, U57* IF(G57=1, config!$B$3,config!$B$2)*(1-config!$B$7) + config!$B$4, "")</f>
        <v>#VALUE!</v>
      </c>
      <c r="W57" s="4" t="e">
        <f>IF(U57,U57*config!$B$8,"")</f>
        <v>#VALUE!</v>
      </c>
      <c r="X57" s="11" t="e">
        <f>IF(N57,IF(F57=1,config!$B$6,config!$B$5),"")</f>
        <v>#VALUE!</v>
      </c>
      <c r="Y57" s="2" t="e">
        <f>IF(W57,U57-T57-V57-W57-X57-IF(S57&gt;=40,config!$B$10,config!$B$9),"")</f>
        <v>#VALUE!</v>
      </c>
      <c r="Z57" s="2" t="e">
        <f t="shared" si="4"/>
        <v>#VALUE!</v>
      </c>
    </row>
    <row r="58" spans="1:26" ht="12.5">
      <c r="A58" s="10"/>
      <c r="B58" s="7"/>
      <c r="C58" s="8"/>
      <c r="D58" s="9"/>
      <c r="E58" s="10" t="s">
        <v>75</v>
      </c>
      <c r="F58" s="2">
        <v>0</v>
      </c>
      <c r="G58" s="2">
        <v>0</v>
      </c>
      <c r="H58" s="4" t="str">
        <f t="shared" si="0"/>
        <v/>
      </c>
      <c r="I58" s="2" t="e">
        <f>IF(H58,H58*config!$B$1,"")</f>
        <v>#VALUE!</v>
      </c>
      <c r="J58" s="2" t="e">
        <f t="shared" si="1"/>
        <v>#VALUE!</v>
      </c>
      <c r="K58" s="2" t="e">
        <f>IF(J58, J58* IF(G58=1, config!$B$3,config!$B$2)*(1-config!$B$7) + config!$B$4, "")</f>
        <v>#VALUE!</v>
      </c>
      <c r="L58" s="4" t="e">
        <f>IF(J58,J58*config!$B$8,"")</f>
        <v>#VALUE!</v>
      </c>
      <c r="M58" s="11" t="e">
        <f>IF(H58,IF(F58=1,config!$B$6,config!$B$5),"")</f>
        <v>#VALUE!</v>
      </c>
      <c r="N58" s="2" t="e">
        <f>IF(L58,J58-I58-K58-L58-M58-IF(H58&gt;=40,config!$B$10,config!$B$9),"")</f>
        <v>#VALUE!</v>
      </c>
      <c r="O58" s="2" t="e">
        <f t="shared" si="2"/>
        <v>#VALUE!</v>
      </c>
      <c r="T58" s="2" t="str">
        <f>IF(S58,S58*config!$B$1,"")</f>
        <v/>
      </c>
      <c r="U58" s="2" t="e">
        <f t="shared" si="3"/>
        <v>#VALUE!</v>
      </c>
      <c r="V58" s="2" t="e">
        <f>IF(U58, U58* IF(G58=1, config!$B$3,config!$B$2)*(1-config!$B$7) + config!$B$4, "")</f>
        <v>#VALUE!</v>
      </c>
      <c r="W58" s="4" t="e">
        <f>IF(U58,U58*config!$B$8,"")</f>
        <v>#VALUE!</v>
      </c>
      <c r="X58" s="11" t="e">
        <f>IF(N58,IF(F58=1,config!$B$6,config!$B$5),"")</f>
        <v>#VALUE!</v>
      </c>
      <c r="Y58" s="2" t="e">
        <f>IF(W58,U58-T58-V58-W58-X58-IF(S58&gt;=40,config!$B$10,config!$B$9),"")</f>
        <v>#VALUE!</v>
      </c>
      <c r="Z58" s="2" t="e">
        <f t="shared" si="4"/>
        <v>#VALUE!</v>
      </c>
    </row>
    <row r="59" spans="1:26" ht="12.5">
      <c r="A59" s="10"/>
      <c r="B59" s="7"/>
      <c r="C59" s="8"/>
      <c r="D59" s="9"/>
      <c r="E59" s="10" t="s">
        <v>75</v>
      </c>
      <c r="F59" s="2">
        <v>0</v>
      </c>
      <c r="G59" s="2">
        <v>0</v>
      </c>
      <c r="H59" s="4" t="str">
        <f t="shared" si="0"/>
        <v/>
      </c>
      <c r="I59" s="2" t="e">
        <f>IF(H59,H59*config!$B$1,"")</f>
        <v>#VALUE!</v>
      </c>
      <c r="J59" s="2" t="e">
        <f t="shared" si="1"/>
        <v>#VALUE!</v>
      </c>
      <c r="K59" s="2" t="e">
        <f>IF(J59, J59* IF(G59=1, config!$B$3,config!$B$2)*(1-config!$B$7) + config!$B$4, "")</f>
        <v>#VALUE!</v>
      </c>
      <c r="L59" s="4" t="e">
        <f>IF(J59,J59*config!$B$8,"")</f>
        <v>#VALUE!</v>
      </c>
      <c r="M59" s="11" t="e">
        <f>IF(H59,IF(F59=1,config!$B$6,config!$B$5),"")</f>
        <v>#VALUE!</v>
      </c>
      <c r="N59" s="2" t="e">
        <f>IF(L59,J59-I59-K59-L59-M59-IF(H59&gt;=40,config!$B$10,config!$B$9),"")</f>
        <v>#VALUE!</v>
      </c>
      <c r="O59" s="2" t="e">
        <f t="shared" si="2"/>
        <v>#VALUE!</v>
      </c>
      <c r="T59" s="2" t="str">
        <f>IF(S59,S59*config!$B$1,"")</f>
        <v/>
      </c>
      <c r="U59" s="2" t="e">
        <f t="shared" si="3"/>
        <v>#VALUE!</v>
      </c>
      <c r="V59" s="2" t="e">
        <f>IF(U59, U59* IF(G59=1, config!$B$3,config!$B$2)*(1-config!$B$7) + config!$B$4, "")</f>
        <v>#VALUE!</v>
      </c>
      <c r="W59" s="4" t="e">
        <f>IF(U59,U59*config!$B$8,"")</f>
        <v>#VALUE!</v>
      </c>
      <c r="X59" s="11" t="e">
        <f>IF(N59,IF(F59=1,config!$B$6,config!$B$5),"")</f>
        <v>#VALUE!</v>
      </c>
      <c r="Y59" s="2" t="e">
        <f>IF(W59,U59-T59-V59-W59-X59-IF(S59&gt;=40,config!$B$10,config!$B$9),"")</f>
        <v>#VALUE!</v>
      </c>
      <c r="Z59" s="2" t="e">
        <f t="shared" si="4"/>
        <v>#VALUE!</v>
      </c>
    </row>
    <row r="60" spans="1:26" ht="12.5">
      <c r="A60" s="10"/>
      <c r="B60" s="7"/>
      <c r="C60" s="8"/>
      <c r="D60" s="9"/>
      <c r="E60" s="10" t="s">
        <v>75</v>
      </c>
      <c r="F60" s="2">
        <v>0</v>
      </c>
      <c r="G60" s="2">
        <v>0</v>
      </c>
      <c r="H60" s="4" t="str">
        <f t="shared" si="0"/>
        <v/>
      </c>
      <c r="I60" s="2" t="e">
        <f>IF(H60,H60*config!$B$1,"")</f>
        <v>#VALUE!</v>
      </c>
      <c r="J60" s="2" t="e">
        <f t="shared" si="1"/>
        <v>#VALUE!</v>
      </c>
      <c r="K60" s="2" t="e">
        <f>IF(J60, J60* IF(G60=1, config!$B$3,config!$B$2)*(1-config!$B$7) + config!$B$4, "")</f>
        <v>#VALUE!</v>
      </c>
      <c r="L60" s="4" t="e">
        <f>IF(J60,J60*config!$B$8,"")</f>
        <v>#VALUE!</v>
      </c>
      <c r="M60" s="11" t="e">
        <f>IF(H60,IF(F60=1,config!$B$6,config!$B$5),"")</f>
        <v>#VALUE!</v>
      </c>
      <c r="N60" s="2" t="e">
        <f>IF(L60,J60-I60-K60-L60-M60-IF(H60&gt;=40,config!$B$10,config!$B$9),"")</f>
        <v>#VALUE!</v>
      </c>
      <c r="O60" s="2" t="e">
        <f t="shared" si="2"/>
        <v>#VALUE!</v>
      </c>
      <c r="T60" s="2" t="str">
        <f>IF(S60,S60*config!$B$1,"")</f>
        <v/>
      </c>
      <c r="U60" s="2" t="e">
        <f t="shared" si="3"/>
        <v>#VALUE!</v>
      </c>
      <c r="V60" s="2" t="e">
        <f>IF(U60, U60* IF(G60=1, config!$B$3,config!$B$2)*(1-config!$B$7) + config!$B$4, "")</f>
        <v>#VALUE!</v>
      </c>
      <c r="W60" s="4" t="e">
        <f>IF(U60,U60*config!$B$8,"")</f>
        <v>#VALUE!</v>
      </c>
      <c r="X60" s="11" t="e">
        <f>IF(N60,IF(F60=1,config!$B$6,config!$B$5),"")</f>
        <v>#VALUE!</v>
      </c>
      <c r="Y60" s="2" t="e">
        <f>IF(W60,U60-T60-V60-W60-X60-IF(S60&gt;=40,config!$B$10,config!$B$9),"")</f>
        <v>#VALUE!</v>
      </c>
      <c r="Z60" s="2" t="e">
        <f t="shared" si="4"/>
        <v>#VALUE!</v>
      </c>
    </row>
    <row r="61" spans="1:26" ht="12.5">
      <c r="A61" s="10"/>
      <c r="B61" s="7"/>
      <c r="C61" s="8"/>
      <c r="D61" s="9"/>
      <c r="E61" s="10" t="s">
        <v>75</v>
      </c>
      <c r="F61" s="2">
        <v>0</v>
      </c>
      <c r="G61" s="2">
        <v>0</v>
      </c>
      <c r="H61" s="4" t="str">
        <f t="shared" si="0"/>
        <v/>
      </c>
      <c r="I61" s="2" t="e">
        <f>IF(H61,H61*config!$B$1,"")</f>
        <v>#VALUE!</v>
      </c>
      <c r="J61" s="2" t="e">
        <f t="shared" si="1"/>
        <v>#VALUE!</v>
      </c>
      <c r="K61" s="2" t="e">
        <f>IF(J61, J61* IF(G61=1, config!$B$3,config!$B$2)*(1-config!$B$7) + config!$B$4, "")</f>
        <v>#VALUE!</v>
      </c>
      <c r="L61" s="4" t="e">
        <f>IF(J61,J61*config!$B$8,"")</f>
        <v>#VALUE!</v>
      </c>
      <c r="M61" s="11" t="e">
        <f>IF(H61,IF(F61=1,config!$B$6,config!$B$5),"")</f>
        <v>#VALUE!</v>
      </c>
      <c r="N61" s="2" t="e">
        <f>IF(L61,J61-I61-K61-L61-M61-IF(H61&gt;=40,config!$B$10,config!$B$9),"")</f>
        <v>#VALUE!</v>
      </c>
      <c r="O61" s="2" t="e">
        <f t="shared" si="2"/>
        <v>#VALUE!</v>
      </c>
      <c r="T61" s="2" t="str">
        <f>IF(S61,S61*config!$B$1,"")</f>
        <v/>
      </c>
      <c r="U61" s="2" t="e">
        <f t="shared" si="3"/>
        <v>#VALUE!</v>
      </c>
      <c r="V61" s="2" t="e">
        <f>IF(U61, U61* IF(G61=1, config!$B$3,config!$B$2)*(1-config!$B$7) + config!$B$4, "")</f>
        <v>#VALUE!</v>
      </c>
      <c r="W61" s="4" t="e">
        <f>IF(U61,U61*config!$B$8,"")</f>
        <v>#VALUE!</v>
      </c>
      <c r="X61" s="11" t="e">
        <f>IF(N61,IF(F61=1,config!$B$6,config!$B$5),"")</f>
        <v>#VALUE!</v>
      </c>
      <c r="Y61" s="2" t="e">
        <f>IF(W61,U61-T61-V61-W61-X61-IF(S61&gt;=40,config!$B$10,config!$B$9),"")</f>
        <v>#VALUE!</v>
      </c>
      <c r="Z61" s="2" t="e">
        <f t="shared" si="4"/>
        <v>#VALUE!</v>
      </c>
    </row>
    <row r="62" spans="1:26" ht="12.5">
      <c r="A62" s="10"/>
      <c r="B62" s="7"/>
      <c r="C62" s="8"/>
      <c r="D62" s="9"/>
      <c r="E62" s="10" t="s">
        <v>75</v>
      </c>
      <c r="F62" s="2">
        <v>0</v>
      </c>
      <c r="G62" s="2">
        <v>0</v>
      </c>
      <c r="H62" s="4" t="str">
        <f t="shared" si="0"/>
        <v/>
      </c>
      <c r="I62" s="2" t="e">
        <f>IF(H62,H62*config!$B$1,"")</f>
        <v>#VALUE!</v>
      </c>
      <c r="J62" s="2" t="e">
        <f t="shared" si="1"/>
        <v>#VALUE!</v>
      </c>
      <c r="K62" s="2" t="e">
        <f>IF(J62, J62* IF(G62=1, config!$B$3,config!$B$2)*(1-config!$B$7) + config!$B$4, "")</f>
        <v>#VALUE!</v>
      </c>
      <c r="L62" s="4" t="e">
        <f>IF(J62,J62*config!$B$8,"")</f>
        <v>#VALUE!</v>
      </c>
      <c r="M62" s="11" t="e">
        <f>IF(H62,IF(F62=1,config!$B$6,config!$B$5),"")</f>
        <v>#VALUE!</v>
      </c>
      <c r="N62" s="2" t="e">
        <f>IF(L62,J62-I62-K62-L62-M62-IF(H62&gt;=40,config!$B$10,config!$B$9),"")</f>
        <v>#VALUE!</v>
      </c>
      <c r="O62" s="2" t="e">
        <f t="shared" si="2"/>
        <v>#VALUE!</v>
      </c>
      <c r="T62" s="2" t="str">
        <f>IF(S62,S62*config!$B$1,"")</f>
        <v/>
      </c>
      <c r="U62" s="2" t="e">
        <f t="shared" si="3"/>
        <v>#VALUE!</v>
      </c>
      <c r="V62" s="2" t="e">
        <f>IF(U62, U62* IF(G62=1, config!$B$3,config!$B$2)*(1-config!$B$7) + config!$B$4, "")</f>
        <v>#VALUE!</v>
      </c>
      <c r="W62" s="4" t="e">
        <f>IF(U62,U62*config!$B$8,"")</f>
        <v>#VALUE!</v>
      </c>
      <c r="X62" s="11" t="e">
        <f>IF(N62,IF(F62=1,config!$B$6,config!$B$5),"")</f>
        <v>#VALUE!</v>
      </c>
      <c r="Y62" s="2" t="e">
        <f>IF(W62,U62-T62-V62-W62-X62-IF(S62&gt;=40,config!$B$10,config!$B$9),"")</f>
        <v>#VALUE!</v>
      </c>
      <c r="Z62" s="2" t="e">
        <f t="shared" si="4"/>
        <v>#VALUE!</v>
      </c>
    </row>
    <row r="63" spans="1:26" ht="12.5">
      <c r="A63" s="10"/>
      <c r="B63" s="7"/>
      <c r="C63" s="8"/>
      <c r="D63" s="9"/>
      <c r="E63" s="10" t="s">
        <v>75</v>
      </c>
      <c r="F63" s="2">
        <v>0</v>
      </c>
      <c r="G63" s="2">
        <v>0</v>
      </c>
      <c r="H63" s="4" t="str">
        <f t="shared" si="0"/>
        <v/>
      </c>
      <c r="I63" s="2" t="e">
        <f>IF(H63,H63*config!$B$1,"")</f>
        <v>#VALUE!</v>
      </c>
      <c r="J63" s="2" t="e">
        <f t="shared" si="1"/>
        <v>#VALUE!</v>
      </c>
      <c r="K63" s="2" t="e">
        <f>IF(J63, J63* IF(G63=1, config!$B$3,config!$B$2)*(1-config!$B$7) + config!$B$4, "")</f>
        <v>#VALUE!</v>
      </c>
      <c r="L63" s="4" t="e">
        <f>IF(J63,J63*config!$B$8,"")</f>
        <v>#VALUE!</v>
      </c>
      <c r="M63" s="11" t="e">
        <f>IF(H63,IF(F63=1,config!$B$6,config!$B$5),"")</f>
        <v>#VALUE!</v>
      </c>
      <c r="N63" s="2" t="e">
        <f>IF(L63,J63-I63-K63-L63-M63-IF(H63&gt;=40,config!$B$10,config!$B$9),"")</f>
        <v>#VALUE!</v>
      </c>
      <c r="O63" s="2" t="e">
        <f t="shared" si="2"/>
        <v>#VALUE!</v>
      </c>
      <c r="T63" s="2" t="str">
        <f>IF(S63,S63*config!$B$1,"")</f>
        <v/>
      </c>
      <c r="U63" s="2" t="e">
        <f t="shared" si="3"/>
        <v>#VALUE!</v>
      </c>
      <c r="V63" s="2" t="e">
        <f>IF(U63, U63* IF(G63=1, config!$B$3,config!$B$2)*(1-config!$B$7) + config!$B$4, "")</f>
        <v>#VALUE!</v>
      </c>
      <c r="W63" s="4" t="e">
        <f>IF(U63,U63*config!$B$8,"")</f>
        <v>#VALUE!</v>
      </c>
      <c r="X63" s="11" t="e">
        <f>IF(N63,IF(F63=1,config!$B$6,config!$B$5),"")</f>
        <v>#VALUE!</v>
      </c>
      <c r="Y63" s="2" t="e">
        <f>IF(W63,U63-T63-V63-W63-X63-IF(S63&gt;=40,config!$B$10,config!$B$9),"")</f>
        <v>#VALUE!</v>
      </c>
      <c r="Z63" s="2" t="e">
        <f t="shared" si="4"/>
        <v>#VALUE!</v>
      </c>
    </row>
    <row r="64" spans="1:26" ht="12.5">
      <c r="A64" s="10"/>
      <c r="B64" s="7"/>
      <c r="C64" s="8"/>
      <c r="D64" s="9"/>
      <c r="E64" s="10" t="s">
        <v>75</v>
      </c>
      <c r="F64" s="2">
        <v>0</v>
      </c>
      <c r="G64" s="2">
        <v>0</v>
      </c>
      <c r="H64" s="4" t="str">
        <f t="shared" si="0"/>
        <v/>
      </c>
      <c r="I64" s="2" t="e">
        <f>IF(H64,H64*config!$B$1,"")</f>
        <v>#VALUE!</v>
      </c>
      <c r="J64" s="2" t="e">
        <f t="shared" si="1"/>
        <v>#VALUE!</v>
      </c>
      <c r="K64" s="2" t="e">
        <f>IF(J64, J64* IF(G64=1, config!$B$3,config!$B$2)*(1-config!$B$7) + config!$B$4, "")</f>
        <v>#VALUE!</v>
      </c>
      <c r="L64" s="4" t="e">
        <f>IF(J64,J64*config!$B$8,"")</f>
        <v>#VALUE!</v>
      </c>
      <c r="M64" s="11" t="e">
        <f>IF(H64,IF(F64=1,config!$B$6,config!$B$5),"")</f>
        <v>#VALUE!</v>
      </c>
      <c r="N64" s="2" t="e">
        <f>IF(L64,J64-I64-K64-L64-M64-IF(H64&gt;=40,config!$B$10,config!$B$9),"")</f>
        <v>#VALUE!</v>
      </c>
      <c r="O64" s="2" t="e">
        <f t="shared" si="2"/>
        <v>#VALUE!</v>
      </c>
      <c r="T64" s="2" t="str">
        <f>IF(S64,S64*config!$B$1,"")</f>
        <v/>
      </c>
      <c r="U64" s="2" t="e">
        <f t="shared" si="3"/>
        <v>#VALUE!</v>
      </c>
      <c r="V64" s="2" t="e">
        <f>IF(U64, U64* IF(G64=1, config!$B$3,config!$B$2)*(1-config!$B$7) + config!$B$4, "")</f>
        <v>#VALUE!</v>
      </c>
      <c r="W64" s="4" t="e">
        <f>IF(U64,U64*config!$B$8,"")</f>
        <v>#VALUE!</v>
      </c>
      <c r="X64" s="11" t="e">
        <f>IF(N64,IF(F64=1,config!$B$6,config!$B$5),"")</f>
        <v>#VALUE!</v>
      </c>
      <c r="Y64" s="2" t="e">
        <f>IF(W64,U64-T64-V64-W64-X64-IF(S64&gt;=40,config!$B$10,config!$B$9),"")</f>
        <v>#VALUE!</v>
      </c>
      <c r="Z64" s="2" t="e">
        <f t="shared" si="4"/>
        <v>#VALUE!</v>
      </c>
    </row>
    <row r="65" spans="1:26" ht="12.5">
      <c r="A65" s="10"/>
      <c r="B65" s="7"/>
      <c r="C65" s="8"/>
      <c r="D65" s="9"/>
      <c r="E65" s="10" t="s">
        <v>75</v>
      </c>
      <c r="F65" s="2">
        <v>0</v>
      </c>
      <c r="G65" s="2">
        <v>0</v>
      </c>
      <c r="H65" s="4" t="str">
        <f t="shared" si="0"/>
        <v/>
      </c>
      <c r="I65" s="2" t="e">
        <f>IF(H65,H65*config!$B$1,"")</f>
        <v>#VALUE!</v>
      </c>
      <c r="J65" s="2" t="e">
        <f t="shared" si="1"/>
        <v>#VALUE!</v>
      </c>
      <c r="K65" s="2" t="e">
        <f>IF(J65, J65* IF(G65=1, config!$B$3,config!$B$2)*(1-config!$B$7) + config!$B$4, "")</f>
        <v>#VALUE!</v>
      </c>
      <c r="L65" s="4" t="e">
        <f>IF(J65,J65*config!$B$8,"")</f>
        <v>#VALUE!</v>
      </c>
      <c r="M65" s="11" t="e">
        <f>IF(H65,IF(F65=1,config!$B$6,config!$B$5),"")</f>
        <v>#VALUE!</v>
      </c>
      <c r="N65" s="2" t="e">
        <f>IF(L65,J65-I65-K65-L65-M65-IF(H65&gt;=40,config!$B$10,config!$B$9),"")</f>
        <v>#VALUE!</v>
      </c>
      <c r="O65" s="2" t="e">
        <f t="shared" si="2"/>
        <v>#VALUE!</v>
      </c>
      <c r="T65" s="2" t="str">
        <f>IF(S65,S65*config!$B$1,"")</f>
        <v/>
      </c>
      <c r="U65" s="2" t="e">
        <f t="shared" si="3"/>
        <v>#VALUE!</v>
      </c>
      <c r="V65" s="2" t="e">
        <f>IF(U65, U65* IF(G65=1, config!$B$3,config!$B$2)*(1-config!$B$7) + config!$B$4, "")</f>
        <v>#VALUE!</v>
      </c>
      <c r="W65" s="4" t="e">
        <f>IF(U65,U65*config!$B$8,"")</f>
        <v>#VALUE!</v>
      </c>
      <c r="X65" s="11" t="e">
        <f>IF(N65,IF(F65=1,config!$B$6,config!$B$5),"")</f>
        <v>#VALUE!</v>
      </c>
      <c r="Y65" s="2" t="e">
        <f>IF(W65,U65-T65-V65-W65-X65-IF(S65&gt;=40,config!$B$10,config!$B$9),"")</f>
        <v>#VALUE!</v>
      </c>
      <c r="Z65" s="2" t="e">
        <f t="shared" si="4"/>
        <v>#VALUE!</v>
      </c>
    </row>
    <row r="66" spans="1:26" ht="12.5">
      <c r="A66" s="10"/>
      <c r="B66" s="7"/>
      <c r="C66" s="8"/>
      <c r="D66" s="9"/>
      <c r="E66" s="10" t="s">
        <v>75</v>
      </c>
      <c r="F66" s="2">
        <v>0</v>
      </c>
      <c r="G66" s="2">
        <v>0</v>
      </c>
      <c r="H66" s="4" t="str">
        <f t="shared" si="0"/>
        <v/>
      </c>
      <c r="I66" s="2" t="e">
        <f>IF(H66,H66*config!$B$1,"")</f>
        <v>#VALUE!</v>
      </c>
      <c r="J66" s="2" t="e">
        <f t="shared" si="1"/>
        <v>#VALUE!</v>
      </c>
      <c r="K66" s="2" t="e">
        <f>IF(J66, J66* IF(G66=1, config!$B$3,config!$B$2)*(1-config!$B$7) + config!$B$4, "")</f>
        <v>#VALUE!</v>
      </c>
      <c r="L66" s="4" t="e">
        <f>IF(J66,J66*config!$B$8,"")</f>
        <v>#VALUE!</v>
      </c>
      <c r="M66" s="11" t="e">
        <f>IF(H66,IF(F66=1,config!$B$6,config!$B$5),"")</f>
        <v>#VALUE!</v>
      </c>
      <c r="N66" s="2" t="e">
        <f>IF(L66,J66-I66-K66-L66-M66-IF(H66&gt;=40,config!$B$10,config!$B$9),"")</f>
        <v>#VALUE!</v>
      </c>
      <c r="O66" s="2" t="e">
        <f t="shared" si="2"/>
        <v>#VALUE!</v>
      </c>
      <c r="T66" s="2" t="str">
        <f>IF(S66,S66*config!$B$1,"")</f>
        <v/>
      </c>
      <c r="U66" s="2" t="e">
        <f t="shared" si="3"/>
        <v>#VALUE!</v>
      </c>
      <c r="V66" s="2" t="e">
        <f>IF(U66, U66* IF(G66=1, config!$B$3,config!$B$2)*(1-config!$B$7) + config!$B$4, "")</f>
        <v>#VALUE!</v>
      </c>
      <c r="W66" s="4" t="e">
        <f>IF(U66,U66*config!$B$8,"")</f>
        <v>#VALUE!</v>
      </c>
      <c r="X66" s="11" t="e">
        <f>IF(N66,IF(F66=1,config!$B$6,config!$B$5),"")</f>
        <v>#VALUE!</v>
      </c>
      <c r="Y66" s="2" t="e">
        <f>IF(W66,U66-T66-V66-W66-X66-IF(S66&gt;=40,config!$B$10,config!$B$9),"")</f>
        <v>#VALUE!</v>
      </c>
      <c r="Z66" s="2" t="e">
        <f t="shared" si="4"/>
        <v>#VALUE!</v>
      </c>
    </row>
    <row r="67" spans="1:26" ht="12.5">
      <c r="A67" s="10"/>
      <c r="B67" s="7"/>
      <c r="C67" s="8"/>
      <c r="D67" s="9"/>
      <c r="E67" s="10" t="s">
        <v>75</v>
      </c>
      <c r="F67" s="2">
        <v>0</v>
      </c>
      <c r="G67" s="2">
        <v>0</v>
      </c>
      <c r="H67" s="4" t="str">
        <f t="shared" si="0"/>
        <v/>
      </c>
      <c r="I67" s="2" t="e">
        <f>IF(H67,H67*config!$B$1,"")</f>
        <v>#VALUE!</v>
      </c>
      <c r="J67" s="2" t="e">
        <f t="shared" si="1"/>
        <v>#VALUE!</v>
      </c>
      <c r="K67" s="2" t="e">
        <f>IF(J67, J67* IF(G67=1, config!$B$3,config!$B$2)*(1-config!$B$7) + config!$B$4, "")</f>
        <v>#VALUE!</v>
      </c>
      <c r="L67" s="4" t="e">
        <f>IF(J67,J67*config!$B$8,"")</f>
        <v>#VALUE!</v>
      </c>
      <c r="M67" s="11" t="e">
        <f>IF(H67,IF(F67=1,config!$B$6,config!$B$5),"")</f>
        <v>#VALUE!</v>
      </c>
      <c r="N67" s="2" t="e">
        <f>IF(L67,J67-I67-K67-L67-M67-IF(H67&gt;=40,config!$B$10,config!$B$9),"")</f>
        <v>#VALUE!</v>
      </c>
      <c r="O67" s="2" t="e">
        <f t="shared" si="2"/>
        <v>#VALUE!</v>
      </c>
      <c r="T67" s="2" t="str">
        <f>IF(S67,S67*config!$B$1,"")</f>
        <v/>
      </c>
      <c r="U67" s="2" t="e">
        <f t="shared" si="3"/>
        <v>#VALUE!</v>
      </c>
      <c r="V67" s="2" t="e">
        <f>IF(U67, U67* IF(G67=1, config!$B$3,config!$B$2)*(1-config!$B$7) + config!$B$4, "")</f>
        <v>#VALUE!</v>
      </c>
      <c r="W67" s="4" t="e">
        <f>IF(U67,U67*config!$B$8,"")</f>
        <v>#VALUE!</v>
      </c>
      <c r="X67" s="11" t="e">
        <f>IF(N67,IF(F67=1,config!$B$6,config!$B$5),"")</f>
        <v>#VALUE!</v>
      </c>
      <c r="Y67" s="2" t="e">
        <f>IF(W67,U67-T67-V67-W67-X67-IF(S67&gt;=40,config!$B$10,config!$B$9),"")</f>
        <v>#VALUE!</v>
      </c>
      <c r="Z67" s="2" t="e">
        <f t="shared" si="4"/>
        <v>#VALUE!</v>
      </c>
    </row>
    <row r="68" spans="1:26" ht="12.5">
      <c r="A68" s="10"/>
      <c r="B68" s="7"/>
      <c r="C68" s="8"/>
      <c r="D68" s="9"/>
      <c r="E68" s="10" t="s">
        <v>75</v>
      </c>
      <c r="F68" s="2">
        <v>0</v>
      </c>
      <c r="G68" s="2">
        <v>0</v>
      </c>
      <c r="H68" s="4" t="str">
        <f t="shared" si="0"/>
        <v/>
      </c>
      <c r="I68" s="2" t="e">
        <f>IF(H68,H68*config!$B$1,"")</f>
        <v>#VALUE!</v>
      </c>
      <c r="J68" s="2" t="e">
        <f t="shared" si="1"/>
        <v>#VALUE!</v>
      </c>
      <c r="K68" s="2" t="e">
        <f>IF(J68, J68* IF(G68=1, config!$B$3,config!$B$2)*(1-config!$B$7) + config!$B$4, "")</f>
        <v>#VALUE!</v>
      </c>
      <c r="L68" s="4" t="e">
        <f>IF(J68,J68*config!$B$8,"")</f>
        <v>#VALUE!</v>
      </c>
      <c r="M68" s="11" t="e">
        <f>IF(H68,IF(F68=1,config!$B$6,config!$B$5),"")</f>
        <v>#VALUE!</v>
      </c>
      <c r="N68" s="2" t="e">
        <f>IF(L68,J68-I68-K68-L68-M68-IF(H68&gt;=40,config!$B$10,config!$B$9),"")</f>
        <v>#VALUE!</v>
      </c>
      <c r="O68" s="2" t="e">
        <f t="shared" si="2"/>
        <v>#VALUE!</v>
      </c>
      <c r="T68" s="2" t="str">
        <f>IF(S68,S68*config!$B$1,"")</f>
        <v/>
      </c>
      <c r="U68" s="2" t="e">
        <f t="shared" si="3"/>
        <v>#VALUE!</v>
      </c>
      <c r="V68" s="2" t="e">
        <f>IF(U68, U68* IF(G68=1, config!$B$3,config!$B$2)*(1-config!$B$7) + config!$B$4, "")</f>
        <v>#VALUE!</v>
      </c>
      <c r="W68" s="4" t="e">
        <f>IF(U68,U68*config!$B$8,"")</f>
        <v>#VALUE!</v>
      </c>
      <c r="X68" s="11" t="e">
        <f>IF(N68,IF(F68=1,config!$B$6,config!$B$5),"")</f>
        <v>#VALUE!</v>
      </c>
      <c r="Y68" s="2" t="e">
        <f>IF(W68,U68-T68-V68-W68-X68-IF(S68&gt;=40,config!$B$10,config!$B$9),"")</f>
        <v>#VALUE!</v>
      </c>
      <c r="Z68" s="2" t="e">
        <f t="shared" si="4"/>
        <v>#VALUE!</v>
      </c>
    </row>
    <row r="69" spans="1:26" ht="12.5">
      <c r="A69" s="10"/>
      <c r="B69" s="7"/>
      <c r="C69" s="8"/>
      <c r="D69" s="9"/>
      <c r="E69" s="10" t="s">
        <v>75</v>
      </c>
      <c r="F69" s="2">
        <v>0</v>
      </c>
      <c r="G69" s="2">
        <v>0</v>
      </c>
      <c r="H69" s="4" t="str">
        <f t="shared" si="0"/>
        <v/>
      </c>
      <c r="I69" s="2" t="e">
        <f>IF(H69,H69*config!$B$1,"")</f>
        <v>#VALUE!</v>
      </c>
      <c r="J69" s="2" t="e">
        <f t="shared" si="1"/>
        <v>#VALUE!</v>
      </c>
      <c r="K69" s="2" t="e">
        <f>IF(J69, J69* IF(G69=1, config!$B$3,config!$B$2)*(1-config!$B$7) + config!$B$4, "")</f>
        <v>#VALUE!</v>
      </c>
      <c r="L69" s="4" t="e">
        <f>IF(J69,J69*config!$B$8,"")</f>
        <v>#VALUE!</v>
      </c>
      <c r="M69" s="11" t="e">
        <f>IF(H69,IF(F69=1,config!$B$6,config!$B$5),"")</f>
        <v>#VALUE!</v>
      </c>
      <c r="N69" s="2" t="e">
        <f>IF(L69,J69-I69-K69-L69-M69-IF(H69&gt;=40,config!$B$10,config!$B$9),"")</f>
        <v>#VALUE!</v>
      </c>
      <c r="O69" s="2" t="e">
        <f t="shared" si="2"/>
        <v>#VALUE!</v>
      </c>
      <c r="T69" s="2" t="str">
        <f>IF(S69,S69*config!$B$1,"")</f>
        <v/>
      </c>
      <c r="U69" s="2" t="e">
        <f t="shared" si="3"/>
        <v>#VALUE!</v>
      </c>
      <c r="V69" s="2" t="e">
        <f>IF(U69, U69* IF(G69=1, config!$B$3,config!$B$2)*(1-config!$B$7) + config!$B$4, "")</f>
        <v>#VALUE!</v>
      </c>
      <c r="W69" s="4" t="e">
        <f>IF(U69,U69*config!$B$8,"")</f>
        <v>#VALUE!</v>
      </c>
      <c r="X69" s="11" t="e">
        <f>IF(N69,IF(F69=1,config!$B$6,config!$B$5),"")</f>
        <v>#VALUE!</v>
      </c>
      <c r="Y69" s="2" t="e">
        <f>IF(W69,U69-T69-V69-W69-X69-IF(S69&gt;=40,config!$B$10,config!$B$9),"")</f>
        <v>#VALUE!</v>
      </c>
      <c r="Z69" s="2" t="e">
        <f t="shared" si="4"/>
        <v>#VALUE!</v>
      </c>
    </row>
    <row r="70" spans="1:26" ht="12.5">
      <c r="A70" s="10"/>
      <c r="B70" s="7"/>
      <c r="C70" s="8"/>
      <c r="D70" s="9"/>
      <c r="E70" s="10" t="s">
        <v>75</v>
      </c>
      <c r="F70" s="2">
        <v>0</v>
      </c>
      <c r="G70" s="2">
        <v>0</v>
      </c>
      <c r="H70" s="4" t="str">
        <f t="shared" si="0"/>
        <v/>
      </c>
      <c r="I70" s="2" t="e">
        <f>IF(H70,H70*config!$B$1,"")</f>
        <v>#VALUE!</v>
      </c>
      <c r="J70" s="2" t="e">
        <f t="shared" si="1"/>
        <v>#VALUE!</v>
      </c>
      <c r="K70" s="2" t="e">
        <f>IF(J70, J70* IF(G70=1, config!$B$3,config!$B$2)*(1-config!$B$7) + config!$B$4, "")</f>
        <v>#VALUE!</v>
      </c>
      <c r="L70" s="4" t="e">
        <f>IF(J70,J70*config!$B$8,"")</f>
        <v>#VALUE!</v>
      </c>
      <c r="M70" s="11" t="e">
        <f>IF(H70,IF(F70=1,config!$B$6,config!$B$5),"")</f>
        <v>#VALUE!</v>
      </c>
      <c r="N70" s="2" t="e">
        <f>IF(L70,J70-I70-K70-L70-M70-IF(H70&gt;=40,config!$B$10,config!$B$9),"")</f>
        <v>#VALUE!</v>
      </c>
      <c r="O70" s="2" t="e">
        <f t="shared" si="2"/>
        <v>#VALUE!</v>
      </c>
      <c r="T70" s="2" t="str">
        <f>IF(S70,S70*config!$B$1,"")</f>
        <v/>
      </c>
      <c r="U70" s="2" t="e">
        <f t="shared" si="3"/>
        <v>#VALUE!</v>
      </c>
      <c r="V70" s="2" t="e">
        <f>IF(U70, U70* IF(G70=1, config!$B$3,config!$B$2)*(1-config!$B$7) + config!$B$4, "")</f>
        <v>#VALUE!</v>
      </c>
      <c r="W70" s="4" t="e">
        <f>IF(U70,U70*config!$B$8,"")</f>
        <v>#VALUE!</v>
      </c>
      <c r="X70" s="11" t="e">
        <f>IF(N70,IF(F70=1,config!$B$6,config!$B$5),"")</f>
        <v>#VALUE!</v>
      </c>
      <c r="Y70" s="2" t="e">
        <f>IF(W70,U70-T70-V70-W70-X70-IF(S70&gt;=40,config!$B$10,config!$B$9),"")</f>
        <v>#VALUE!</v>
      </c>
      <c r="Z70" s="2" t="e">
        <f t="shared" si="4"/>
        <v>#VALUE!</v>
      </c>
    </row>
    <row r="71" spans="1:26" ht="12.5">
      <c r="A71" s="10"/>
      <c r="B71" s="7"/>
      <c r="C71" s="8"/>
      <c r="D71" s="9"/>
      <c r="E71" s="10" t="s">
        <v>75</v>
      </c>
      <c r="F71" s="2">
        <v>0</v>
      </c>
      <c r="G71" s="2">
        <v>0</v>
      </c>
      <c r="H71" s="4" t="str">
        <f t="shared" si="0"/>
        <v/>
      </c>
      <c r="I71" s="2" t="e">
        <f>IF(H71,H71*config!$B$1,"")</f>
        <v>#VALUE!</v>
      </c>
      <c r="J71" s="2" t="e">
        <f t="shared" si="1"/>
        <v>#VALUE!</v>
      </c>
      <c r="K71" s="2" t="e">
        <f>IF(J71, J71* IF(G71=1, config!$B$3,config!$B$2)*(1-config!$B$7) + config!$B$4, "")</f>
        <v>#VALUE!</v>
      </c>
      <c r="L71" s="4" t="e">
        <f>IF(J71,J71*config!$B$8,"")</f>
        <v>#VALUE!</v>
      </c>
      <c r="M71" s="11" t="e">
        <f>IF(H71,IF(F71=1,config!$B$6,config!$B$5),"")</f>
        <v>#VALUE!</v>
      </c>
      <c r="N71" s="2" t="e">
        <f>IF(L71,J71-I71-K71-L71-M71-IF(H71&gt;=40,config!$B$10,config!$B$9),"")</f>
        <v>#VALUE!</v>
      </c>
      <c r="O71" s="2" t="e">
        <f t="shared" si="2"/>
        <v>#VALUE!</v>
      </c>
      <c r="T71" s="2" t="str">
        <f>IF(S71,S71*config!$B$1,"")</f>
        <v/>
      </c>
      <c r="U71" s="2" t="e">
        <f t="shared" si="3"/>
        <v>#VALUE!</v>
      </c>
      <c r="V71" s="2" t="e">
        <f>IF(U71, U71* IF(G71=1, config!$B$3,config!$B$2)*(1-config!$B$7) + config!$B$4, "")</f>
        <v>#VALUE!</v>
      </c>
      <c r="W71" s="4" t="e">
        <f>IF(U71,U71*config!$B$8,"")</f>
        <v>#VALUE!</v>
      </c>
      <c r="X71" s="11" t="e">
        <f>IF(N71,IF(F71=1,config!$B$6,config!$B$5),"")</f>
        <v>#VALUE!</v>
      </c>
      <c r="Y71" s="2" t="e">
        <f>IF(W71,U71-T71-V71-W71-X71-IF(S71&gt;=40,config!$B$10,config!$B$9),"")</f>
        <v>#VALUE!</v>
      </c>
      <c r="Z71" s="2" t="e">
        <f t="shared" si="4"/>
        <v>#VALUE!</v>
      </c>
    </row>
    <row r="72" spans="1:26" ht="12.5">
      <c r="A72" s="10"/>
      <c r="B72" s="7"/>
      <c r="C72" s="8"/>
      <c r="D72" s="9"/>
      <c r="E72" s="10" t="s">
        <v>75</v>
      </c>
      <c r="F72" s="2">
        <v>0</v>
      </c>
      <c r="G72" s="2">
        <v>0</v>
      </c>
      <c r="H72" s="4" t="str">
        <f t="shared" si="0"/>
        <v/>
      </c>
      <c r="I72" s="2" t="e">
        <f>IF(H72,H72*config!$B$1,"")</f>
        <v>#VALUE!</v>
      </c>
      <c r="J72" s="2" t="e">
        <f t="shared" si="1"/>
        <v>#VALUE!</v>
      </c>
      <c r="K72" s="2" t="e">
        <f>IF(J72, J72* IF(G72=1, config!$B$3,config!$B$2)*(1-config!$B$7) + config!$B$4, "")</f>
        <v>#VALUE!</v>
      </c>
      <c r="L72" s="4" t="e">
        <f>IF(J72,J72*config!$B$8,"")</f>
        <v>#VALUE!</v>
      </c>
      <c r="M72" s="11" t="e">
        <f>IF(H72,IF(F72=1,config!$B$6,config!$B$5),"")</f>
        <v>#VALUE!</v>
      </c>
      <c r="N72" s="2" t="e">
        <f>IF(L72,J72-I72-K72-L72-M72-IF(H72&gt;=40,config!$B$10,config!$B$9),"")</f>
        <v>#VALUE!</v>
      </c>
      <c r="O72" s="2" t="e">
        <f t="shared" si="2"/>
        <v>#VALUE!</v>
      </c>
      <c r="T72" s="2" t="str">
        <f>IF(S72,S72*config!$B$1,"")</f>
        <v/>
      </c>
      <c r="U72" s="2" t="e">
        <f t="shared" si="3"/>
        <v>#VALUE!</v>
      </c>
      <c r="V72" s="2" t="e">
        <f>IF(U72, U72* IF(G72=1, config!$B$3,config!$B$2)*(1-config!$B$7) + config!$B$4, "")</f>
        <v>#VALUE!</v>
      </c>
      <c r="W72" s="4" t="e">
        <f>IF(U72,U72*config!$B$8,"")</f>
        <v>#VALUE!</v>
      </c>
      <c r="X72" s="11" t="e">
        <f>IF(N72,IF(F72=1,config!$B$6,config!$B$5),"")</f>
        <v>#VALUE!</v>
      </c>
      <c r="Y72" s="2" t="e">
        <f>IF(W72,U72-T72-V72-W72-X72-IF(S72&gt;=40,config!$B$10,config!$B$9),"")</f>
        <v>#VALUE!</v>
      </c>
      <c r="Z72" s="2" t="e">
        <f t="shared" si="4"/>
        <v>#VALUE!</v>
      </c>
    </row>
    <row r="73" spans="1:26" ht="12.5">
      <c r="A73" s="10"/>
      <c r="B73" s="7"/>
      <c r="C73" s="8"/>
      <c r="D73" s="9"/>
      <c r="E73" s="10" t="s">
        <v>75</v>
      </c>
      <c r="F73" s="2">
        <v>0</v>
      </c>
      <c r="G73" s="2">
        <v>0</v>
      </c>
      <c r="H73" s="4" t="str">
        <f t="shared" si="0"/>
        <v/>
      </c>
      <c r="I73" s="2" t="e">
        <f>IF(H73,H73*config!$B$1,"")</f>
        <v>#VALUE!</v>
      </c>
      <c r="J73" s="2" t="e">
        <f t="shared" si="1"/>
        <v>#VALUE!</v>
      </c>
      <c r="K73" s="2" t="e">
        <f>IF(J73, J73* IF(G73=1, config!$B$3,config!$B$2)*(1-config!$B$7) + config!$B$4, "")</f>
        <v>#VALUE!</v>
      </c>
      <c r="L73" s="4" t="e">
        <f>IF(J73,J73*config!$B$8,"")</f>
        <v>#VALUE!</v>
      </c>
      <c r="M73" s="11" t="e">
        <f>IF(H73,IF(F73=1,config!$B$6,config!$B$5),"")</f>
        <v>#VALUE!</v>
      </c>
      <c r="N73" s="2" t="e">
        <f>IF(L73,J73-I73-K73-L73-M73-IF(H73&gt;=40,config!$B$10,config!$B$9),"")</f>
        <v>#VALUE!</v>
      </c>
      <c r="O73" s="2" t="e">
        <f t="shared" si="2"/>
        <v>#VALUE!</v>
      </c>
      <c r="T73" s="2" t="str">
        <f>IF(S73,S73*config!$B$1,"")</f>
        <v/>
      </c>
      <c r="U73" s="2" t="e">
        <f t="shared" si="3"/>
        <v>#VALUE!</v>
      </c>
      <c r="V73" s="2" t="e">
        <f>IF(U73, U73* IF(G73=1, config!$B$3,config!$B$2)*(1-config!$B$7) + config!$B$4, "")</f>
        <v>#VALUE!</v>
      </c>
      <c r="W73" s="4" t="e">
        <f>IF(U73,U73*config!$B$8,"")</f>
        <v>#VALUE!</v>
      </c>
      <c r="X73" s="11" t="e">
        <f>IF(N73,IF(F73=1,config!$B$6,config!$B$5),"")</f>
        <v>#VALUE!</v>
      </c>
      <c r="Y73" s="2" t="e">
        <f>IF(W73,U73-T73-V73-W73-X73-IF(S73&gt;=40,config!$B$10,config!$B$9),"")</f>
        <v>#VALUE!</v>
      </c>
      <c r="Z73" s="2" t="e">
        <f t="shared" si="4"/>
        <v>#VALUE!</v>
      </c>
    </row>
    <row r="74" spans="1:26" ht="12.5">
      <c r="A74" s="10"/>
      <c r="B74" s="7"/>
      <c r="C74" s="8"/>
      <c r="D74" s="9"/>
      <c r="E74" s="10" t="s">
        <v>75</v>
      </c>
      <c r="F74" s="2">
        <v>0</v>
      </c>
      <c r="G74" s="2">
        <v>0</v>
      </c>
      <c r="H74" s="4" t="str">
        <f t="shared" si="0"/>
        <v/>
      </c>
      <c r="I74" s="2" t="e">
        <f>IF(H74,H74*config!$B$1,"")</f>
        <v>#VALUE!</v>
      </c>
      <c r="J74" s="2" t="e">
        <f t="shared" si="1"/>
        <v>#VALUE!</v>
      </c>
      <c r="K74" s="2" t="e">
        <f>IF(J74, J74* IF(G74=1, config!$B$3,config!$B$2)*(1-config!$B$7) + config!$B$4, "")</f>
        <v>#VALUE!</v>
      </c>
      <c r="L74" s="4" t="e">
        <f>IF(J74,J74*config!$B$8,"")</f>
        <v>#VALUE!</v>
      </c>
      <c r="M74" s="11" t="e">
        <f>IF(H74,IF(F74=1,config!$B$6,config!$B$5),"")</f>
        <v>#VALUE!</v>
      </c>
      <c r="N74" s="2" t="e">
        <f>IF(L74,J74-I74-K74-L74-M74-IF(H74&gt;=40,config!$B$10,config!$B$9),"")</f>
        <v>#VALUE!</v>
      </c>
      <c r="O74" s="2" t="e">
        <f t="shared" si="2"/>
        <v>#VALUE!</v>
      </c>
      <c r="T74" s="2" t="str">
        <f>IF(S74,S74*config!$B$1,"")</f>
        <v/>
      </c>
      <c r="U74" s="2" t="e">
        <f t="shared" si="3"/>
        <v>#VALUE!</v>
      </c>
      <c r="V74" s="2" t="e">
        <f>IF(U74, U74* IF(G74=1, config!$B$3,config!$B$2)*(1-config!$B$7) + config!$B$4, "")</f>
        <v>#VALUE!</v>
      </c>
      <c r="W74" s="4" t="e">
        <f>IF(U74,U74*config!$B$8,"")</f>
        <v>#VALUE!</v>
      </c>
      <c r="X74" s="11" t="e">
        <f>IF(N74,IF(F74=1,config!$B$6,config!$B$5),"")</f>
        <v>#VALUE!</v>
      </c>
      <c r="Y74" s="2" t="e">
        <f>IF(W74,U74-T74-V74-W74-X74-IF(S74&gt;=40,config!$B$10,config!$B$9),"")</f>
        <v>#VALUE!</v>
      </c>
      <c r="Z74" s="2" t="e">
        <f t="shared" si="4"/>
        <v>#VALUE!</v>
      </c>
    </row>
    <row r="75" spans="1:26" ht="12.5">
      <c r="A75" s="10"/>
      <c r="B75" s="7"/>
      <c r="C75" s="8"/>
      <c r="D75" s="9"/>
      <c r="E75" s="10" t="s">
        <v>75</v>
      </c>
      <c r="F75" s="2">
        <v>0</v>
      </c>
      <c r="G75" s="2">
        <v>0</v>
      </c>
      <c r="H75" s="4" t="str">
        <f t="shared" si="0"/>
        <v/>
      </c>
      <c r="I75" s="2" t="e">
        <f>IF(H75,H75*config!$B$1,"")</f>
        <v>#VALUE!</v>
      </c>
      <c r="J75" s="2" t="e">
        <f t="shared" si="1"/>
        <v>#VALUE!</v>
      </c>
      <c r="K75" s="2" t="e">
        <f>IF(J75, J75* IF(G75=1, config!$B$3,config!$B$2)*(1-config!$B$7) + config!$B$4, "")</f>
        <v>#VALUE!</v>
      </c>
      <c r="L75" s="4" t="e">
        <f>IF(J75,J75*config!$B$8,"")</f>
        <v>#VALUE!</v>
      </c>
      <c r="M75" s="11" t="e">
        <f>IF(H75,IF(F75=1,config!$B$6,config!$B$5),"")</f>
        <v>#VALUE!</v>
      </c>
      <c r="N75" s="2" t="e">
        <f>IF(L75,J75-I75-K75-L75-M75-IF(H75&gt;=40,config!$B$10,config!$B$9),"")</f>
        <v>#VALUE!</v>
      </c>
      <c r="O75" s="2" t="e">
        <f t="shared" si="2"/>
        <v>#VALUE!</v>
      </c>
      <c r="T75" s="2" t="str">
        <f>IF(S75,S75*config!$B$1,"")</f>
        <v/>
      </c>
      <c r="U75" s="2" t="e">
        <f t="shared" si="3"/>
        <v>#VALUE!</v>
      </c>
      <c r="V75" s="2" t="e">
        <f>IF(U75, U75* IF(G75=1, config!$B$3,config!$B$2)*(1-config!$B$7) + config!$B$4, "")</f>
        <v>#VALUE!</v>
      </c>
      <c r="W75" s="4" t="e">
        <f>IF(U75,U75*config!$B$8,"")</f>
        <v>#VALUE!</v>
      </c>
      <c r="X75" s="11" t="e">
        <f>IF(N75,IF(F75=1,config!$B$6,config!$B$5),"")</f>
        <v>#VALUE!</v>
      </c>
      <c r="Y75" s="2" t="e">
        <f>IF(W75,U75-T75-V75-W75-X75-IF(S75&gt;=40,config!$B$10,config!$B$9),"")</f>
        <v>#VALUE!</v>
      </c>
      <c r="Z75" s="2" t="e">
        <f t="shared" si="4"/>
        <v>#VALUE!</v>
      </c>
    </row>
    <row r="76" spans="1:26" ht="12.5">
      <c r="A76" s="10"/>
      <c r="B76" s="7"/>
      <c r="C76" s="8"/>
      <c r="D76" s="9"/>
      <c r="E76" s="10" t="s">
        <v>75</v>
      </c>
      <c r="F76" s="2">
        <v>0</v>
      </c>
      <c r="G76" s="2">
        <v>0</v>
      </c>
      <c r="H76" s="4" t="str">
        <f t="shared" si="0"/>
        <v/>
      </c>
      <c r="I76" s="2" t="e">
        <f>IF(H76,H76*config!$B$1,"")</f>
        <v>#VALUE!</v>
      </c>
      <c r="J76" s="2" t="e">
        <f t="shared" si="1"/>
        <v>#VALUE!</v>
      </c>
      <c r="K76" s="2" t="e">
        <f>IF(J76, J76* IF(G76=1, config!$B$3,config!$B$2)*(1-config!$B$7) + config!$B$4, "")</f>
        <v>#VALUE!</v>
      </c>
      <c r="L76" s="4" t="e">
        <f>IF(J76,J76*config!$B$8,"")</f>
        <v>#VALUE!</v>
      </c>
      <c r="M76" s="11" t="e">
        <f>IF(H76,IF(F76=1,config!$B$6,config!$B$5),"")</f>
        <v>#VALUE!</v>
      </c>
      <c r="N76" s="2" t="e">
        <f>IF(L76,J76-I76-K76-L76-M76-IF(H76&gt;=40,config!$B$10,config!$B$9),"")</f>
        <v>#VALUE!</v>
      </c>
      <c r="O76" s="2" t="e">
        <f t="shared" si="2"/>
        <v>#VALUE!</v>
      </c>
      <c r="T76" s="2" t="str">
        <f>IF(S76,S76*config!$B$1,"")</f>
        <v/>
      </c>
      <c r="U76" s="2" t="e">
        <f t="shared" si="3"/>
        <v>#VALUE!</v>
      </c>
      <c r="V76" s="2" t="e">
        <f>IF(U76, U76* IF(G76=1, config!$B$3,config!$B$2)*(1-config!$B$7) + config!$B$4, "")</f>
        <v>#VALUE!</v>
      </c>
      <c r="W76" s="4" t="e">
        <f>IF(U76,U76*config!$B$8,"")</f>
        <v>#VALUE!</v>
      </c>
      <c r="X76" s="11" t="e">
        <f>IF(N76,IF(F76=1,config!$B$6,config!$B$5),"")</f>
        <v>#VALUE!</v>
      </c>
      <c r="Y76" s="2" t="e">
        <f>IF(W76,U76-T76-V76-W76-X76-IF(S76&gt;=40,config!$B$10,config!$B$9),"")</f>
        <v>#VALUE!</v>
      </c>
      <c r="Z76" s="2" t="e">
        <f t="shared" si="4"/>
        <v>#VALUE!</v>
      </c>
    </row>
    <row r="77" spans="1:26" ht="12.5">
      <c r="A77" s="10"/>
      <c r="B77" s="7"/>
      <c r="C77" s="8"/>
      <c r="D77" s="9"/>
      <c r="E77" s="10" t="s">
        <v>75</v>
      </c>
      <c r="F77" s="2">
        <v>0</v>
      </c>
      <c r="G77" s="2">
        <v>0</v>
      </c>
      <c r="H77" s="4" t="str">
        <f t="shared" si="0"/>
        <v/>
      </c>
      <c r="I77" s="2" t="e">
        <f>IF(H77,H77*config!$B$1,"")</f>
        <v>#VALUE!</v>
      </c>
      <c r="J77" s="2" t="e">
        <f t="shared" si="1"/>
        <v>#VALUE!</v>
      </c>
      <c r="K77" s="2" t="e">
        <f>IF(J77, J77* IF(G77=1, config!$B$3,config!$B$2)*(1-config!$B$7) + config!$B$4, "")</f>
        <v>#VALUE!</v>
      </c>
      <c r="L77" s="4" t="e">
        <f>IF(J77,J77*config!$B$8,"")</f>
        <v>#VALUE!</v>
      </c>
      <c r="M77" s="11" t="e">
        <f>IF(H77,IF(F77=1,config!$B$6,config!$B$5),"")</f>
        <v>#VALUE!</v>
      </c>
      <c r="N77" s="2" t="e">
        <f>IF(L77,J77-I77-K77-L77-M77-IF(H77&gt;=40,config!$B$10,config!$B$9),"")</f>
        <v>#VALUE!</v>
      </c>
      <c r="O77" s="2" t="e">
        <f t="shared" si="2"/>
        <v>#VALUE!</v>
      </c>
      <c r="T77" s="2" t="str">
        <f>IF(S77,S77*config!$B$1,"")</f>
        <v/>
      </c>
      <c r="U77" s="2" t="e">
        <f t="shared" si="3"/>
        <v>#VALUE!</v>
      </c>
      <c r="V77" s="2" t="e">
        <f>IF(U77, U77* IF(G77=1, config!$B$3,config!$B$2)*(1-config!$B$7) + config!$B$4, "")</f>
        <v>#VALUE!</v>
      </c>
      <c r="W77" s="4" t="e">
        <f>IF(U77,U77*config!$B$8,"")</f>
        <v>#VALUE!</v>
      </c>
      <c r="X77" s="11" t="e">
        <f>IF(N77,IF(F77=1,config!$B$6,config!$B$5),"")</f>
        <v>#VALUE!</v>
      </c>
      <c r="Y77" s="2" t="e">
        <f>IF(W77,U77-T77-V77-W77-X77-IF(S77&gt;=40,config!$B$10,config!$B$9),"")</f>
        <v>#VALUE!</v>
      </c>
      <c r="Z77" s="2" t="e">
        <f t="shared" si="4"/>
        <v>#VALUE!</v>
      </c>
    </row>
    <row r="78" spans="1:26" ht="12.5">
      <c r="A78" s="10"/>
      <c r="B78" s="7"/>
      <c r="C78" s="8"/>
      <c r="D78" s="9"/>
      <c r="E78" s="10" t="s">
        <v>75</v>
      </c>
      <c r="F78" s="2">
        <v>0</v>
      </c>
      <c r="G78" s="2">
        <v>0</v>
      </c>
      <c r="H78" s="4" t="str">
        <f t="shared" si="0"/>
        <v/>
      </c>
      <c r="I78" s="2" t="e">
        <f>IF(H78,H78*config!$B$1,"")</f>
        <v>#VALUE!</v>
      </c>
      <c r="J78" s="2" t="e">
        <f t="shared" si="1"/>
        <v>#VALUE!</v>
      </c>
      <c r="K78" s="2" t="e">
        <f>IF(J78, J78* IF(G78=1, config!$B$3,config!$B$2)*(1-config!$B$7) + config!$B$4, "")</f>
        <v>#VALUE!</v>
      </c>
      <c r="L78" s="4" t="e">
        <f>IF(J78,J78*config!$B$8,"")</f>
        <v>#VALUE!</v>
      </c>
      <c r="M78" s="11" t="e">
        <f>IF(H78,IF(F78=1,config!$B$6,config!$B$5),"")</f>
        <v>#VALUE!</v>
      </c>
      <c r="N78" s="2" t="e">
        <f>IF(L78,J78-I78-K78-L78-M78-IF(H78&gt;=40,config!$B$10,config!$B$9),"")</f>
        <v>#VALUE!</v>
      </c>
      <c r="O78" s="2" t="e">
        <f t="shared" si="2"/>
        <v>#VALUE!</v>
      </c>
      <c r="T78" s="2" t="str">
        <f>IF(S78,S78*config!$B$1,"")</f>
        <v/>
      </c>
      <c r="U78" s="2" t="e">
        <f t="shared" si="3"/>
        <v>#VALUE!</v>
      </c>
      <c r="V78" s="2" t="e">
        <f>IF(U78, U78* IF(G78=1, config!$B$3,config!$B$2)*(1-config!$B$7) + config!$B$4, "")</f>
        <v>#VALUE!</v>
      </c>
      <c r="W78" s="4" t="e">
        <f>IF(U78,U78*config!$B$8,"")</f>
        <v>#VALUE!</v>
      </c>
      <c r="X78" s="11" t="e">
        <f>IF(N78,IF(F78=1,config!$B$6,config!$B$5),"")</f>
        <v>#VALUE!</v>
      </c>
      <c r="Y78" s="2" t="e">
        <f>IF(W78,U78-T78-V78-W78-X78-IF(S78&gt;=40,config!$B$10,config!$B$9),"")</f>
        <v>#VALUE!</v>
      </c>
      <c r="Z78" s="2" t="e">
        <f t="shared" si="4"/>
        <v>#VALUE!</v>
      </c>
    </row>
    <row r="79" spans="1:26" ht="12.5">
      <c r="A79" s="10"/>
      <c r="B79" s="7"/>
      <c r="C79" s="8"/>
      <c r="D79" s="9"/>
      <c r="E79" s="10" t="s">
        <v>75</v>
      </c>
      <c r="F79" s="2">
        <v>0</v>
      </c>
      <c r="G79" s="2">
        <v>0</v>
      </c>
      <c r="H79" s="4" t="str">
        <f t="shared" si="0"/>
        <v/>
      </c>
      <c r="I79" s="2" t="e">
        <f>IF(H79,H79*config!$B$1,"")</f>
        <v>#VALUE!</v>
      </c>
      <c r="J79" s="2" t="e">
        <f t="shared" si="1"/>
        <v>#VALUE!</v>
      </c>
      <c r="K79" s="2" t="e">
        <f>IF(J79, J79* IF(G79=1, config!$B$3,config!$B$2)*(1-config!$B$7) + config!$B$4, "")</f>
        <v>#VALUE!</v>
      </c>
      <c r="L79" s="4" t="e">
        <f>IF(J79,J79*config!$B$8,"")</f>
        <v>#VALUE!</v>
      </c>
      <c r="M79" s="11" t="e">
        <f>IF(H79,IF(F79=1,config!$B$6,config!$B$5),"")</f>
        <v>#VALUE!</v>
      </c>
      <c r="N79" s="2" t="e">
        <f>IF(L79,J79-I79-K79-L79-M79-IF(H79&gt;=40,config!$B$10,config!$B$9),"")</f>
        <v>#VALUE!</v>
      </c>
      <c r="O79" s="2" t="e">
        <f t="shared" si="2"/>
        <v>#VALUE!</v>
      </c>
      <c r="T79" s="2" t="str">
        <f>IF(S79,S79*config!$B$1,"")</f>
        <v/>
      </c>
      <c r="U79" s="2" t="e">
        <f t="shared" si="3"/>
        <v>#VALUE!</v>
      </c>
      <c r="V79" s="2" t="e">
        <f>IF(U79, U79* IF(G79=1, config!$B$3,config!$B$2)*(1-config!$B$7) + config!$B$4, "")</f>
        <v>#VALUE!</v>
      </c>
      <c r="W79" s="4" t="e">
        <f>IF(U79,U79*config!$B$8,"")</f>
        <v>#VALUE!</v>
      </c>
      <c r="X79" s="11" t="e">
        <f>IF(N79,IF(F79=1,config!$B$6,config!$B$5),"")</f>
        <v>#VALUE!</v>
      </c>
      <c r="Y79" s="2" t="e">
        <f>IF(W79,U79-T79-V79-W79-X79-IF(S79&gt;=40,config!$B$10,config!$B$9),"")</f>
        <v>#VALUE!</v>
      </c>
      <c r="Z79" s="2" t="e">
        <f t="shared" si="4"/>
        <v>#VALUE!</v>
      </c>
    </row>
    <row r="80" spans="1:26" ht="12.5">
      <c r="A80" s="10"/>
      <c r="B80" s="7"/>
      <c r="C80" s="8"/>
      <c r="D80" s="9"/>
      <c r="E80" s="10" t="s">
        <v>75</v>
      </c>
      <c r="F80" s="2">
        <v>0</v>
      </c>
      <c r="G80" s="2">
        <v>0</v>
      </c>
      <c r="H80" s="4" t="str">
        <f t="shared" si="0"/>
        <v/>
      </c>
      <c r="I80" s="2" t="e">
        <f>IF(H80,H80*config!$B$1,"")</f>
        <v>#VALUE!</v>
      </c>
      <c r="J80" s="2" t="e">
        <f t="shared" si="1"/>
        <v>#VALUE!</v>
      </c>
      <c r="K80" s="2" t="e">
        <f>IF(J80, J80* IF(G80=1, config!$B$3,config!$B$2)*(1-config!$B$7) + config!$B$4, "")</f>
        <v>#VALUE!</v>
      </c>
      <c r="L80" s="4" t="e">
        <f>IF(J80,J80*config!$B$8,"")</f>
        <v>#VALUE!</v>
      </c>
      <c r="M80" s="11" t="e">
        <f>IF(H80,IF(F80=1,config!$B$6,config!$B$5),"")</f>
        <v>#VALUE!</v>
      </c>
      <c r="N80" s="2" t="e">
        <f>IF(L80,J80-I80-K80-L80-M80-IF(H80&gt;=40,config!$B$10,config!$B$9),"")</f>
        <v>#VALUE!</v>
      </c>
      <c r="O80" s="2" t="e">
        <f t="shared" si="2"/>
        <v>#VALUE!</v>
      </c>
      <c r="T80" s="2" t="str">
        <f>IF(S80,S80*config!$B$1,"")</f>
        <v/>
      </c>
      <c r="U80" s="2" t="e">
        <f t="shared" si="3"/>
        <v>#VALUE!</v>
      </c>
      <c r="V80" s="2" t="e">
        <f>IF(U80, U80* IF(G80=1, config!$B$3,config!$B$2)*(1-config!$B$7) + config!$B$4, "")</f>
        <v>#VALUE!</v>
      </c>
      <c r="W80" s="4" t="e">
        <f>IF(U80,U80*config!$B$8,"")</f>
        <v>#VALUE!</v>
      </c>
      <c r="X80" s="11" t="e">
        <f>IF(N80,IF(F80=1,config!$B$6,config!$B$5),"")</f>
        <v>#VALUE!</v>
      </c>
      <c r="Y80" s="2" t="e">
        <f>IF(W80,U80-T80-V80-W80-X80-IF(S80&gt;=40,config!$B$10,config!$B$9),"")</f>
        <v>#VALUE!</v>
      </c>
      <c r="Z80" s="2" t="e">
        <f t="shared" si="4"/>
        <v>#VALUE!</v>
      </c>
    </row>
    <row r="81" spans="1:26" ht="12.5">
      <c r="A81" s="10"/>
      <c r="B81" s="7"/>
      <c r="C81" s="8"/>
      <c r="D81" s="9"/>
      <c r="E81" s="10" t="s">
        <v>75</v>
      </c>
      <c r="F81" s="2">
        <v>0</v>
      </c>
      <c r="G81" s="2">
        <v>0</v>
      </c>
      <c r="H81" s="4" t="str">
        <f t="shared" si="0"/>
        <v/>
      </c>
      <c r="I81" s="2" t="e">
        <f>IF(H81,H81*config!$B$1,"")</f>
        <v>#VALUE!</v>
      </c>
      <c r="J81" s="2" t="e">
        <f t="shared" si="1"/>
        <v>#VALUE!</v>
      </c>
      <c r="K81" s="2" t="e">
        <f>IF(J81, J81* IF(G81=1, config!$B$3,config!$B$2)*(1-config!$B$7) + config!$B$4, "")</f>
        <v>#VALUE!</v>
      </c>
      <c r="L81" s="4" t="e">
        <f>IF(J81,J81*config!$B$8,"")</f>
        <v>#VALUE!</v>
      </c>
      <c r="M81" s="11" t="e">
        <f>IF(H81,IF(F81=1,config!$B$6,config!$B$5),"")</f>
        <v>#VALUE!</v>
      </c>
      <c r="N81" s="2" t="e">
        <f>IF(L81,J81-I81-K81-L81-M81-IF(H81&gt;=40,config!$B$10,config!$B$9),"")</f>
        <v>#VALUE!</v>
      </c>
      <c r="O81" s="2" t="e">
        <f t="shared" si="2"/>
        <v>#VALUE!</v>
      </c>
      <c r="T81" s="2" t="str">
        <f>IF(S81,S81*config!$B$1,"")</f>
        <v/>
      </c>
      <c r="U81" s="2" t="e">
        <f t="shared" si="3"/>
        <v>#VALUE!</v>
      </c>
      <c r="V81" s="2" t="e">
        <f>IF(U81, U81* IF(G81=1, config!$B$3,config!$B$2)*(1-config!$B$7) + config!$B$4, "")</f>
        <v>#VALUE!</v>
      </c>
      <c r="W81" s="4" t="e">
        <f>IF(U81,U81*config!$B$8,"")</f>
        <v>#VALUE!</v>
      </c>
      <c r="X81" s="11" t="e">
        <f>IF(N81,IF(F81=1,config!$B$6,config!$B$5),"")</f>
        <v>#VALUE!</v>
      </c>
      <c r="Y81" s="2" t="e">
        <f>IF(W81,U81-T81-V81-W81-X81-IF(S81&gt;=40,config!$B$10,config!$B$9),"")</f>
        <v>#VALUE!</v>
      </c>
      <c r="Z81" s="2" t="e">
        <f t="shared" si="4"/>
        <v>#VALUE!</v>
      </c>
    </row>
    <row r="82" spans="1:26" ht="12.5">
      <c r="A82" s="10"/>
      <c r="B82" s="7"/>
      <c r="C82" s="8"/>
      <c r="D82" s="9"/>
      <c r="E82" s="10" t="s">
        <v>75</v>
      </c>
      <c r="F82" s="2">
        <v>0</v>
      </c>
      <c r="G82" s="2">
        <v>0</v>
      </c>
      <c r="H82" s="4" t="str">
        <f t="shared" si="0"/>
        <v/>
      </c>
      <c r="I82" s="2" t="e">
        <f>IF(H82,H82*config!$B$1,"")</f>
        <v>#VALUE!</v>
      </c>
      <c r="J82" s="2" t="e">
        <f t="shared" si="1"/>
        <v>#VALUE!</v>
      </c>
      <c r="K82" s="2" t="e">
        <f>IF(J82, J82* IF(G82=1, config!$B$3,config!$B$2)*(1-config!$B$7) + config!$B$4, "")</f>
        <v>#VALUE!</v>
      </c>
      <c r="L82" s="4" t="e">
        <f>IF(J82,J82*config!$B$8,"")</f>
        <v>#VALUE!</v>
      </c>
      <c r="M82" s="11" t="e">
        <f>IF(H82,IF(F82=1,config!$B$6,config!$B$5),"")</f>
        <v>#VALUE!</v>
      </c>
      <c r="N82" s="2" t="e">
        <f>IF(L82,J82-I82-K82-L82-M82-IF(H82&gt;=40,config!$B$10,config!$B$9),"")</f>
        <v>#VALUE!</v>
      </c>
      <c r="O82" s="2" t="e">
        <f t="shared" si="2"/>
        <v>#VALUE!</v>
      </c>
      <c r="T82" s="2" t="str">
        <f>IF(S82,S82*config!$B$1,"")</f>
        <v/>
      </c>
      <c r="U82" s="2" t="e">
        <f t="shared" si="3"/>
        <v>#VALUE!</v>
      </c>
      <c r="V82" s="2" t="e">
        <f>IF(U82, U82* IF(G82=1, config!$B$3,config!$B$2)*(1-config!$B$7) + config!$B$4, "")</f>
        <v>#VALUE!</v>
      </c>
      <c r="W82" s="4" t="e">
        <f>IF(U82,U82*config!$B$8,"")</f>
        <v>#VALUE!</v>
      </c>
      <c r="X82" s="11" t="e">
        <f>IF(N82,IF(F82=1,config!$B$6,config!$B$5),"")</f>
        <v>#VALUE!</v>
      </c>
      <c r="Y82" s="2" t="e">
        <f>IF(W82,U82-T82-V82-W82-X82-IF(S82&gt;=40,config!$B$10,config!$B$9),"")</f>
        <v>#VALUE!</v>
      </c>
      <c r="Z82" s="2" t="e">
        <f t="shared" si="4"/>
        <v>#VALUE!</v>
      </c>
    </row>
    <row r="83" spans="1:26" ht="12.5">
      <c r="A83" s="10"/>
      <c r="B83" s="7"/>
      <c r="C83" s="8"/>
      <c r="D83" s="9"/>
      <c r="E83" s="10" t="s">
        <v>75</v>
      </c>
      <c r="F83" s="2">
        <v>0</v>
      </c>
      <c r="G83" s="2">
        <v>0</v>
      </c>
      <c r="H83" s="4" t="str">
        <f t="shared" si="0"/>
        <v/>
      </c>
      <c r="I83" s="2" t="e">
        <f>IF(H83,H83*config!$B$1,"")</f>
        <v>#VALUE!</v>
      </c>
      <c r="J83" s="2" t="e">
        <f t="shared" si="1"/>
        <v>#VALUE!</v>
      </c>
      <c r="K83" s="2" t="e">
        <f>IF(J83, J83* IF(G83=1, config!$B$3,config!$B$2)*(1-config!$B$7) + config!$B$4, "")</f>
        <v>#VALUE!</v>
      </c>
      <c r="L83" s="4" t="e">
        <f>IF(J83,J83*config!$B$8,"")</f>
        <v>#VALUE!</v>
      </c>
      <c r="M83" s="11" t="e">
        <f>IF(H83,IF(F83=1,config!$B$6,config!$B$5),"")</f>
        <v>#VALUE!</v>
      </c>
      <c r="N83" s="2" t="e">
        <f>IF(L83,J83-I83-K83-L83-M83-IF(H83&gt;=40,config!$B$10,config!$B$9),"")</f>
        <v>#VALUE!</v>
      </c>
      <c r="O83" s="2" t="e">
        <f t="shared" si="2"/>
        <v>#VALUE!</v>
      </c>
      <c r="T83" s="2" t="str">
        <f>IF(S83,S83*config!$B$1,"")</f>
        <v/>
      </c>
      <c r="U83" s="2" t="e">
        <f t="shared" si="3"/>
        <v>#VALUE!</v>
      </c>
      <c r="V83" s="2" t="e">
        <f>IF(U83, U83* IF(G83=1, config!$B$3,config!$B$2)*(1-config!$B$7) + config!$B$4, "")</f>
        <v>#VALUE!</v>
      </c>
      <c r="W83" s="4" t="e">
        <f>IF(U83,U83*config!$B$8,"")</f>
        <v>#VALUE!</v>
      </c>
      <c r="X83" s="11" t="e">
        <f>IF(N83,IF(F83=1,config!$B$6,config!$B$5),"")</f>
        <v>#VALUE!</v>
      </c>
      <c r="Y83" s="2" t="e">
        <f>IF(W83,U83-T83-V83-W83-X83-IF(S83&gt;=40,config!$B$10,config!$B$9),"")</f>
        <v>#VALUE!</v>
      </c>
      <c r="Z83" s="2" t="e">
        <f t="shared" si="4"/>
        <v>#VALUE!</v>
      </c>
    </row>
    <row r="84" spans="1:26" ht="12.5">
      <c r="A84" s="10"/>
      <c r="B84" s="7"/>
      <c r="C84" s="8"/>
      <c r="D84" s="9"/>
      <c r="E84" s="10" t="s">
        <v>75</v>
      </c>
      <c r="F84" s="2">
        <v>0</v>
      </c>
      <c r="G84" s="2">
        <v>0</v>
      </c>
      <c r="H84" s="4" t="str">
        <f t="shared" si="0"/>
        <v/>
      </c>
      <c r="I84" s="2" t="e">
        <f>IF(H84,H84*config!$B$1,"")</f>
        <v>#VALUE!</v>
      </c>
      <c r="J84" s="2" t="e">
        <f t="shared" si="1"/>
        <v>#VALUE!</v>
      </c>
      <c r="K84" s="2" t="e">
        <f>IF(J84, J84* IF(G84=1, config!$B$3,config!$B$2)*(1-config!$B$7) + config!$B$4, "")</f>
        <v>#VALUE!</v>
      </c>
      <c r="L84" s="4" t="e">
        <f>IF(J84,J84*config!$B$8,"")</f>
        <v>#VALUE!</v>
      </c>
      <c r="M84" s="11" t="e">
        <f>IF(H84,IF(F84=1,config!$B$6,config!$B$5),"")</f>
        <v>#VALUE!</v>
      </c>
      <c r="N84" s="2" t="e">
        <f>IF(L84,J84-I84-K84-L84-M84-IF(H84&gt;=40,config!$B$10,config!$B$9),"")</f>
        <v>#VALUE!</v>
      </c>
      <c r="O84" s="2" t="e">
        <f t="shared" si="2"/>
        <v>#VALUE!</v>
      </c>
      <c r="T84" s="2" t="str">
        <f>IF(S84,S84*config!$B$1,"")</f>
        <v/>
      </c>
      <c r="U84" s="2" t="e">
        <f t="shared" si="3"/>
        <v>#VALUE!</v>
      </c>
      <c r="V84" s="2" t="e">
        <f>IF(U84, U84* IF(G84=1, config!$B$3,config!$B$2)*(1-config!$B$7) + config!$B$4, "")</f>
        <v>#VALUE!</v>
      </c>
      <c r="W84" s="4" t="e">
        <f>IF(U84,U84*config!$B$8,"")</f>
        <v>#VALUE!</v>
      </c>
      <c r="X84" s="11" t="e">
        <f>IF(N84,IF(F84=1,config!$B$6,config!$B$5),"")</f>
        <v>#VALUE!</v>
      </c>
      <c r="Y84" s="2" t="e">
        <f>IF(W84,U84-T84-V84-W84-X84-IF(S84&gt;=40,config!$B$10,config!$B$9),"")</f>
        <v>#VALUE!</v>
      </c>
      <c r="Z84" s="2" t="e">
        <f t="shared" si="4"/>
        <v>#VALUE!</v>
      </c>
    </row>
    <row r="85" spans="1:26" ht="12.5">
      <c r="A85" s="10"/>
      <c r="B85" s="7"/>
      <c r="C85" s="8"/>
      <c r="D85" s="9"/>
      <c r="E85" s="10" t="s">
        <v>75</v>
      </c>
      <c r="F85" s="2">
        <v>0</v>
      </c>
      <c r="G85" s="2">
        <v>0</v>
      </c>
      <c r="H85" s="4" t="str">
        <f t="shared" si="0"/>
        <v/>
      </c>
      <c r="I85" s="2" t="e">
        <f>IF(H85,H85*config!$B$1,"")</f>
        <v>#VALUE!</v>
      </c>
      <c r="J85" s="2" t="e">
        <f t="shared" si="1"/>
        <v>#VALUE!</v>
      </c>
      <c r="K85" s="2" t="e">
        <f>IF(J85, J85* IF(G85=1, config!$B$3,config!$B$2)*(1-config!$B$7) + config!$B$4, "")</f>
        <v>#VALUE!</v>
      </c>
      <c r="L85" s="4" t="e">
        <f>IF(J85,J85*config!$B$8,"")</f>
        <v>#VALUE!</v>
      </c>
      <c r="M85" s="11" t="e">
        <f>IF(H85,IF(F85=1,config!$B$6,config!$B$5),"")</f>
        <v>#VALUE!</v>
      </c>
      <c r="N85" s="2" t="e">
        <f>IF(L85,J85-I85-K85-L85-M85-IF(H85&gt;=40,config!$B$10,config!$B$9),"")</f>
        <v>#VALUE!</v>
      </c>
      <c r="O85" s="2" t="e">
        <f t="shared" si="2"/>
        <v>#VALUE!</v>
      </c>
      <c r="T85" s="2" t="str">
        <f>IF(S85,S85*config!$B$1,"")</f>
        <v/>
      </c>
      <c r="U85" s="2" t="e">
        <f t="shared" si="3"/>
        <v>#VALUE!</v>
      </c>
      <c r="V85" s="2" t="e">
        <f>IF(U85, U85* IF(G85=1, config!$B$3,config!$B$2)*(1-config!$B$7) + config!$B$4, "")</f>
        <v>#VALUE!</v>
      </c>
      <c r="W85" s="4" t="e">
        <f>IF(U85,U85*config!$B$8,"")</f>
        <v>#VALUE!</v>
      </c>
      <c r="X85" s="11" t="e">
        <f>IF(N85,IF(F85=1,config!$B$6,config!$B$5),"")</f>
        <v>#VALUE!</v>
      </c>
      <c r="Y85" s="2" t="e">
        <f>IF(W85,U85-T85-V85-W85-X85-IF(S85&gt;=40,config!$B$10,config!$B$9),"")</f>
        <v>#VALUE!</v>
      </c>
      <c r="Z85" s="2" t="e">
        <f t="shared" si="4"/>
        <v>#VALUE!</v>
      </c>
    </row>
    <row r="86" spans="1:26" ht="12.5">
      <c r="A86" s="10"/>
      <c r="B86" s="7"/>
      <c r="C86" s="8"/>
      <c r="D86" s="9"/>
      <c r="E86" s="10" t="s">
        <v>75</v>
      </c>
      <c r="F86" s="2">
        <v>0</v>
      </c>
      <c r="G86" s="2">
        <v>0</v>
      </c>
      <c r="H86" s="4" t="str">
        <f t="shared" si="0"/>
        <v/>
      </c>
      <c r="I86" s="2" t="e">
        <f>IF(H86,H86*config!$B$1,"")</f>
        <v>#VALUE!</v>
      </c>
      <c r="J86" s="2" t="e">
        <f t="shared" si="1"/>
        <v>#VALUE!</v>
      </c>
      <c r="K86" s="2" t="e">
        <f>IF(J86, J86* IF(G86=1, config!$B$3,config!$B$2)*(1-config!$B$7) + config!$B$4, "")</f>
        <v>#VALUE!</v>
      </c>
      <c r="L86" s="4" t="e">
        <f>IF(J86,J86*config!$B$8,"")</f>
        <v>#VALUE!</v>
      </c>
      <c r="M86" s="11" t="e">
        <f>IF(H86,IF(F86=1,config!$B$6,config!$B$5),"")</f>
        <v>#VALUE!</v>
      </c>
      <c r="N86" s="2" t="e">
        <f>IF(L86,J86-I86-K86-L86-M86-IF(H86&gt;=40,config!$B$10,config!$B$9),"")</f>
        <v>#VALUE!</v>
      </c>
      <c r="O86" s="2" t="e">
        <f t="shared" si="2"/>
        <v>#VALUE!</v>
      </c>
      <c r="T86" s="2" t="str">
        <f>IF(S86,S86*config!$B$1,"")</f>
        <v/>
      </c>
      <c r="U86" s="2" t="e">
        <f t="shared" si="3"/>
        <v>#VALUE!</v>
      </c>
      <c r="V86" s="2" t="e">
        <f>IF(U86, U86* IF(G86=1, config!$B$3,config!$B$2)*(1-config!$B$7) + config!$B$4, "")</f>
        <v>#VALUE!</v>
      </c>
      <c r="W86" s="4" t="e">
        <f>IF(U86,U86*config!$B$8,"")</f>
        <v>#VALUE!</v>
      </c>
      <c r="X86" s="11" t="e">
        <f>IF(N86,IF(F86=1,config!$B$6,config!$B$5),"")</f>
        <v>#VALUE!</v>
      </c>
      <c r="Y86" s="2" t="e">
        <f>IF(W86,U86-T86-V86-W86-X86-IF(S86&gt;=40,config!$B$10,config!$B$9),"")</f>
        <v>#VALUE!</v>
      </c>
      <c r="Z86" s="2" t="e">
        <f t="shared" si="4"/>
        <v>#VALUE!</v>
      </c>
    </row>
    <row r="87" spans="1:26" ht="12.5">
      <c r="A87" s="10"/>
      <c r="B87" s="7"/>
      <c r="C87" s="8"/>
      <c r="D87" s="9"/>
      <c r="E87" s="10" t="s">
        <v>75</v>
      </c>
      <c r="F87" s="2">
        <v>0</v>
      </c>
      <c r="G87" s="2">
        <v>0</v>
      </c>
      <c r="H87" s="4" t="str">
        <f t="shared" si="0"/>
        <v/>
      </c>
      <c r="I87" s="2" t="e">
        <f>IF(H87,H87*config!$B$1,"")</f>
        <v>#VALUE!</v>
      </c>
      <c r="J87" s="2" t="e">
        <f t="shared" si="1"/>
        <v>#VALUE!</v>
      </c>
      <c r="K87" s="2" t="e">
        <f>IF(J87, J87* IF(G87=1, config!$B$3,config!$B$2)*(1-config!$B$7) + config!$B$4, "")</f>
        <v>#VALUE!</v>
      </c>
      <c r="L87" s="4" t="e">
        <f>IF(J87,J87*config!$B$8,"")</f>
        <v>#VALUE!</v>
      </c>
      <c r="M87" s="11" t="e">
        <f>IF(H87,IF(F87=1,config!$B$6,config!$B$5),"")</f>
        <v>#VALUE!</v>
      </c>
      <c r="N87" s="2" t="e">
        <f>IF(L87,J87-I87-K87-L87-M87-IF(H87&gt;=40,config!$B$10,config!$B$9),"")</f>
        <v>#VALUE!</v>
      </c>
      <c r="O87" s="2" t="e">
        <f t="shared" si="2"/>
        <v>#VALUE!</v>
      </c>
      <c r="T87" s="2" t="str">
        <f>IF(S87,S87*config!$B$1,"")</f>
        <v/>
      </c>
      <c r="U87" s="2" t="e">
        <f t="shared" si="3"/>
        <v>#VALUE!</v>
      </c>
      <c r="V87" s="2" t="e">
        <f>IF(U87, U87* IF(G87=1, config!$B$3,config!$B$2)*(1-config!$B$7) + config!$B$4, "")</f>
        <v>#VALUE!</v>
      </c>
      <c r="W87" s="4" t="e">
        <f>IF(U87,U87*config!$B$8,"")</f>
        <v>#VALUE!</v>
      </c>
      <c r="X87" s="11" t="e">
        <f>IF(N87,IF(F87=1,config!$B$6,config!$B$5),"")</f>
        <v>#VALUE!</v>
      </c>
      <c r="Y87" s="2" t="e">
        <f>IF(W87,U87-T87-V87-W87-X87-IF(S87&gt;=40,config!$B$10,config!$B$9),"")</f>
        <v>#VALUE!</v>
      </c>
      <c r="Z87" s="2" t="e">
        <f t="shared" si="4"/>
        <v>#VALUE!</v>
      </c>
    </row>
    <row r="88" spans="1:26" ht="12.5">
      <c r="A88" s="10"/>
      <c r="B88" s="7"/>
      <c r="C88" s="8"/>
      <c r="D88" s="9"/>
      <c r="E88" s="10" t="s">
        <v>75</v>
      </c>
      <c r="F88" s="2">
        <v>0</v>
      </c>
      <c r="G88" s="2">
        <v>0</v>
      </c>
      <c r="H88" s="4" t="str">
        <f t="shared" si="0"/>
        <v/>
      </c>
      <c r="I88" s="2" t="e">
        <f>IF(H88,H88*config!$B$1,"")</f>
        <v>#VALUE!</v>
      </c>
      <c r="J88" s="2" t="e">
        <f t="shared" si="1"/>
        <v>#VALUE!</v>
      </c>
      <c r="K88" s="2" t="e">
        <f>IF(J88, J88* IF(G88=1, config!$B$3,config!$B$2)*(1-config!$B$7) + config!$B$4, "")</f>
        <v>#VALUE!</v>
      </c>
      <c r="L88" s="4" t="e">
        <f>IF(J88,J88*config!$B$8,"")</f>
        <v>#VALUE!</v>
      </c>
      <c r="M88" s="11" t="e">
        <f>IF(H88,IF(F88=1,config!$B$6,config!$B$5),"")</f>
        <v>#VALUE!</v>
      </c>
      <c r="N88" s="2" t="e">
        <f>IF(L88,J88-I88-K88-L88-M88-IF(H88&gt;=40,config!$B$10,config!$B$9),"")</f>
        <v>#VALUE!</v>
      </c>
      <c r="O88" s="2" t="e">
        <f t="shared" si="2"/>
        <v>#VALUE!</v>
      </c>
      <c r="T88" s="2" t="str">
        <f>IF(S88,S88*config!$B$1,"")</f>
        <v/>
      </c>
      <c r="U88" s="2" t="e">
        <f t="shared" si="3"/>
        <v>#VALUE!</v>
      </c>
      <c r="V88" s="2" t="e">
        <f>IF(U88, U88* IF(G88=1, config!$B$3,config!$B$2)*(1-config!$B$7) + config!$B$4, "")</f>
        <v>#VALUE!</v>
      </c>
      <c r="W88" s="4" t="e">
        <f>IF(U88,U88*config!$B$8,"")</f>
        <v>#VALUE!</v>
      </c>
      <c r="X88" s="11" t="e">
        <f>IF(N88,IF(F88=1,config!$B$6,config!$B$5),"")</f>
        <v>#VALUE!</v>
      </c>
      <c r="Y88" s="2" t="e">
        <f>IF(W88,U88-T88-V88-W88-X88-IF(S88&gt;=40,config!$B$10,config!$B$9),"")</f>
        <v>#VALUE!</v>
      </c>
      <c r="Z88" s="2" t="e">
        <f t="shared" si="4"/>
        <v>#VALUE!</v>
      </c>
    </row>
    <row r="89" spans="1:26" ht="12.5">
      <c r="A89" s="10"/>
      <c r="B89" s="7"/>
      <c r="C89" s="8"/>
      <c r="D89" s="9"/>
      <c r="E89" s="10" t="s">
        <v>75</v>
      </c>
      <c r="F89" s="2">
        <v>0</v>
      </c>
      <c r="G89" s="2">
        <v>0</v>
      </c>
      <c r="H89" s="4" t="str">
        <f t="shared" si="0"/>
        <v/>
      </c>
      <c r="I89" s="2" t="e">
        <f>IF(H89,H89*config!$B$1,"")</f>
        <v>#VALUE!</v>
      </c>
      <c r="J89" s="2" t="e">
        <f t="shared" si="1"/>
        <v>#VALUE!</v>
      </c>
      <c r="K89" s="2" t="e">
        <f>IF(J89, J89* IF(G89=1, config!$B$3,config!$B$2)*(1-config!$B$7) + config!$B$4, "")</f>
        <v>#VALUE!</v>
      </c>
      <c r="L89" s="4" t="e">
        <f>IF(J89,J89*config!$B$8,"")</f>
        <v>#VALUE!</v>
      </c>
      <c r="M89" s="11" t="e">
        <f>IF(H89,IF(F89=1,config!$B$6,config!$B$5),"")</f>
        <v>#VALUE!</v>
      </c>
      <c r="N89" s="2" t="e">
        <f>IF(L89,J89-I89-K89-L89-M89-IF(H89&gt;=40,config!$B$10,config!$B$9),"")</f>
        <v>#VALUE!</v>
      </c>
      <c r="O89" s="2" t="e">
        <f t="shared" si="2"/>
        <v>#VALUE!</v>
      </c>
      <c r="T89" s="2" t="str">
        <f>IF(S89,S89*config!$B$1,"")</f>
        <v/>
      </c>
      <c r="U89" s="2" t="e">
        <f t="shared" si="3"/>
        <v>#VALUE!</v>
      </c>
      <c r="V89" s="2" t="e">
        <f>IF(U89, U89* IF(G89=1, config!$B$3,config!$B$2)*(1-config!$B$7) + config!$B$4, "")</f>
        <v>#VALUE!</v>
      </c>
      <c r="W89" s="4" t="e">
        <f>IF(U89,U89*config!$B$8,"")</f>
        <v>#VALUE!</v>
      </c>
      <c r="X89" s="11" t="e">
        <f>IF(N89,IF(F89=1,config!$B$6,config!$B$5),"")</f>
        <v>#VALUE!</v>
      </c>
      <c r="Y89" s="2" t="e">
        <f>IF(W89,U89-T89-V89-W89-X89-IF(S89&gt;=40,config!$B$10,config!$B$9),"")</f>
        <v>#VALUE!</v>
      </c>
      <c r="Z89" s="2" t="e">
        <f t="shared" si="4"/>
        <v>#VALUE!</v>
      </c>
    </row>
    <row r="90" spans="1:26" ht="12.5">
      <c r="A90" s="10"/>
      <c r="B90" s="7"/>
      <c r="C90" s="8"/>
      <c r="D90" s="9"/>
      <c r="E90" s="10" t="s">
        <v>75</v>
      </c>
      <c r="F90" s="2">
        <v>0</v>
      </c>
      <c r="G90" s="2">
        <v>0</v>
      </c>
      <c r="H90" s="4" t="str">
        <f t="shared" si="0"/>
        <v/>
      </c>
      <c r="I90" s="2" t="e">
        <f>IF(H90,H90*config!$B$1,"")</f>
        <v>#VALUE!</v>
      </c>
      <c r="J90" s="2" t="e">
        <f t="shared" si="1"/>
        <v>#VALUE!</v>
      </c>
      <c r="K90" s="2" t="e">
        <f>IF(J90, J90* IF(G90=1, config!$B$3,config!$B$2)*(1-config!$B$7) + config!$B$4, "")</f>
        <v>#VALUE!</v>
      </c>
      <c r="L90" s="4" t="e">
        <f>IF(J90,J90*config!$B$8,"")</f>
        <v>#VALUE!</v>
      </c>
      <c r="M90" s="11" t="e">
        <f>IF(H90,IF(F90=1,config!$B$6,config!$B$5),"")</f>
        <v>#VALUE!</v>
      </c>
      <c r="N90" s="2" t="e">
        <f>IF(L90,J90-I90-K90-L90-M90-IF(H90&gt;=40,config!$B$10,config!$B$9),"")</f>
        <v>#VALUE!</v>
      </c>
      <c r="O90" s="2" t="e">
        <f t="shared" si="2"/>
        <v>#VALUE!</v>
      </c>
      <c r="T90" s="2" t="str">
        <f>IF(S90,S90*config!$B$1,"")</f>
        <v/>
      </c>
      <c r="U90" s="2" t="e">
        <f t="shared" si="3"/>
        <v>#VALUE!</v>
      </c>
      <c r="V90" s="2" t="e">
        <f>IF(U90, U90* IF(G90=1, config!$B$3,config!$B$2)*(1-config!$B$7) + config!$B$4, "")</f>
        <v>#VALUE!</v>
      </c>
      <c r="W90" s="4" t="e">
        <f>IF(U90,U90*config!$B$8,"")</f>
        <v>#VALUE!</v>
      </c>
      <c r="X90" s="11" t="e">
        <f>IF(N90,IF(F90=1,config!$B$6,config!$B$5),"")</f>
        <v>#VALUE!</v>
      </c>
      <c r="Y90" s="2" t="e">
        <f>IF(W90,U90-T90-V90-W90-X90-IF(S90&gt;=40,config!$B$10,config!$B$9),"")</f>
        <v>#VALUE!</v>
      </c>
      <c r="Z90" s="2" t="e">
        <f t="shared" si="4"/>
        <v>#VALUE!</v>
      </c>
    </row>
    <row r="91" spans="1:26" ht="12.5">
      <c r="A91" s="10"/>
      <c r="B91" s="7"/>
      <c r="C91" s="8"/>
      <c r="D91" s="9"/>
      <c r="E91" s="10" t="s">
        <v>75</v>
      </c>
      <c r="F91" s="2">
        <v>0</v>
      </c>
      <c r="G91" s="2">
        <v>0</v>
      </c>
      <c r="H91" s="4" t="str">
        <f t="shared" si="0"/>
        <v/>
      </c>
      <c r="I91" s="2" t="e">
        <f>IF(H91,H91*config!$B$1,"")</f>
        <v>#VALUE!</v>
      </c>
      <c r="J91" s="2" t="e">
        <f t="shared" si="1"/>
        <v>#VALUE!</v>
      </c>
      <c r="K91" s="2" t="e">
        <f>IF(J91, J91* IF(G91=1, config!$B$3,config!$B$2)*(1-config!$B$7) + config!$B$4, "")</f>
        <v>#VALUE!</v>
      </c>
      <c r="L91" s="4" t="e">
        <f>IF(J91,J91*config!$B$8,"")</f>
        <v>#VALUE!</v>
      </c>
      <c r="M91" s="11" t="e">
        <f>IF(H91,IF(F91=1,config!$B$6,config!$B$5),"")</f>
        <v>#VALUE!</v>
      </c>
      <c r="N91" s="2" t="e">
        <f>IF(L91,J91-I91-K91-L91-M91-IF(H91&gt;=40,config!$B$10,config!$B$9),"")</f>
        <v>#VALUE!</v>
      </c>
      <c r="O91" s="2" t="e">
        <f t="shared" si="2"/>
        <v>#VALUE!</v>
      </c>
      <c r="T91" s="2" t="str">
        <f>IF(S91,S91*config!$B$1,"")</f>
        <v/>
      </c>
      <c r="U91" s="2" t="e">
        <f t="shared" si="3"/>
        <v>#VALUE!</v>
      </c>
      <c r="V91" s="2" t="e">
        <f>IF(U91, U91* IF(G91=1, config!$B$3,config!$B$2)*(1-config!$B$7) + config!$B$4, "")</f>
        <v>#VALUE!</v>
      </c>
      <c r="W91" s="4" t="e">
        <f>IF(U91,U91*config!$B$8,"")</f>
        <v>#VALUE!</v>
      </c>
      <c r="X91" s="11" t="e">
        <f>IF(N91,IF(F91=1,config!$B$6,config!$B$5),"")</f>
        <v>#VALUE!</v>
      </c>
      <c r="Y91" s="2" t="e">
        <f>IF(W91,U91-T91-V91-W91-X91-IF(S91&gt;=40,config!$B$10,config!$B$9),"")</f>
        <v>#VALUE!</v>
      </c>
      <c r="Z91" s="2" t="e">
        <f t="shared" si="4"/>
        <v>#VALUE!</v>
      </c>
    </row>
    <row r="92" spans="1:26" ht="12.5">
      <c r="A92" s="10"/>
      <c r="B92" s="7"/>
      <c r="C92" s="8"/>
      <c r="D92" s="9"/>
      <c r="E92" s="10" t="s">
        <v>75</v>
      </c>
      <c r="F92" s="2">
        <v>0</v>
      </c>
      <c r="G92" s="2">
        <v>0</v>
      </c>
      <c r="H92" s="4" t="str">
        <f t="shared" si="0"/>
        <v/>
      </c>
      <c r="I92" s="2" t="e">
        <f>IF(H92,H92*config!$B$1,"")</f>
        <v>#VALUE!</v>
      </c>
      <c r="J92" s="2" t="e">
        <f t="shared" si="1"/>
        <v>#VALUE!</v>
      </c>
      <c r="K92" s="2" t="e">
        <f>IF(J92, J92* IF(G92=1, config!$B$3,config!$B$2)*(1-config!$B$7) + config!$B$4, "")</f>
        <v>#VALUE!</v>
      </c>
      <c r="L92" s="4" t="e">
        <f>IF(J92,J92*config!$B$8,"")</f>
        <v>#VALUE!</v>
      </c>
      <c r="M92" s="11" t="e">
        <f>IF(H92,IF(F92=1,config!$B$6,config!$B$5),"")</f>
        <v>#VALUE!</v>
      </c>
      <c r="N92" s="2" t="e">
        <f>IF(L92,J92-I92-K92-L92-M92-IF(H92&gt;=40,config!$B$10,config!$B$9),"")</f>
        <v>#VALUE!</v>
      </c>
      <c r="O92" s="2" t="e">
        <f t="shared" si="2"/>
        <v>#VALUE!</v>
      </c>
      <c r="T92" s="2" t="str">
        <f>IF(S92,S92*config!$B$1,"")</f>
        <v/>
      </c>
      <c r="U92" s="2" t="e">
        <f t="shared" si="3"/>
        <v>#VALUE!</v>
      </c>
      <c r="V92" s="2" t="e">
        <f>IF(U92, U92* IF(G92=1, config!$B$3,config!$B$2)*(1-config!$B$7) + config!$B$4, "")</f>
        <v>#VALUE!</v>
      </c>
      <c r="W92" s="4" t="e">
        <f>IF(U92,U92*config!$B$8,"")</f>
        <v>#VALUE!</v>
      </c>
      <c r="X92" s="11" t="e">
        <f>IF(N92,IF(F92=1,config!$B$6,config!$B$5),"")</f>
        <v>#VALUE!</v>
      </c>
      <c r="Y92" s="2" t="e">
        <f>IF(W92,U92-T92-V92-W92-X92-IF(S92&gt;=40,config!$B$10,config!$B$9),"")</f>
        <v>#VALUE!</v>
      </c>
      <c r="Z92" s="2" t="e">
        <f t="shared" si="4"/>
        <v>#VALUE!</v>
      </c>
    </row>
    <row r="93" spans="1:26" ht="12.5">
      <c r="A93" s="10"/>
      <c r="B93" s="7"/>
      <c r="C93" s="8"/>
      <c r="D93" s="9"/>
      <c r="E93" s="10" t="s">
        <v>75</v>
      </c>
      <c r="F93" s="2">
        <v>0</v>
      </c>
      <c r="G93" s="2">
        <v>0</v>
      </c>
      <c r="H93" s="4" t="str">
        <f t="shared" si="0"/>
        <v/>
      </c>
      <c r="I93" s="2" t="e">
        <f>IF(H93,H93*config!$B$1,"")</f>
        <v>#VALUE!</v>
      </c>
      <c r="J93" s="2" t="e">
        <f t="shared" si="1"/>
        <v>#VALUE!</v>
      </c>
      <c r="K93" s="2" t="e">
        <f>IF(J93, J93* IF(G93=1, config!$B$3,config!$B$2)*(1-config!$B$7) + config!$B$4, "")</f>
        <v>#VALUE!</v>
      </c>
      <c r="L93" s="4" t="e">
        <f>IF(J93,J93*config!$B$8,"")</f>
        <v>#VALUE!</v>
      </c>
      <c r="M93" s="11" t="e">
        <f>IF(H93,IF(F93=1,config!$B$6,config!$B$5),"")</f>
        <v>#VALUE!</v>
      </c>
      <c r="N93" s="2" t="e">
        <f>IF(L93,J93-I93-K93-L93-M93-IF(H93&gt;=40,config!$B$10,config!$B$9),"")</f>
        <v>#VALUE!</v>
      </c>
      <c r="O93" s="2" t="e">
        <f t="shared" si="2"/>
        <v>#VALUE!</v>
      </c>
      <c r="T93" s="2" t="str">
        <f>IF(S93,S93*config!$B$1,"")</f>
        <v/>
      </c>
      <c r="U93" s="2" t="e">
        <f t="shared" si="3"/>
        <v>#VALUE!</v>
      </c>
      <c r="V93" s="2" t="e">
        <f>IF(U93, U93* IF(G93=1, config!$B$3,config!$B$2)*(1-config!$B$7) + config!$B$4, "")</f>
        <v>#VALUE!</v>
      </c>
      <c r="W93" s="4" t="e">
        <f>IF(U93,U93*config!$B$8,"")</f>
        <v>#VALUE!</v>
      </c>
      <c r="X93" s="11" t="e">
        <f>IF(N93,IF(F93=1,config!$B$6,config!$B$5),"")</f>
        <v>#VALUE!</v>
      </c>
      <c r="Y93" s="2" t="e">
        <f>IF(W93,U93-T93-V93-W93-X93-IF(S93&gt;=40,config!$B$10,config!$B$9),"")</f>
        <v>#VALUE!</v>
      </c>
      <c r="Z93" s="2" t="e">
        <f t="shared" si="4"/>
        <v>#VALUE!</v>
      </c>
    </row>
    <row r="94" spans="1:26" ht="12.5">
      <c r="A94" s="10"/>
      <c r="B94" s="7"/>
      <c r="C94" s="8"/>
      <c r="D94" s="9"/>
      <c r="E94" s="10" t="s">
        <v>75</v>
      </c>
      <c r="F94" s="2">
        <v>0</v>
      </c>
      <c r="G94" s="2">
        <v>0</v>
      </c>
      <c r="H94" s="4" t="str">
        <f t="shared" si="0"/>
        <v/>
      </c>
      <c r="I94" s="2" t="e">
        <f>IF(H94,H94*config!$B$1,"")</f>
        <v>#VALUE!</v>
      </c>
      <c r="J94" s="2" t="e">
        <f t="shared" si="1"/>
        <v>#VALUE!</v>
      </c>
      <c r="K94" s="2" t="e">
        <f>IF(J94, J94* IF(G94=1, config!$B$3,config!$B$2)*(1-config!$B$7) + config!$B$4, "")</f>
        <v>#VALUE!</v>
      </c>
      <c r="L94" s="4" t="e">
        <f>IF(J94,J94*config!$B$8,"")</f>
        <v>#VALUE!</v>
      </c>
      <c r="M94" s="11" t="e">
        <f>IF(H94,IF(F94=1,config!$B$6,config!$B$5),"")</f>
        <v>#VALUE!</v>
      </c>
      <c r="N94" s="2" t="e">
        <f>IF(L94,J94-I94-K94-L94-M94-IF(H94&gt;=40,config!$B$10,config!$B$9),"")</f>
        <v>#VALUE!</v>
      </c>
      <c r="O94" s="2" t="e">
        <f t="shared" si="2"/>
        <v>#VALUE!</v>
      </c>
      <c r="T94" s="2" t="str">
        <f>IF(S94,S94*config!$B$1,"")</f>
        <v/>
      </c>
      <c r="U94" s="2" t="e">
        <f t="shared" si="3"/>
        <v>#VALUE!</v>
      </c>
      <c r="V94" s="2" t="e">
        <f>IF(U94, U94* IF(G94=1, config!$B$3,config!$B$2)*(1-config!$B$7) + config!$B$4, "")</f>
        <v>#VALUE!</v>
      </c>
      <c r="W94" s="4" t="e">
        <f>IF(U94,U94*config!$B$8,"")</f>
        <v>#VALUE!</v>
      </c>
      <c r="X94" s="11" t="e">
        <f>IF(N94,IF(F94=1,config!$B$6,config!$B$5),"")</f>
        <v>#VALUE!</v>
      </c>
      <c r="Y94" s="2" t="e">
        <f>IF(W94,U94-T94-V94-W94-X94-IF(S94&gt;=40,config!$B$10,config!$B$9),"")</f>
        <v>#VALUE!</v>
      </c>
      <c r="Z94" s="2" t="e">
        <f t="shared" si="4"/>
        <v>#VALUE!</v>
      </c>
    </row>
    <row r="95" spans="1:26" ht="12.5">
      <c r="A95" s="10"/>
      <c r="B95" s="7"/>
      <c r="C95" s="8"/>
      <c r="D95" s="9"/>
      <c r="E95" s="10" t="s">
        <v>75</v>
      </c>
      <c r="F95" s="2">
        <v>0</v>
      </c>
      <c r="G95" s="2">
        <v>0</v>
      </c>
      <c r="H95" s="4" t="str">
        <f t="shared" si="0"/>
        <v/>
      </c>
      <c r="I95" s="2" t="e">
        <f>IF(H95,H95*config!$B$1,"")</f>
        <v>#VALUE!</v>
      </c>
      <c r="J95" s="2" t="e">
        <f t="shared" si="1"/>
        <v>#VALUE!</v>
      </c>
      <c r="K95" s="2" t="e">
        <f>IF(J95, J95* IF(G95=1, config!$B$3,config!$B$2)*(1-config!$B$7) + config!$B$4, "")</f>
        <v>#VALUE!</v>
      </c>
      <c r="L95" s="4" t="e">
        <f>IF(J95,J95*config!$B$8,"")</f>
        <v>#VALUE!</v>
      </c>
      <c r="M95" s="11" t="e">
        <f>IF(H95,IF(F95=1,config!$B$6,config!$B$5),"")</f>
        <v>#VALUE!</v>
      </c>
      <c r="N95" s="2" t="e">
        <f>IF(L95,J95-I95-K95-L95-M95-IF(H95&gt;=40,config!$B$10,config!$B$9),"")</f>
        <v>#VALUE!</v>
      </c>
      <c r="O95" s="2" t="e">
        <f t="shared" si="2"/>
        <v>#VALUE!</v>
      </c>
      <c r="T95" s="2" t="str">
        <f>IF(S95,S95*config!$B$1,"")</f>
        <v/>
      </c>
      <c r="U95" s="2" t="e">
        <f t="shared" si="3"/>
        <v>#VALUE!</v>
      </c>
      <c r="V95" s="2" t="e">
        <f>IF(U95, U95* IF(G95=1, config!$B$3,config!$B$2)*(1-config!$B$7) + config!$B$4, "")</f>
        <v>#VALUE!</v>
      </c>
      <c r="W95" s="4" t="e">
        <f>IF(U95,U95*config!$B$8,"")</f>
        <v>#VALUE!</v>
      </c>
      <c r="X95" s="11" t="e">
        <f>IF(N95,IF(F95=1,config!$B$6,config!$B$5),"")</f>
        <v>#VALUE!</v>
      </c>
      <c r="Y95" s="2" t="e">
        <f>IF(W95,U95-T95-V95-W95-X95-IF(S95&gt;=40,config!$B$10,config!$B$9),"")</f>
        <v>#VALUE!</v>
      </c>
      <c r="Z95" s="2" t="e">
        <f t="shared" si="4"/>
        <v>#VALUE!</v>
      </c>
    </row>
    <row r="96" spans="1:26" ht="12.5">
      <c r="A96" s="10"/>
      <c r="B96" s="7"/>
      <c r="C96" s="8"/>
      <c r="D96" s="9"/>
      <c r="E96" s="10" t="s">
        <v>75</v>
      </c>
      <c r="F96" s="2">
        <v>0</v>
      </c>
      <c r="G96" s="2">
        <v>0</v>
      </c>
      <c r="H96" s="4" t="str">
        <f t="shared" si="0"/>
        <v/>
      </c>
      <c r="I96" s="2" t="e">
        <f>IF(H96,H96*config!$B$1,"")</f>
        <v>#VALUE!</v>
      </c>
      <c r="J96" s="2" t="e">
        <f t="shared" si="1"/>
        <v>#VALUE!</v>
      </c>
      <c r="K96" s="2" t="e">
        <f>IF(J96, J96* IF(G96=1, config!$B$3,config!$B$2)*(1-config!$B$7) + config!$B$4, "")</f>
        <v>#VALUE!</v>
      </c>
      <c r="L96" s="4" t="e">
        <f>IF(J96,J96*config!$B$8,"")</f>
        <v>#VALUE!</v>
      </c>
      <c r="M96" s="11" t="e">
        <f>IF(H96,IF(F96=1,config!$B$6,config!$B$5),"")</f>
        <v>#VALUE!</v>
      </c>
      <c r="N96" s="2" t="e">
        <f>IF(L96,J96-I96-K96-L96-M96-IF(H96&gt;=40,config!$B$10,config!$B$9),"")</f>
        <v>#VALUE!</v>
      </c>
      <c r="O96" s="2" t="e">
        <f t="shared" si="2"/>
        <v>#VALUE!</v>
      </c>
      <c r="T96" s="2" t="str">
        <f>IF(S96,S96*config!$B$1,"")</f>
        <v/>
      </c>
      <c r="U96" s="2" t="e">
        <f t="shared" si="3"/>
        <v>#VALUE!</v>
      </c>
      <c r="V96" s="2" t="e">
        <f>IF(U96, U96* IF(G96=1, config!$B$3,config!$B$2)*(1-config!$B$7) + config!$B$4, "")</f>
        <v>#VALUE!</v>
      </c>
      <c r="W96" s="4" t="e">
        <f>IF(U96,U96*config!$B$8,"")</f>
        <v>#VALUE!</v>
      </c>
      <c r="X96" s="11" t="e">
        <f>IF(N96,IF(F96=1,config!$B$6,config!$B$5),"")</f>
        <v>#VALUE!</v>
      </c>
      <c r="Y96" s="2" t="e">
        <f>IF(W96,U96-T96-V96-W96-X96-IF(S96&gt;=40,config!$B$10,config!$B$9),"")</f>
        <v>#VALUE!</v>
      </c>
      <c r="Z96" s="2" t="e">
        <f t="shared" si="4"/>
        <v>#VALUE!</v>
      </c>
    </row>
    <row r="97" spans="1:26" ht="12.5">
      <c r="A97" s="10"/>
      <c r="B97" s="7"/>
      <c r="C97" s="8"/>
      <c r="D97" s="9"/>
      <c r="E97" s="10" t="s">
        <v>75</v>
      </c>
      <c r="F97" s="2">
        <v>0</v>
      </c>
      <c r="G97" s="2">
        <v>0</v>
      </c>
      <c r="H97" s="4" t="str">
        <f t="shared" si="0"/>
        <v/>
      </c>
      <c r="I97" s="2" t="e">
        <f>IF(H97,H97*config!$B$1,"")</f>
        <v>#VALUE!</v>
      </c>
      <c r="J97" s="2" t="e">
        <f t="shared" si="1"/>
        <v>#VALUE!</v>
      </c>
      <c r="K97" s="2" t="e">
        <f>IF(J97, J97* IF(G97=1, config!$B$3,config!$B$2)*(1-config!$B$7) + config!$B$4, "")</f>
        <v>#VALUE!</v>
      </c>
      <c r="L97" s="4" t="e">
        <f>IF(J97,J97*config!$B$8,"")</f>
        <v>#VALUE!</v>
      </c>
      <c r="M97" s="11" t="e">
        <f>IF(H97,IF(F97=1,config!$B$6,config!$B$5),"")</f>
        <v>#VALUE!</v>
      </c>
      <c r="N97" s="2" t="e">
        <f>IF(L97,J97-I97-K97-L97-M97-IF(H97&gt;=40,config!$B$10,config!$B$9),"")</f>
        <v>#VALUE!</v>
      </c>
      <c r="O97" s="2" t="e">
        <f t="shared" si="2"/>
        <v>#VALUE!</v>
      </c>
      <c r="T97" s="2" t="str">
        <f>IF(S97,S97*config!$B$1,"")</f>
        <v/>
      </c>
      <c r="U97" s="2" t="e">
        <f t="shared" si="3"/>
        <v>#VALUE!</v>
      </c>
      <c r="V97" s="2" t="e">
        <f>IF(U97, U97* IF(G97=1, config!$B$3,config!$B$2)*(1-config!$B$7) + config!$B$4, "")</f>
        <v>#VALUE!</v>
      </c>
      <c r="W97" s="4" t="e">
        <f>IF(U97,U97*config!$B$8,"")</f>
        <v>#VALUE!</v>
      </c>
      <c r="X97" s="11" t="e">
        <f>IF(N97,IF(F97=1,config!$B$6,config!$B$5),"")</f>
        <v>#VALUE!</v>
      </c>
      <c r="Y97" s="2" t="e">
        <f>IF(W97,U97-T97-V97-W97-X97-IF(S97&gt;=40,config!$B$10,config!$B$9),"")</f>
        <v>#VALUE!</v>
      </c>
      <c r="Z97" s="2" t="e">
        <f t="shared" si="4"/>
        <v>#VALUE!</v>
      </c>
    </row>
    <row r="98" spans="1:26" ht="12.5">
      <c r="A98" s="10"/>
      <c r="B98" s="7"/>
      <c r="C98" s="8"/>
      <c r="D98" s="9"/>
      <c r="E98" s="10" t="s">
        <v>75</v>
      </c>
      <c r="F98" s="2">
        <v>0</v>
      </c>
      <c r="G98" s="2">
        <v>0</v>
      </c>
      <c r="H98" s="4" t="str">
        <f t="shared" si="0"/>
        <v/>
      </c>
      <c r="I98" s="2" t="e">
        <f>IF(H98,H98*config!$B$1,"")</f>
        <v>#VALUE!</v>
      </c>
      <c r="J98" s="2" t="e">
        <f t="shared" si="1"/>
        <v>#VALUE!</v>
      </c>
      <c r="K98" s="2" t="e">
        <f>IF(J98, J98* IF(G98=1, config!$B$3,config!$B$2)*(1-config!$B$7) + config!$B$4, "")</f>
        <v>#VALUE!</v>
      </c>
      <c r="L98" s="4" t="e">
        <f>IF(J98,J98*config!$B$8,"")</f>
        <v>#VALUE!</v>
      </c>
      <c r="M98" s="11" t="e">
        <f>IF(H98,IF(F98=1,config!$B$6,config!$B$5),"")</f>
        <v>#VALUE!</v>
      </c>
      <c r="N98" s="2" t="e">
        <f>IF(L98,J98-I98-K98-L98-M98-IF(H98&gt;=40,config!$B$10,config!$B$9),"")</f>
        <v>#VALUE!</v>
      </c>
      <c r="O98" s="2" t="e">
        <f t="shared" si="2"/>
        <v>#VALUE!</v>
      </c>
      <c r="T98" s="2" t="str">
        <f>IF(S98,S98*config!$B$1,"")</f>
        <v/>
      </c>
      <c r="U98" s="2" t="e">
        <f t="shared" si="3"/>
        <v>#VALUE!</v>
      </c>
      <c r="V98" s="2" t="e">
        <f>IF(U98, U98* IF(G98=1, config!$B$3,config!$B$2)*(1-config!$B$7) + config!$B$4, "")</f>
        <v>#VALUE!</v>
      </c>
      <c r="W98" s="4" t="e">
        <f>IF(U98,U98*config!$B$8,"")</f>
        <v>#VALUE!</v>
      </c>
      <c r="X98" s="11" t="e">
        <f>IF(N98,IF(F98=1,config!$B$6,config!$B$5),"")</f>
        <v>#VALUE!</v>
      </c>
      <c r="Y98" s="2" t="e">
        <f>IF(W98,U98-T98-V98-W98-X98-IF(S98&gt;=40,config!$B$10,config!$B$9),"")</f>
        <v>#VALUE!</v>
      </c>
      <c r="Z98" s="2" t="e">
        <f t="shared" si="4"/>
        <v>#VALUE!</v>
      </c>
    </row>
    <row r="99" spans="1:26" ht="12.5">
      <c r="A99" s="10"/>
      <c r="B99" s="7"/>
      <c r="C99" s="8"/>
      <c r="D99" s="9"/>
      <c r="E99" s="10" t="s">
        <v>75</v>
      </c>
      <c r="F99" s="2">
        <v>0</v>
      </c>
      <c r="G99" s="2">
        <v>0</v>
      </c>
      <c r="H99" s="4" t="str">
        <f t="shared" si="0"/>
        <v/>
      </c>
      <c r="I99" s="2" t="e">
        <f>IF(H99,H99*config!$B$1,"")</f>
        <v>#VALUE!</v>
      </c>
      <c r="J99" s="2" t="e">
        <f t="shared" si="1"/>
        <v>#VALUE!</v>
      </c>
      <c r="K99" s="2" t="e">
        <f>IF(J99, J99* IF(G99=1, config!$B$3,config!$B$2)*(1-config!$B$7) + config!$B$4, "")</f>
        <v>#VALUE!</v>
      </c>
      <c r="L99" s="4" t="e">
        <f>IF(J99,J99*config!$B$8,"")</f>
        <v>#VALUE!</v>
      </c>
      <c r="M99" s="11" t="e">
        <f>IF(H99,IF(F99=1,config!$B$6,config!$B$5),"")</f>
        <v>#VALUE!</v>
      </c>
      <c r="N99" s="2" t="e">
        <f>IF(L99,J99-I99-K99-L99-M99-IF(H99&gt;=40,config!$B$10,config!$B$9),"")</f>
        <v>#VALUE!</v>
      </c>
      <c r="O99" s="2" t="e">
        <f t="shared" si="2"/>
        <v>#VALUE!</v>
      </c>
      <c r="T99" s="2" t="str">
        <f>IF(S99,S99*config!$B$1,"")</f>
        <v/>
      </c>
      <c r="U99" s="2" t="e">
        <f t="shared" si="3"/>
        <v>#VALUE!</v>
      </c>
      <c r="V99" s="2" t="e">
        <f>IF(U99, U99* IF(G99=1, config!$B$3,config!$B$2)*(1-config!$B$7) + config!$B$4, "")</f>
        <v>#VALUE!</v>
      </c>
      <c r="W99" s="4" t="e">
        <f>IF(U99,U99*config!$B$8,"")</f>
        <v>#VALUE!</v>
      </c>
      <c r="X99" s="11" t="e">
        <f>IF(N99,IF(F99=1,config!$B$6,config!$B$5),"")</f>
        <v>#VALUE!</v>
      </c>
      <c r="Y99" s="2" t="e">
        <f>IF(W99,U99-T99-V99-W99-X99-IF(S99&gt;=40,config!$B$10,config!$B$9),"")</f>
        <v>#VALUE!</v>
      </c>
      <c r="Z99" s="2" t="e">
        <f t="shared" si="4"/>
        <v>#VALUE!</v>
      </c>
    </row>
    <row r="100" spans="1:26" ht="12.5">
      <c r="A100" s="10"/>
      <c r="B100" s="7"/>
      <c r="C100" s="8"/>
      <c r="D100" s="9"/>
      <c r="E100" s="10" t="s">
        <v>75</v>
      </c>
      <c r="F100" s="2">
        <v>0</v>
      </c>
      <c r="G100" s="2">
        <v>0</v>
      </c>
      <c r="H100" s="4" t="str">
        <f t="shared" si="0"/>
        <v/>
      </c>
      <c r="I100" s="2" t="e">
        <f>IF(H100,H100*config!$B$1,"")</f>
        <v>#VALUE!</v>
      </c>
      <c r="J100" s="2" t="e">
        <f t="shared" si="1"/>
        <v>#VALUE!</v>
      </c>
      <c r="K100" s="2" t="e">
        <f>IF(J100, J100* IF(G100=1, config!$B$3,config!$B$2)*(1-config!$B$7) + config!$B$4, "")</f>
        <v>#VALUE!</v>
      </c>
      <c r="L100" s="4" t="e">
        <f>IF(J100,J100*config!$B$8,"")</f>
        <v>#VALUE!</v>
      </c>
      <c r="M100" s="11" t="e">
        <f>IF(H100,IF(F100=1,config!$B$6,config!$B$5),"")</f>
        <v>#VALUE!</v>
      </c>
      <c r="N100" s="2" t="e">
        <f>IF(L100,J100-I100-K100-L100-M100-IF(H100&gt;=40,config!$B$10,config!$B$9),"")</f>
        <v>#VALUE!</v>
      </c>
      <c r="O100" s="2" t="e">
        <f t="shared" si="2"/>
        <v>#VALUE!</v>
      </c>
      <c r="T100" s="2" t="str">
        <f>IF(S100,S100*config!$B$1,"")</f>
        <v/>
      </c>
      <c r="U100" s="2" t="e">
        <f t="shared" si="3"/>
        <v>#VALUE!</v>
      </c>
      <c r="V100" s="2" t="e">
        <f>IF(U100, U100* IF(G100=1, config!$B$3,config!$B$2)*(1-config!$B$7) + config!$B$4, "")</f>
        <v>#VALUE!</v>
      </c>
      <c r="W100" s="4" t="e">
        <f>IF(U100,U100*config!$B$8,"")</f>
        <v>#VALUE!</v>
      </c>
      <c r="X100" s="11" t="e">
        <f>IF(N100,IF(F100=1,config!$B$6,config!$B$5),"")</f>
        <v>#VALUE!</v>
      </c>
      <c r="Y100" s="2" t="e">
        <f>IF(W100,U100-T100-V100-W100-X100-IF(S100&gt;=40,config!$B$10,config!$B$9),"")</f>
        <v>#VALUE!</v>
      </c>
      <c r="Z100" s="2" t="e">
        <f t="shared" si="4"/>
        <v>#VALUE!</v>
      </c>
    </row>
    <row r="101" spans="1:26" ht="12.5">
      <c r="A101" s="10"/>
      <c r="B101" s="7"/>
      <c r="C101" s="8"/>
      <c r="D101" s="9"/>
      <c r="E101" s="10" t="s">
        <v>75</v>
      </c>
      <c r="F101" s="2">
        <v>0</v>
      </c>
      <c r="G101" s="2">
        <v>0</v>
      </c>
      <c r="H101" s="4" t="str">
        <f t="shared" si="0"/>
        <v/>
      </c>
      <c r="I101" s="2" t="e">
        <f>IF(H101,H101*config!$B$1,"")</f>
        <v>#VALUE!</v>
      </c>
      <c r="J101" s="2" t="e">
        <f t="shared" si="1"/>
        <v>#VALUE!</v>
      </c>
      <c r="K101" s="2" t="e">
        <f>IF(J101, J101* IF(G101=1, config!$B$3,config!$B$2)*(1-config!$B$7) + config!$B$4, "")</f>
        <v>#VALUE!</v>
      </c>
      <c r="L101" s="4" t="e">
        <f>IF(J101,J101*config!$B$8,"")</f>
        <v>#VALUE!</v>
      </c>
      <c r="M101" s="11" t="e">
        <f>IF(H101,IF(F101=1,config!$B$6,config!$B$5),"")</f>
        <v>#VALUE!</v>
      </c>
      <c r="N101" s="2" t="e">
        <f>IF(L101,J101-I101-K101-L101-M101-IF(H101&gt;=40,config!$B$10,config!$B$9),"")</f>
        <v>#VALUE!</v>
      </c>
      <c r="O101" s="2" t="e">
        <f t="shared" si="2"/>
        <v>#VALUE!</v>
      </c>
      <c r="T101" s="2" t="str">
        <f>IF(S101,S101*config!$B$1,"")</f>
        <v/>
      </c>
      <c r="U101" s="2" t="e">
        <f t="shared" si="3"/>
        <v>#VALUE!</v>
      </c>
      <c r="V101" s="2" t="e">
        <f>IF(U101, U101* IF(G101=1, config!$B$3,config!$B$2)*(1-config!$B$7) + config!$B$4, "")</f>
        <v>#VALUE!</v>
      </c>
      <c r="W101" s="4" t="e">
        <f>IF(U101,U101*config!$B$8,"")</f>
        <v>#VALUE!</v>
      </c>
      <c r="X101" s="11" t="e">
        <f>IF(N101,IF(F101=1,config!$B$6,config!$B$5),"")</f>
        <v>#VALUE!</v>
      </c>
      <c r="Y101" s="2" t="e">
        <f>IF(W101,U101-T101-V101-W101-X101-IF(S101&gt;=40,config!$B$10,config!$B$9),"")</f>
        <v>#VALUE!</v>
      </c>
      <c r="Z101" s="2" t="e">
        <f t="shared" si="4"/>
        <v>#VALUE!</v>
      </c>
    </row>
    <row r="102" spans="1:26" ht="12.5">
      <c r="A102" s="10"/>
      <c r="B102" s="7"/>
      <c r="C102" s="8"/>
      <c r="D102" s="9"/>
      <c r="E102" s="10" t="s">
        <v>75</v>
      </c>
      <c r="H102" s="4"/>
      <c r="L102" s="4"/>
      <c r="W102" s="4"/>
    </row>
    <row r="103" spans="1:26" ht="12.5">
      <c r="A103" s="10"/>
      <c r="B103" s="7"/>
      <c r="C103" s="8"/>
      <c r="D103" s="9"/>
      <c r="E103" s="10" t="s">
        <v>75</v>
      </c>
      <c r="H103" s="4"/>
      <c r="L103" s="4"/>
      <c r="W103" s="4"/>
    </row>
    <row r="104" spans="1:26" ht="12.5">
      <c r="A104" s="10"/>
      <c r="B104" s="7"/>
      <c r="C104" s="8"/>
      <c r="D104" s="9"/>
      <c r="E104" s="10" t="s">
        <v>75</v>
      </c>
      <c r="H104" s="4"/>
      <c r="L104" s="4"/>
      <c r="W104" s="4"/>
    </row>
    <row r="105" spans="1:26" ht="12.5">
      <c r="A105" s="10"/>
      <c r="B105" s="7"/>
      <c r="C105" s="8"/>
      <c r="D105" s="9"/>
      <c r="E105" s="10" t="s">
        <v>75</v>
      </c>
      <c r="H105" s="4"/>
      <c r="L105" s="4"/>
      <c r="W105" s="4"/>
    </row>
    <row r="106" spans="1:26" ht="12.5">
      <c r="A106" s="10"/>
      <c r="B106" s="7"/>
      <c r="C106" s="8"/>
      <c r="D106" s="9"/>
      <c r="E106" s="10" t="s">
        <v>75</v>
      </c>
      <c r="H106" s="4"/>
      <c r="L106" s="4"/>
      <c r="W106" s="4"/>
    </row>
    <row r="107" spans="1:26" ht="12.5">
      <c r="A107" s="10"/>
      <c r="B107" s="7"/>
      <c r="C107" s="8"/>
      <c r="D107" s="9"/>
      <c r="E107" s="10" t="s">
        <v>75</v>
      </c>
      <c r="H107" s="4"/>
      <c r="L107" s="4"/>
      <c r="W107" s="4"/>
    </row>
    <row r="108" spans="1:26" ht="12.5">
      <c r="A108" s="10"/>
      <c r="B108" s="7"/>
      <c r="C108" s="8"/>
      <c r="D108" s="9"/>
      <c r="E108" s="10" t="s">
        <v>75</v>
      </c>
      <c r="H108" s="4"/>
      <c r="L108" s="4"/>
      <c r="W108" s="4"/>
    </row>
    <row r="109" spans="1:26" ht="12.5">
      <c r="A109" s="10"/>
      <c r="B109" s="7"/>
      <c r="C109" s="8"/>
      <c r="D109" s="9"/>
      <c r="E109" s="10" t="s">
        <v>75</v>
      </c>
      <c r="H109" s="4"/>
      <c r="L109" s="4"/>
      <c r="W109" s="4"/>
    </row>
    <row r="110" spans="1:26" ht="12.5">
      <c r="A110" s="10"/>
      <c r="B110" s="7"/>
      <c r="C110" s="8"/>
      <c r="D110" s="9"/>
      <c r="E110" s="10" t="s">
        <v>75</v>
      </c>
      <c r="H110" s="4"/>
      <c r="L110" s="4"/>
      <c r="W110" s="4"/>
    </row>
    <row r="111" spans="1:26" ht="12.5">
      <c r="A111" s="10"/>
      <c r="B111" s="7"/>
      <c r="C111" s="8"/>
      <c r="D111" s="9"/>
      <c r="E111" s="10" t="s">
        <v>75</v>
      </c>
      <c r="H111" s="4"/>
      <c r="L111" s="4"/>
      <c r="W111" s="4"/>
    </row>
    <row r="112" spans="1:26" ht="12.5">
      <c r="A112" s="10"/>
      <c r="B112" s="7"/>
      <c r="C112" s="8"/>
      <c r="D112" s="9"/>
      <c r="E112" s="10" t="s">
        <v>75</v>
      </c>
      <c r="H112" s="4"/>
      <c r="L112" s="4"/>
      <c r="W112" s="4"/>
    </row>
    <row r="113" spans="1:23" ht="12.5">
      <c r="A113" s="10"/>
      <c r="B113" s="7"/>
      <c r="C113" s="8"/>
      <c r="D113" s="9"/>
      <c r="E113" s="10" t="s">
        <v>75</v>
      </c>
      <c r="H113" s="4"/>
      <c r="L113" s="4"/>
      <c r="W113" s="4"/>
    </row>
    <row r="114" spans="1:23" ht="12.5">
      <c r="A114" s="10"/>
      <c r="B114" s="7"/>
      <c r="C114" s="8"/>
      <c r="D114" s="9"/>
      <c r="E114" s="10" t="s">
        <v>75</v>
      </c>
      <c r="H114" s="4"/>
      <c r="L114" s="4"/>
      <c r="W114" s="4"/>
    </row>
    <row r="115" spans="1:23" ht="12.5">
      <c r="A115" s="10"/>
      <c r="B115" s="7"/>
      <c r="C115" s="8"/>
      <c r="D115" s="9"/>
      <c r="E115" s="10" t="s">
        <v>75</v>
      </c>
      <c r="H115" s="4"/>
      <c r="L115" s="4"/>
      <c r="W115" s="4"/>
    </row>
    <row r="116" spans="1:23" ht="12.5">
      <c r="A116" s="10"/>
      <c r="B116" s="7"/>
      <c r="C116" s="8"/>
      <c r="D116" s="9"/>
      <c r="E116" s="10" t="s">
        <v>75</v>
      </c>
      <c r="H116" s="4"/>
      <c r="L116" s="4"/>
      <c r="W116" s="4"/>
    </row>
    <row r="117" spans="1:23" ht="12.5">
      <c r="A117" s="10"/>
      <c r="B117" s="7"/>
      <c r="C117" s="8"/>
      <c r="D117" s="9"/>
      <c r="H117" s="4"/>
      <c r="L117" s="4"/>
      <c r="W117" s="4"/>
    </row>
    <row r="118" spans="1:23" ht="12.5">
      <c r="H118" s="4"/>
      <c r="L118" s="4"/>
      <c r="W118" s="4"/>
    </row>
    <row r="119" spans="1:23" ht="12.5">
      <c r="H119" s="4"/>
      <c r="L119" s="4"/>
      <c r="W119" s="4"/>
    </row>
    <row r="120" spans="1:23" ht="12.5">
      <c r="H120" s="4"/>
      <c r="L120" s="4"/>
      <c r="W120" s="4"/>
    </row>
    <row r="121" spans="1:23" ht="12.5">
      <c r="H121" s="4"/>
      <c r="L121" s="4"/>
      <c r="W121" s="4"/>
    </row>
    <row r="122" spans="1:23" ht="12.5">
      <c r="H122" s="4"/>
      <c r="L122" s="4"/>
      <c r="W122" s="4"/>
    </row>
    <row r="123" spans="1:23" ht="12.5">
      <c r="H123" s="4"/>
      <c r="L123" s="4"/>
      <c r="W123" s="4"/>
    </row>
    <row r="124" spans="1:23" ht="12.5">
      <c r="H124" s="4"/>
      <c r="L124" s="4"/>
      <c r="W124" s="4"/>
    </row>
    <row r="125" spans="1:23" ht="12.5">
      <c r="H125" s="4"/>
      <c r="L125" s="4"/>
      <c r="W125" s="4"/>
    </row>
    <row r="126" spans="1:23" ht="12.5">
      <c r="H126" s="4"/>
      <c r="L126" s="4"/>
      <c r="W126" s="4"/>
    </row>
    <row r="127" spans="1:23" ht="12.5">
      <c r="H127" s="4"/>
      <c r="L127" s="4"/>
      <c r="W127" s="4"/>
    </row>
    <row r="128" spans="1:23" ht="12.5">
      <c r="H128" s="4"/>
      <c r="L128" s="4"/>
      <c r="W128" s="4"/>
    </row>
    <row r="129" spans="8:23" ht="12.5">
      <c r="H129" s="4"/>
      <c r="L129" s="4"/>
      <c r="W129" s="4"/>
    </row>
    <row r="130" spans="8:23" ht="12.5">
      <c r="H130" s="4"/>
      <c r="L130" s="4"/>
      <c r="W130" s="4"/>
    </row>
    <row r="131" spans="8:23" ht="12.5">
      <c r="H131" s="4"/>
      <c r="L131" s="4"/>
      <c r="W131" s="4"/>
    </row>
    <row r="132" spans="8:23" ht="12.5">
      <c r="H132" s="4"/>
      <c r="L132" s="4"/>
      <c r="W132" s="4"/>
    </row>
    <row r="133" spans="8:23" ht="12.5">
      <c r="H133" s="4"/>
      <c r="L133" s="4"/>
      <c r="W133" s="4"/>
    </row>
    <row r="134" spans="8:23" ht="12.5">
      <c r="H134" s="4"/>
      <c r="L134" s="4"/>
      <c r="W134" s="4"/>
    </row>
    <row r="135" spans="8:23" ht="12.5">
      <c r="H135" s="4"/>
      <c r="L135" s="4"/>
      <c r="W135" s="4"/>
    </row>
    <row r="136" spans="8:23" ht="12.5">
      <c r="H136" s="4"/>
      <c r="L136" s="4"/>
      <c r="W136" s="4"/>
    </row>
    <row r="137" spans="8:23" ht="12.5">
      <c r="H137" s="4"/>
      <c r="L137" s="4"/>
      <c r="W137" s="4"/>
    </row>
    <row r="138" spans="8:23" ht="12.5">
      <c r="H138" s="4"/>
      <c r="L138" s="4"/>
      <c r="W138" s="4"/>
    </row>
    <row r="139" spans="8:23" ht="12.5">
      <c r="H139" s="4"/>
      <c r="L139" s="4"/>
      <c r="W139" s="4"/>
    </row>
    <row r="140" spans="8:23" ht="12.5">
      <c r="H140" s="4"/>
      <c r="L140" s="4"/>
      <c r="W140" s="4"/>
    </row>
    <row r="141" spans="8:23" ht="12.5">
      <c r="H141" s="4"/>
      <c r="L141" s="4"/>
      <c r="W141" s="4"/>
    </row>
    <row r="142" spans="8:23" ht="12.5">
      <c r="H142" s="4"/>
      <c r="L142" s="4"/>
      <c r="W142" s="4"/>
    </row>
    <row r="143" spans="8:23" ht="12.5">
      <c r="H143" s="4"/>
      <c r="L143" s="4"/>
      <c r="W143" s="4"/>
    </row>
    <row r="144" spans="8:23" ht="12.5">
      <c r="H144" s="4"/>
      <c r="L144" s="4"/>
      <c r="W144" s="4"/>
    </row>
    <row r="145" spans="8:23" ht="12.5">
      <c r="H145" s="4"/>
      <c r="L145" s="4"/>
      <c r="W145" s="4"/>
    </row>
    <row r="146" spans="8:23" ht="12.5">
      <c r="H146" s="4"/>
      <c r="L146" s="4"/>
      <c r="W146" s="4"/>
    </row>
    <row r="147" spans="8:23" ht="12.5">
      <c r="H147" s="4"/>
      <c r="L147" s="4"/>
      <c r="W147" s="4"/>
    </row>
    <row r="148" spans="8:23" ht="12.5">
      <c r="H148" s="4"/>
      <c r="L148" s="4"/>
      <c r="W148" s="4"/>
    </row>
    <row r="149" spans="8:23" ht="12.5">
      <c r="H149" s="4"/>
      <c r="L149" s="4"/>
      <c r="W149" s="4"/>
    </row>
    <row r="150" spans="8:23" ht="12.5">
      <c r="H150" s="4"/>
      <c r="L150" s="4"/>
      <c r="W150" s="4"/>
    </row>
    <row r="151" spans="8:23" ht="12.5">
      <c r="H151" s="4"/>
      <c r="L151" s="4"/>
      <c r="W151" s="4"/>
    </row>
    <row r="152" spans="8:23" ht="12.5">
      <c r="H152" s="4"/>
      <c r="L152" s="4"/>
      <c r="W152" s="4"/>
    </row>
    <row r="153" spans="8:23" ht="12.5">
      <c r="H153" s="4"/>
      <c r="L153" s="4"/>
      <c r="W153" s="4"/>
    </row>
    <row r="154" spans="8:23" ht="12.5">
      <c r="H154" s="4"/>
      <c r="L154" s="4"/>
      <c r="W154" s="4"/>
    </row>
    <row r="155" spans="8:23" ht="12.5">
      <c r="H155" s="4"/>
      <c r="L155" s="4"/>
      <c r="W155" s="4"/>
    </row>
    <row r="156" spans="8:23" ht="12.5">
      <c r="H156" s="4"/>
      <c r="L156" s="4"/>
      <c r="W156" s="4"/>
    </row>
    <row r="157" spans="8:23" ht="12.5">
      <c r="H157" s="4"/>
      <c r="L157" s="4"/>
      <c r="W157" s="4"/>
    </row>
    <row r="158" spans="8:23" ht="12.5">
      <c r="H158" s="4"/>
      <c r="L158" s="4"/>
      <c r="W158" s="4"/>
    </row>
    <row r="159" spans="8:23" ht="12.5">
      <c r="H159" s="4"/>
      <c r="L159" s="4"/>
      <c r="W159" s="4"/>
    </row>
    <row r="160" spans="8:23" ht="12.5">
      <c r="H160" s="4"/>
      <c r="L160" s="4"/>
      <c r="W160" s="4"/>
    </row>
    <row r="161" spans="8:23" ht="12.5">
      <c r="H161" s="4"/>
      <c r="L161" s="4"/>
      <c r="W161" s="4"/>
    </row>
    <row r="162" spans="8:23" ht="12.5">
      <c r="H162" s="4"/>
      <c r="L162" s="4"/>
      <c r="W162" s="4"/>
    </row>
    <row r="163" spans="8:23" ht="12.5">
      <c r="H163" s="4"/>
      <c r="L163" s="4"/>
      <c r="W163" s="4"/>
    </row>
    <row r="164" spans="8:23" ht="12.5">
      <c r="H164" s="4"/>
      <c r="L164" s="4"/>
      <c r="W164" s="4"/>
    </row>
    <row r="165" spans="8:23" ht="12.5">
      <c r="H165" s="4"/>
      <c r="L165" s="4"/>
      <c r="W165" s="4"/>
    </row>
    <row r="166" spans="8:23" ht="12.5">
      <c r="H166" s="4"/>
      <c r="L166" s="4"/>
      <c r="W166" s="4"/>
    </row>
    <row r="167" spans="8:23" ht="12.5">
      <c r="H167" s="4"/>
      <c r="L167" s="4"/>
      <c r="W167" s="4"/>
    </row>
    <row r="168" spans="8:23" ht="12.5">
      <c r="H168" s="4"/>
      <c r="L168" s="4"/>
      <c r="W168" s="4"/>
    </row>
    <row r="169" spans="8:23" ht="12.5">
      <c r="H169" s="4"/>
      <c r="L169" s="4"/>
      <c r="W169" s="4"/>
    </row>
    <row r="170" spans="8:23" ht="12.5">
      <c r="H170" s="4"/>
      <c r="L170" s="4"/>
      <c r="W170" s="4"/>
    </row>
    <row r="171" spans="8:23" ht="12.5">
      <c r="H171" s="4"/>
      <c r="L171" s="4"/>
      <c r="W171" s="4"/>
    </row>
    <row r="172" spans="8:23" ht="12.5">
      <c r="H172" s="4"/>
      <c r="L172" s="4"/>
      <c r="W172" s="4"/>
    </row>
    <row r="173" spans="8:23" ht="12.5">
      <c r="H173" s="4"/>
      <c r="L173" s="4"/>
      <c r="W173" s="4"/>
    </row>
    <row r="174" spans="8:23" ht="12.5">
      <c r="H174" s="4"/>
      <c r="L174" s="4"/>
      <c r="W174" s="4"/>
    </row>
    <row r="175" spans="8:23" ht="12.5">
      <c r="H175" s="4"/>
      <c r="L175" s="4"/>
      <c r="W175" s="4"/>
    </row>
    <row r="176" spans="8:23" ht="12.5">
      <c r="H176" s="4"/>
      <c r="L176" s="4"/>
      <c r="W176" s="4"/>
    </row>
    <row r="177" spans="8:23" ht="12.5">
      <c r="H177" s="4"/>
      <c r="L177" s="4"/>
      <c r="W177" s="4"/>
    </row>
    <row r="178" spans="8:23" ht="12.5">
      <c r="H178" s="4"/>
      <c r="L178" s="4"/>
      <c r="W178" s="4"/>
    </row>
    <row r="179" spans="8:23" ht="12.5">
      <c r="H179" s="4"/>
      <c r="L179" s="4"/>
      <c r="W179" s="4"/>
    </row>
    <row r="180" spans="8:23" ht="12.5">
      <c r="H180" s="4"/>
      <c r="L180" s="4"/>
      <c r="W180" s="4"/>
    </row>
    <row r="181" spans="8:23" ht="12.5">
      <c r="H181" s="4"/>
      <c r="L181" s="4"/>
      <c r="W181" s="4"/>
    </row>
    <row r="182" spans="8:23" ht="12.5">
      <c r="H182" s="4"/>
      <c r="L182" s="4"/>
      <c r="W182" s="4"/>
    </row>
    <row r="183" spans="8:23" ht="12.5">
      <c r="H183" s="4"/>
      <c r="L183" s="4"/>
      <c r="W183" s="4"/>
    </row>
    <row r="184" spans="8:23" ht="12.5">
      <c r="H184" s="4"/>
      <c r="L184" s="4"/>
      <c r="W184" s="4"/>
    </row>
    <row r="185" spans="8:23" ht="12.5">
      <c r="H185" s="4"/>
      <c r="L185" s="4"/>
      <c r="W185" s="4"/>
    </row>
    <row r="186" spans="8:23" ht="12.5">
      <c r="H186" s="4"/>
      <c r="L186" s="4"/>
      <c r="W186" s="4"/>
    </row>
    <row r="187" spans="8:23" ht="12.5">
      <c r="H187" s="4"/>
      <c r="L187" s="4"/>
      <c r="W187" s="4"/>
    </row>
    <row r="188" spans="8:23" ht="12.5">
      <c r="H188" s="4"/>
      <c r="L188" s="4"/>
      <c r="W188" s="4"/>
    </row>
    <row r="189" spans="8:23" ht="12.5">
      <c r="H189" s="4"/>
      <c r="L189" s="4"/>
      <c r="W189" s="4"/>
    </row>
    <row r="190" spans="8:23" ht="12.5">
      <c r="H190" s="4"/>
      <c r="L190" s="4"/>
      <c r="W190" s="4"/>
    </row>
    <row r="191" spans="8:23" ht="12.5">
      <c r="H191" s="4"/>
      <c r="L191" s="4"/>
      <c r="W191" s="4"/>
    </row>
    <row r="192" spans="8:23" ht="12.5">
      <c r="H192" s="4"/>
      <c r="L192" s="4"/>
      <c r="W192" s="4"/>
    </row>
    <row r="193" spans="8:23" ht="12.5">
      <c r="H193" s="4"/>
      <c r="L193" s="4"/>
      <c r="W193" s="4"/>
    </row>
    <row r="194" spans="8:23" ht="12.5">
      <c r="H194" s="4"/>
      <c r="L194" s="4"/>
      <c r="W194" s="4"/>
    </row>
    <row r="195" spans="8:23" ht="12.5">
      <c r="H195" s="4"/>
      <c r="L195" s="4"/>
      <c r="W195" s="4"/>
    </row>
    <row r="196" spans="8:23" ht="12.5">
      <c r="H196" s="4"/>
      <c r="L196" s="4"/>
      <c r="W196" s="4"/>
    </row>
    <row r="197" spans="8:23" ht="12.5">
      <c r="H197" s="4"/>
      <c r="L197" s="4"/>
      <c r="W197" s="4"/>
    </row>
    <row r="198" spans="8:23" ht="12.5">
      <c r="H198" s="4"/>
      <c r="L198" s="4"/>
      <c r="W198" s="4"/>
    </row>
    <row r="199" spans="8:23" ht="12.5">
      <c r="H199" s="4"/>
      <c r="L199" s="4"/>
      <c r="W199" s="4"/>
    </row>
    <row r="200" spans="8:23" ht="12.5">
      <c r="H200" s="4"/>
      <c r="L200" s="4"/>
      <c r="W200" s="4"/>
    </row>
    <row r="201" spans="8:23" ht="12.5">
      <c r="H201" s="4"/>
      <c r="L201" s="4"/>
      <c r="W201" s="4"/>
    </row>
    <row r="202" spans="8:23" ht="12.5">
      <c r="H202" s="4"/>
      <c r="L202" s="4"/>
      <c r="W202" s="4"/>
    </row>
    <row r="203" spans="8:23" ht="12.5">
      <c r="H203" s="4"/>
      <c r="L203" s="4"/>
      <c r="W203" s="4"/>
    </row>
    <row r="204" spans="8:23" ht="12.5">
      <c r="H204" s="4"/>
      <c r="L204" s="4"/>
      <c r="W204" s="4"/>
    </row>
    <row r="205" spans="8:23" ht="12.5">
      <c r="H205" s="4"/>
      <c r="L205" s="4"/>
      <c r="W205" s="4"/>
    </row>
    <row r="206" spans="8:23" ht="12.5">
      <c r="H206" s="4"/>
      <c r="L206" s="4"/>
      <c r="W206" s="4"/>
    </row>
    <row r="207" spans="8:23" ht="12.5">
      <c r="H207" s="4"/>
      <c r="L207" s="4"/>
      <c r="W207" s="4"/>
    </row>
    <row r="208" spans="8:23" ht="12.5">
      <c r="H208" s="4"/>
      <c r="L208" s="4"/>
      <c r="W208" s="4"/>
    </row>
    <row r="209" spans="8:23" ht="12.5">
      <c r="H209" s="4"/>
      <c r="L209" s="4"/>
      <c r="W209" s="4"/>
    </row>
    <row r="210" spans="8:23" ht="12.5">
      <c r="H210" s="4"/>
      <c r="L210" s="4"/>
      <c r="W210" s="4"/>
    </row>
    <row r="211" spans="8:23" ht="12.5">
      <c r="H211" s="4"/>
      <c r="L211" s="4"/>
      <c r="W211" s="4"/>
    </row>
    <row r="212" spans="8:23" ht="12.5">
      <c r="H212" s="4"/>
      <c r="L212" s="4"/>
      <c r="W212" s="4"/>
    </row>
    <row r="213" spans="8:23" ht="12.5">
      <c r="H213" s="4"/>
      <c r="L213" s="4"/>
      <c r="W213" s="4"/>
    </row>
    <row r="214" spans="8:23" ht="12.5">
      <c r="H214" s="4"/>
      <c r="L214" s="4"/>
      <c r="W214" s="4"/>
    </row>
    <row r="215" spans="8:23" ht="12.5">
      <c r="H215" s="4"/>
      <c r="L215" s="4"/>
      <c r="W215" s="4"/>
    </row>
    <row r="216" spans="8:23" ht="12.5">
      <c r="H216" s="4"/>
      <c r="L216" s="4"/>
      <c r="W216" s="4"/>
    </row>
    <row r="217" spans="8:23" ht="12.5">
      <c r="H217" s="4"/>
      <c r="L217" s="4"/>
      <c r="W217" s="4"/>
    </row>
    <row r="218" spans="8:23" ht="12.5">
      <c r="H218" s="4"/>
      <c r="L218" s="4"/>
      <c r="W218" s="4"/>
    </row>
    <row r="219" spans="8:23" ht="12.5">
      <c r="H219" s="4"/>
      <c r="L219" s="4"/>
      <c r="W219" s="4"/>
    </row>
    <row r="220" spans="8:23" ht="12.5">
      <c r="H220" s="4"/>
      <c r="L220" s="4"/>
      <c r="W220" s="4"/>
    </row>
    <row r="221" spans="8:23" ht="12.5">
      <c r="H221" s="4"/>
      <c r="L221" s="4"/>
      <c r="W221" s="4"/>
    </row>
    <row r="222" spans="8:23" ht="12.5">
      <c r="H222" s="4"/>
      <c r="L222" s="4"/>
      <c r="W222" s="4"/>
    </row>
    <row r="223" spans="8:23" ht="12.5">
      <c r="H223" s="4"/>
      <c r="L223" s="4"/>
      <c r="W223" s="4"/>
    </row>
    <row r="224" spans="8:23" ht="12.5">
      <c r="H224" s="4"/>
      <c r="L224" s="4"/>
      <c r="W224" s="4"/>
    </row>
    <row r="225" spans="8:23" ht="12.5">
      <c r="H225" s="4"/>
      <c r="L225" s="4"/>
      <c r="W225" s="4"/>
    </row>
    <row r="226" spans="8:23" ht="12.5">
      <c r="H226" s="4"/>
      <c r="L226" s="4"/>
      <c r="W226" s="4"/>
    </row>
    <row r="227" spans="8:23" ht="12.5">
      <c r="H227" s="4"/>
      <c r="L227" s="4"/>
      <c r="W227" s="4"/>
    </row>
    <row r="228" spans="8:23" ht="12.5">
      <c r="H228" s="4"/>
      <c r="L228" s="4"/>
      <c r="W228" s="4"/>
    </row>
    <row r="229" spans="8:23" ht="12.5">
      <c r="H229" s="4"/>
      <c r="L229" s="4"/>
      <c r="W229" s="4"/>
    </row>
    <row r="230" spans="8:23" ht="12.5">
      <c r="H230" s="4"/>
      <c r="L230" s="4"/>
      <c r="W230" s="4"/>
    </row>
    <row r="231" spans="8:23" ht="12.5">
      <c r="H231" s="4"/>
      <c r="L231" s="4"/>
      <c r="W231" s="4"/>
    </row>
    <row r="232" spans="8:23" ht="12.5">
      <c r="H232" s="4"/>
      <c r="L232" s="4"/>
      <c r="W232" s="4"/>
    </row>
    <row r="233" spans="8:23" ht="12.5">
      <c r="H233" s="4"/>
      <c r="L233" s="4"/>
      <c r="W233" s="4"/>
    </row>
    <row r="234" spans="8:23" ht="12.5">
      <c r="H234" s="4"/>
      <c r="L234" s="4"/>
      <c r="W234" s="4"/>
    </row>
    <row r="235" spans="8:23" ht="12.5">
      <c r="H235" s="4"/>
      <c r="L235" s="4"/>
      <c r="W235" s="4"/>
    </row>
    <row r="236" spans="8:23" ht="12.5">
      <c r="H236" s="4"/>
      <c r="L236" s="4"/>
      <c r="W236" s="4"/>
    </row>
    <row r="237" spans="8:23" ht="12.5">
      <c r="H237" s="4"/>
      <c r="L237" s="4"/>
      <c r="W237" s="4"/>
    </row>
    <row r="238" spans="8:23" ht="12.5">
      <c r="H238" s="4"/>
      <c r="L238" s="4"/>
      <c r="W238" s="4"/>
    </row>
    <row r="239" spans="8:23" ht="12.5">
      <c r="H239" s="4"/>
      <c r="L239" s="4"/>
      <c r="W239" s="4"/>
    </row>
    <row r="240" spans="8:23" ht="12.5">
      <c r="H240" s="4"/>
      <c r="L240" s="4"/>
      <c r="W240" s="4"/>
    </row>
    <row r="241" spans="8:23" ht="12.5">
      <c r="H241" s="4"/>
      <c r="L241" s="4"/>
      <c r="W241" s="4"/>
    </row>
    <row r="242" spans="8:23" ht="12.5">
      <c r="H242" s="4"/>
      <c r="L242" s="4"/>
      <c r="W242" s="4"/>
    </row>
    <row r="243" spans="8:23" ht="12.5">
      <c r="H243" s="4"/>
      <c r="L243" s="4"/>
      <c r="W243" s="4"/>
    </row>
    <row r="244" spans="8:23" ht="12.5">
      <c r="H244" s="4"/>
      <c r="L244" s="4"/>
      <c r="W244" s="4"/>
    </row>
    <row r="245" spans="8:23" ht="12.5">
      <c r="H245" s="4"/>
      <c r="L245" s="4"/>
      <c r="W245" s="4"/>
    </row>
    <row r="246" spans="8:23" ht="12.5">
      <c r="H246" s="4"/>
      <c r="L246" s="4"/>
      <c r="W246" s="4"/>
    </row>
    <row r="247" spans="8:23" ht="12.5">
      <c r="H247" s="4"/>
      <c r="L247" s="4"/>
      <c r="W247" s="4"/>
    </row>
    <row r="248" spans="8:23" ht="12.5">
      <c r="H248" s="4"/>
      <c r="L248" s="4"/>
      <c r="W248" s="4"/>
    </row>
    <row r="249" spans="8:23" ht="12.5">
      <c r="H249" s="4"/>
      <c r="L249" s="4"/>
      <c r="W249" s="4"/>
    </row>
    <row r="250" spans="8:23" ht="12.5">
      <c r="H250" s="4"/>
      <c r="L250" s="4"/>
      <c r="W250" s="4"/>
    </row>
    <row r="251" spans="8:23" ht="12.5">
      <c r="H251" s="4"/>
      <c r="L251" s="4"/>
      <c r="W251" s="4"/>
    </row>
    <row r="252" spans="8:23" ht="12.5">
      <c r="H252" s="4"/>
      <c r="L252" s="4"/>
      <c r="W252" s="4"/>
    </row>
    <row r="253" spans="8:23" ht="12.5">
      <c r="H253" s="4"/>
      <c r="L253" s="4"/>
      <c r="W253" s="4"/>
    </row>
    <row r="254" spans="8:23" ht="12.5">
      <c r="H254" s="4"/>
      <c r="L254" s="4"/>
      <c r="W254" s="4"/>
    </row>
    <row r="255" spans="8:23" ht="12.5">
      <c r="H255" s="4"/>
      <c r="L255" s="4"/>
      <c r="W255" s="4"/>
    </row>
    <row r="256" spans="8:23" ht="12.5">
      <c r="H256" s="4"/>
      <c r="L256" s="4"/>
      <c r="W256" s="4"/>
    </row>
    <row r="257" spans="8:23" ht="12.5">
      <c r="H257" s="4"/>
      <c r="L257" s="4"/>
      <c r="W257" s="4"/>
    </row>
    <row r="258" spans="8:23" ht="12.5">
      <c r="H258" s="4"/>
      <c r="L258" s="4"/>
      <c r="W258" s="4"/>
    </row>
    <row r="259" spans="8:23" ht="12.5">
      <c r="H259" s="4"/>
      <c r="L259" s="4"/>
      <c r="W259" s="4"/>
    </row>
    <row r="260" spans="8:23" ht="12.5">
      <c r="H260" s="4"/>
      <c r="L260" s="4"/>
      <c r="W260" s="4"/>
    </row>
    <row r="261" spans="8:23" ht="12.5">
      <c r="H261" s="4"/>
      <c r="L261" s="4"/>
      <c r="W261" s="4"/>
    </row>
    <row r="262" spans="8:23" ht="12.5">
      <c r="H262" s="4"/>
      <c r="L262" s="4"/>
      <c r="W262" s="4"/>
    </row>
    <row r="263" spans="8:23" ht="12.5">
      <c r="H263" s="4"/>
      <c r="L263" s="4"/>
      <c r="W263" s="4"/>
    </row>
    <row r="264" spans="8:23" ht="12.5">
      <c r="H264" s="4"/>
      <c r="L264" s="4"/>
      <c r="W264" s="4"/>
    </row>
    <row r="265" spans="8:23" ht="12.5">
      <c r="H265" s="4"/>
      <c r="L265" s="4"/>
      <c r="W265" s="4"/>
    </row>
    <row r="266" spans="8:23" ht="12.5">
      <c r="H266" s="4"/>
      <c r="L266" s="4"/>
      <c r="W266" s="4"/>
    </row>
    <row r="267" spans="8:23" ht="12.5">
      <c r="H267" s="4"/>
      <c r="L267" s="4"/>
      <c r="W267" s="4"/>
    </row>
    <row r="268" spans="8:23" ht="12.5">
      <c r="H268" s="4"/>
      <c r="L268" s="4"/>
      <c r="W268" s="4"/>
    </row>
    <row r="269" spans="8:23" ht="12.5">
      <c r="H269" s="4"/>
      <c r="L269" s="4"/>
      <c r="W269" s="4"/>
    </row>
    <row r="270" spans="8:23" ht="12.5">
      <c r="H270" s="4"/>
      <c r="L270" s="4"/>
      <c r="W270" s="4"/>
    </row>
    <row r="271" spans="8:23" ht="12.5">
      <c r="H271" s="4"/>
      <c r="L271" s="4"/>
      <c r="W271" s="4"/>
    </row>
    <row r="272" spans="8:23" ht="12.5">
      <c r="H272" s="4"/>
      <c r="L272" s="4"/>
      <c r="W272" s="4"/>
    </row>
    <row r="273" spans="8:23" ht="12.5">
      <c r="H273" s="4"/>
      <c r="L273" s="4"/>
      <c r="W273" s="4"/>
    </row>
    <row r="274" spans="8:23" ht="12.5">
      <c r="H274" s="4"/>
      <c r="L274" s="4"/>
      <c r="W274" s="4"/>
    </row>
    <row r="275" spans="8:23" ht="12.5">
      <c r="H275" s="4"/>
      <c r="L275" s="4"/>
      <c r="W275" s="4"/>
    </row>
    <row r="276" spans="8:23" ht="12.5">
      <c r="H276" s="4"/>
      <c r="L276" s="4"/>
      <c r="W276" s="4"/>
    </row>
    <row r="277" spans="8:23" ht="12.5">
      <c r="H277" s="4"/>
      <c r="L277" s="4"/>
      <c r="W277" s="4"/>
    </row>
    <row r="278" spans="8:23" ht="12.5">
      <c r="H278" s="4"/>
      <c r="L278" s="4"/>
      <c r="W278" s="4"/>
    </row>
    <row r="279" spans="8:23" ht="12.5">
      <c r="H279" s="4"/>
      <c r="L279" s="4"/>
      <c r="W279" s="4"/>
    </row>
    <row r="280" spans="8:23" ht="12.5">
      <c r="H280" s="4"/>
      <c r="L280" s="4"/>
      <c r="W280" s="4"/>
    </row>
    <row r="281" spans="8:23" ht="12.5">
      <c r="H281" s="4"/>
      <c r="L281" s="4"/>
      <c r="W281" s="4"/>
    </row>
    <row r="282" spans="8:23" ht="12.5">
      <c r="H282" s="4"/>
      <c r="L282" s="4"/>
      <c r="W282" s="4"/>
    </row>
    <row r="283" spans="8:23" ht="12.5">
      <c r="H283" s="4"/>
      <c r="L283" s="4"/>
      <c r="W283" s="4"/>
    </row>
    <row r="284" spans="8:23" ht="12.5">
      <c r="H284" s="4"/>
      <c r="L284" s="4"/>
      <c r="W284" s="4"/>
    </row>
    <row r="285" spans="8:23" ht="12.5">
      <c r="H285" s="4"/>
      <c r="L285" s="4"/>
      <c r="W285" s="4"/>
    </row>
    <row r="286" spans="8:23" ht="12.5">
      <c r="H286" s="4"/>
      <c r="L286" s="4"/>
      <c r="W286" s="4"/>
    </row>
    <row r="287" spans="8:23" ht="12.5">
      <c r="H287" s="4"/>
      <c r="L287" s="4"/>
      <c r="W287" s="4"/>
    </row>
    <row r="288" spans="8:23" ht="12.5">
      <c r="H288" s="4"/>
      <c r="L288" s="4"/>
      <c r="W288" s="4"/>
    </row>
    <row r="289" spans="8:23" ht="12.5">
      <c r="H289" s="4"/>
      <c r="L289" s="4"/>
      <c r="W289" s="4"/>
    </row>
    <row r="290" spans="8:23" ht="12.5">
      <c r="H290" s="4"/>
      <c r="L290" s="4"/>
      <c r="W290" s="4"/>
    </row>
    <row r="291" spans="8:23" ht="12.5">
      <c r="H291" s="4"/>
      <c r="L291" s="4"/>
      <c r="W291" s="4"/>
    </row>
    <row r="292" spans="8:23" ht="12.5">
      <c r="H292" s="4"/>
      <c r="L292" s="4"/>
      <c r="W292" s="4"/>
    </row>
    <row r="293" spans="8:23" ht="12.5">
      <c r="H293" s="4"/>
      <c r="L293" s="4"/>
      <c r="W293" s="4"/>
    </row>
    <row r="294" spans="8:23" ht="12.5">
      <c r="H294" s="4"/>
      <c r="L294" s="4"/>
      <c r="W294" s="4"/>
    </row>
    <row r="295" spans="8:23" ht="12.5">
      <c r="H295" s="4"/>
      <c r="L295" s="4"/>
      <c r="W295" s="4"/>
    </row>
    <row r="296" spans="8:23" ht="12.5">
      <c r="H296" s="4"/>
      <c r="L296" s="4"/>
      <c r="W296" s="4"/>
    </row>
    <row r="297" spans="8:23" ht="12.5">
      <c r="H297" s="4"/>
      <c r="L297" s="4"/>
      <c r="W297" s="4"/>
    </row>
    <row r="298" spans="8:23" ht="12.5">
      <c r="H298" s="4"/>
      <c r="L298" s="4"/>
      <c r="W298" s="4"/>
    </row>
    <row r="299" spans="8:23" ht="12.5">
      <c r="H299" s="4"/>
      <c r="L299" s="4"/>
      <c r="W299" s="4"/>
    </row>
    <row r="300" spans="8:23" ht="12.5">
      <c r="H300" s="4"/>
      <c r="L300" s="4"/>
      <c r="W300" s="4"/>
    </row>
    <row r="301" spans="8:23" ht="12.5">
      <c r="H301" s="4"/>
      <c r="L301" s="4"/>
      <c r="W301" s="4"/>
    </row>
    <row r="302" spans="8:23" ht="12.5">
      <c r="H302" s="4"/>
      <c r="L302" s="4"/>
      <c r="W302" s="4"/>
    </row>
    <row r="303" spans="8:23" ht="12.5">
      <c r="H303" s="4"/>
      <c r="L303" s="4"/>
      <c r="W303" s="4"/>
    </row>
    <row r="304" spans="8:23" ht="12.5">
      <c r="H304" s="4"/>
      <c r="L304" s="4"/>
      <c r="W304" s="4"/>
    </row>
    <row r="305" spans="8:23" ht="12.5">
      <c r="H305" s="4"/>
      <c r="L305" s="4"/>
      <c r="W305" s="4"/>
    </row>
    <row r="306" spans="8:23" ht="12.5">
      <c r="H306" s="4"/>
      <c r="L306" s="4"/>
      <c r="W306" s="4"/>
    </row>
    <row r="307" spans="8:23" ht="12.5">
      <c r="H307" s="4"/>
      <c r="L307" s="4"/>
      <c r="W307" s="4"/>
    </row>
    <row r="308" spans="8:23" ht="12.5">
      <c r="H308" s="4"/>
      <c r="L308" s="4"/>
      <c r="W308" s="4"/>
    </row>
    <row r="309" spans="8:23" ht="12.5">
      <c r="H309" s="4"/>
      <c r="L309" s="4"/>
      <c r="W309" s="4"/>
    </row>
    <row r="310" spans="8:23" ht="12.5">
      <c r="H310" s="4"/>
      <c r="L310" s="4"/>
      <c r="W310" s="4"/>
    </row>
    <row r="311" spans="8:23" ht="12.5">
      <c r="H311" s="4"/>
      <c r="L311" s="4"/>
      <c r="W311" s="4"/>
    </row>
    <row r="312" spans="8:23" ht="12.5">
      <c r="H312" s="4"/>
      <c r="L312" s="4"/>
      <c r="W312" s="4"/>
    </row>
    <row r="313" spans="8:23" ht="12.5">
      <c r="H313" s="4"/>
      <c r="L313" s="4"/>
      <c r="W313" s="4"/>
    </row>
    <row r="314" spans="8:23" ht="12.5">
      <c r="H314" s="4"/>
      <c r="L314" s="4"/>
      <c r="W314" s="4"/>
    </row>
    <row r="315" spans="8:23" ht="12.5">
      <c r="H315" s="4"/>
      <c r="L315" s="4"/>
      <c r="W315" s="4"/>
    </row>
    <row r="316" spans="8:23" ht="12.5">
      <c r="H316" s="4"/>
      <c r="L316" s="4"/>
      <c r="W316" s="4"/>
    </row>
    <row r="317" spans="8:23" ht="12.5">
      <c r="H317" s="4"/>
      <c r="L317" s="4"/>
      <c r="W317" s="4"/>
    </row>
    <row r="318" spans="8:23" ht="12.5">
      <c r="H318" s="4"/>
      <c r="L318" s="4"/>
      <c r="W318" s="4"/>
    </row>
    <row r="319" spans="8:23" ht="12.5">
      <c r="H319" s="4"/>
      <c r="L319" s="4"/>
      <c r="W319" s="4"/>
    </row>
    <row r="320" spans="8:23" ht="12.5">
      <c r="H320" s="4"/>
      <c r="L320" s="4"/>
      <c r="W320" s="4"/>
    </row>
    <row r="321" spans="8:23" ht="12.5">
      <c r="H321" s="4"/>
      <c r="L321" s="4"/>
      <c r="W321" s="4"/>
    </row>
    <row r="322" spans="8:23" ht="12.5">
      <c r="H322" s="4"/>
      <c r="L322" s="4"/>
      <c r="W322" s="4"/>
    </row>
    <row r="323" spans="8:23" ht="12.5">
      <c r="H323" s="4"/>
      <c r="L323" s="4"/>
      <c r="W323" s="4"/>
    </row>
    <row r="324" spans="8:23" ht="12.5">
      <c r="H324" s="4"/>
      <c r="L324" s="4"/>
      <c r="W324" s="4"/>
    </row>
    <row r="325" spans="8:23" ht="12.5">
      <c r="H325" s="4"/>
      <c r="L325" s="4"/>
      <c r="W325" s="4"/>
    </row>
    <row r="326" spans="8:23" ht="12.5">
      <c r="H326" s="4"/>
      <c r="L326" s="4"/>
      <c r="W326" s="4"/>
    </row>
    <row r="327" spans="8:23" ht="12.5">
      <c r="H327" s="4"/>
      <c r="L327" s="4"/>
      <c r="W327" s="4"/>
    </row>
    <row r="328" spans="8:23" ht="12.5">
      <c r="H328" s="4"/>
      <c r="L328" s="4"/>
      <c r="W328" s="4"/>
    </row>
    <row r="329" spans="8:23" ht="12.5">
      <c r="H329" s="4"/>
      <c r="L329" s="4"/>
      <c r="W329" s="4"/>
    </row>
    <row r="330" spans="8:23" ht="12.5">
      <c r="H330" s="4"/>
      <c r="L330" s="4"/>
      <c r="W330" s="4"/>
    </row>
    <row r="331" spans="8:23" ht="12.5">
      <c r="H331" s="4"/>
      <c r="L331" s="4"/>
      <c r="W331" s="4"/>
    </row>
    <row r="332" spans="8:23" ht="12.5">
      <c r="H332" s="4"/>
      <c r="L332" s="4"/>
      <c r="W332" s="4"/>
    </row>
    <row r="333" spans="8:23" ht="12.5">
      <c r="H333" s="4"/>
      <c r="L333" s="4"/>
      <c r="W333" s="4"/>
    </row>
    <row r="334" spans="8:23" ht="12.5">
      <c r="H334" s="4"/>
      <c r="L334" s="4"/>
      <c r="W334" s="4"/>
    </row>
    <row r="335" spans="8:23" ht="12.5">
      <c r="H335" s="4"/>
      <c r="L335" s="4"/>
      <c r="W335" s="4"/>
    </row>
    <row r="336" spans="8:23" ht="12.5">
      <c r="H336" s="4"/>
      <c r="L336" s="4"/>
      <c r="W336" s="4"/>
    </row>
    <row r="337" spans="8:23" ht="12.5">
      <c r="H337" s="4"/>
      <c r="L337" s="4"/>
      <c r="W337" s="4"/>
    </row>
    <row r="338" spans="8:23" ht="12.5">
      <c r="H338" s="4"/>
      <c r="L338" s="4"/>
      <c r="W338" s="4"/>
    </row>
    <row r="339" spans="8:23" ht="12.5">
      <c r="H339" s="4"/>
      <c r="L339" s="4"/>
      <c r="W339" s="4"/>
    </row>
    <row r="340" spans="8:23" ht="12.5">
      <c r="H340" s="4"/>
      <c r="L340" s="4"/>
      <c r="W340" s="4"/>
    </row>
    <row r="341" spans="8:23" ht="12.5">
      <c r="H341" s="4"/>
      <c r="L341" s="4"/>
      <c r="W341" s="4"/>
    </row>
    <row r="342" spans="8:23" ht="12.5">
      <c r="H342" s="4"/>
      <c r="L342" s="4"/>
      <c r="W342" s="4"/>
    </row>
    <row r="343" spans="8:23" ht="12.5">
      <c r="H343" s="4"/>
      <c r="L343" s="4"/>
      <c r="W343" s="4"/>
    </row>
    <row r="344" spans="8:23" ht="12.5">
      <c r="H344" s="4"/>
      <c r="L344" s="4"/>
      <c r="W344" s="4"/>
    </row>
    <row r="345" spans="8:23" ht="12.5">
      <c r="H345" s="4"/>
      <c r="L345" s="4"/>
      <c r="W345" s="4"/>
    </row>
    <row r="346" spans="8:23" ht="12.5">
      <c r="H346" s="4"/>
      <c r="L346" s="4"/>
      <c r="W346" s="4"/>
    </row>
    <row r="347" spans="8:23" ht="12.5">
      <c r="H347" s="4"/>
      <c r="L347" s="4"/>
      <c r="W347" s="4"/>
    </row>
    <row r="348" spans="8:23" ht="12.5">
      <c r="H348" s="4"/>
      <c r="L348" s="4"/>
      <c r="W348" s="4"/>
    </row>
    <row r="349" spans="8:23" ht="12.5">
      <c r="H349" s="4"/>
      <c r="L349" s="4"/>
      <c r="W349" s="4"/>
    </row>
    <row r="350" spans="8:23" ht="12.5">
      <c r="H350" s="4"/>
      <c r="L350" s="4"/>
      <c r="W350" s="4"/>
    </row>
    <row r="351" spans="8:23" ht="12.5">
      <c r="H351" s="4"/>
      <c r="L351" s="4"/>
      <c r="W351" s="4"/>
    </row>
    <row r="352" spans="8:23" ht="12.5">
      <c r="H352" s="4"/>
      <c r="L352" s="4"/>
      <c r="W352" s="4"/>
    </row>
    <row r="353" spans="8:23" ht="12.5">
      <c r="H353" s="4"/>
      <c r="L353" s="4"/>
      <c r="W353" s="4"/>
    </row>
    <row r="354" spans="8:23" ht="12.5">
      <c r="H354" s="4"/>
      <c r="L354" s="4"/>
      <c r="W354" s="4"/>
    </row>
    <row r="355" spans="8:23" ht="12.5">
      <c r="H355" s="4"/>
      <c r="L355" s="4"/>
      <c r="W355" s="4"/>
    </row>
    <row r="356" spans="8:23" ht="12.5">
      <c r="H356" s="4"/>
      <c r="L356" s="4"/>
      <c r="W356" s="4"/>
    </row>
    <row r="357" spans="8:23" ht="12.5">
      <c r="H357" s="4"/>
      <c r="L357" s="4"/>
      <c r="W357" s="4"/>
    </row>
    <row r="358" spans="8:23" ht="12.5">
      <c r="H358" s="4"/>
      <c r="L358" s="4"/>
      <c r="W358" s="4"/>
    </row>
    <row r="359" spans="8:23" ht="12.5">
      <c r="H359" s="4"/>
      <c r="L359" s="4"/>
      <c r="W359" s="4"/>
    </row>
    <row r="360" spans="8:23" ht="12.5">
      <c r="H360" s="4"/>
      <c r="L360" s="4"/>
      <c r="W360" s="4"/>
    </row>
    <row r="361" spans="8:23" ht="12.5">
      <c r="H361" s="4"/>
      <c r="L361" s="4"/>
      <c r="W361" s="4"/>
    </row>
    <row r="362" spans="8:23" ht="12.5">
      <c r="H362" s="4"/>
      <c r="L362" s="4"/>
      <c r="W362" s="4"/>
    </row>
    <row r="363" spans="8:23" ht="12.5">
      <c r="H363" s="4"/>
      <c r="L363" s="4"/>
      <c r="W363" s="4"/>
    </row>
    <row r="364" spans="8:23" ht="12.5">
      <c r="H364" s="4"/>
      <c r="L364" s="4"/>
      <c r="W364" s="4"/>
    </row>
    <row r="365" spans="8:23" ht="12.5">
      <c r="H365" s="4"/>
      <c r="L365" s="4"/>
      <c r="W365" s="4"/>
    </row>
    <row r="366" spans="8:23" ht="12.5">
      <c r="H366" s="4"/>
      <c r="L366" s="4"/>
      <c r="W366" s="4"/>
    </row>
    <row r="367" spans="8:23" ht="12.5">
      <c r="H367" s="4"/>
      <c r="L367" s="4"/>
      <c r="W367" s="4"/>
    </row>
    <row r="368" spans="8:23" ht="12.5">
      <c r="H368" s="4"/>
      <c r="L368" s="4"/>
      <c r="W368" s="4"/>
    </row>
    <row r="369" spans="8:23" ht="12.5">
      <c r="H369" s="4"/>
      <c r="L369" s="4"/>
      <c r="W369" s="4"/>
    </row>
    <row r="370" spans="8:23" ht="12.5">
      <c r="H370" s="4"/>
      <c r="L370" s="4"/>
      <c r="W370" s="4"/>
    </row>
    <row r="371" spans="8:23" ht="12.5">
      <c r="H371" s="4"/>
      <c r="L371" s="4"/>
      <c r="W371" s="4"/>
    </row>
    <row r="372" spans="8:23" ht="12.5">
      <c r="H372" s="4"/>
      <c r="L372" s="4"/>
      <c r="W372" s="4"/>
    </row>
    <row r="373" spans="8:23" ht="12.5">
      <c r="H373" s="4"/>
      <c r="L373" s="4"/>
      <c r="W373" s="4"/>
    </row>
    <row r="374" spans="8:23" ht="12.5">
      <c r="H374" s="4"/>
      <c r="L374" s="4"/>
      <c r="W374" s="4"/>
    </row>
    <row r="375" spans="8:23" ht="12.5">
      <c r="H375" s="4"/>
      <c r="L375" s="4"/>
      <c r="W375" s="4"/>
    </row>
    <row r="376" spans="8:23" ht="12.5">
      <c r="H376" s="4"/>
      <c r="L376" s="4"/>
      <c r="W376" s="4"/>
    </row>
    <row r="377" spans="8:23" ht="12.5">
      <c r="H377" s="4"/>
      <c r="L377" s="4"/>
      <c r="W377" s="4"/>
    </row>
    <row r="378" spans="8:23" ht="12.5">
      <c r="H378" s="4"/>
      <c r="L378" s="4"/>
      <c r="W378" s="4"/>
    </row>
    <row r="379" spans="8:23" ht="12.5">
      <c r="H379" s="4"/>
      <c r="L379" s="4"/>
      <c r="W379" s="4"/>
    </row>
    <row r="380" spans="8:23" ht="12.5">
      <c r="H380" s="4"/>
      <c r="L380" s="4"/>
      <c r="W380" s="4"/>
    </row>
    <row r="381" spans="8:23" ht="12.5">
      <c r="H381" s="4"/>
      <c r="L381" s="4"/>
      <c r="W381" s="4"/>
    </row>
    <row r="382" spans="8:23" ht="12.5">
      <c r="H382" s="4"/>
      <c r="L382" s="4"/>
      <c r="W382" s="4"/>
    </row>
    <row r="383" spans="8:23" ht="12.5">
      <c r="H383" s="4"/>
      <c r="L383" s="4"/>
      <c r="W383" s="4"/>
    </row>
    <row r="384" spans="8:23" ht="12.5">
      <c r="H384" s="4"/>
      <c r="L384" s="4"/>
      <c r="W384" s="4"/>
    </row>
    <row r="385" spans="8:23" ht="12.5">
      <c r="H385" s="4"/>
      <c r="L385" s="4"/>
      <c r="W385" s="4"/>
    </row>
    <row r="386" spans="8:23" ht="12.5">
      <c r="H386" s="4"/>
      <c r="L386" s="4"/>
      <c r="W386" s="4"/>
    </row>
    <row r="387" spans="8:23" ht="12.5">
      <c r="H387" s="4"/>
      <c r="L387" s="4"/>
      <c r="W387" s="4"/>
    </row>
    <row r="388" spans="8:23" ht="12.5">
      <c r="H388" s="4"/>
      <c r="L388" s="4"/>
      <c r="W388" s="4"/>
    </row>
    <row r="389" spans="8:23" ht="12.5">
      <c r="H389" s="4"/>
      <c r="L389" s="4"/>
      <c r="W389" s="4"/>
    </row>
    <row r="390" spans="8:23" ht="12.5">
      <c r="H390" s="4"/>
      <c r="L390" s="4"/>
      <c r="W390" s="4"/>
    </row>
    <row r="391" spans="8:23" ht="12.5">
      <c r="H391" s="4"/>
      <c r="L391" s="4"/>
      <c r="W391" s="4"/>
    </row>
    <row r="392" spans="8:23" ht="12.5">
      <c r="H392" s="4"/>
      <c r="L392" s="4"/>
      <c r="W392" s="4"/>
    </row>
    <row r="393" spans="8:23" ht="12.5">
      <c r="H393" s="4"/>
      <c r="L393" s="4"/>
      <c r="W393" s="4"/>
    </row>
    <row r="394" spans="8:23" ht="12.5">
      <c r="H394" s="4"/>
      <c r="L394" s="4"/>
      <c r="W394" s="4"/>
    </row>
    <row r="395" spans="8:23" ht="12.5">
      <c r="H395" s="4"/>
      <c r="L395" s="4"/>
      <c r="W395" s="4"/>
    </row>
    <row r="396" spans="8:23" ht="12.5">
      <c r="H396" s="4"/>
      <c r="L396" s="4"/>
      <c r="W396" s="4"/>
    </row>
    <row r="397" spans="8:23" ht="12.5">
      <c r="H397" s="4"/>
      <c r="L397" s="4"/>
      <c r="W397" s="4"/>
    </row>
    <row r="398" spans="8:23" ht="12.5">
      <c r="H398" s="4"/>
      <c r="L398" s="4"/>
      <c r="W398" s="4"/>
    </row>
    <row r="399" spans="8:23" ht="12.5">
      <c r="H399" s="4"/>
      <c r="L399" s="4"/>
      <c r="W399" s="4"/>
    </row>
    <row r="400" spans="8:23" ht="12.5">
      <c r="H400" s="4"/>
      <c r="L400" s="4"/>
      <c r="W400" s="4"/>
    </row>
    <row r="401" spans="8:23" ht="12.5">
      <c r="H401" s="4"/>
      <c r="L401" s="4"/>
      <c r="W401" s="4"/>
    </row>
    <row r="402" spans="8:23" ht="12.5">
      <c r="H402" s="4"/>
      <c r="L402" s="4"/>
      <c r="W402" s="4"/>
    </row>
    <row r="403" spans="8:23" ht="12.5">
      <c r="H403" s="4"/>
      <c r="L403" s="4"/>
      <c r="W403" s="4"/>
    </row>
    <row r="404" spans="8:23" ht="12.5">
      <c r="H404" s="4"/>
      <c r="L404" s="4"/>
      <c r="W404" s="4"/>
    </row>
    <row r="405" spans="8:23" ht="12.5">
      <c r="H405" s="4"/>
      <c r="L405" s="4"/>
      <c r="W405" s="4"/>
    </row>
    <row r="406" spans="8:23" ht="12.5">
      <c r="H406" s="4"/>
      <c r="L406" s="4"/>
      <c r="W406" s="4"/>
    </row>
    <row r="407" spans="8:23" ht="12.5">
      <c r="H407" s="4"/>
      <c r="L407" s="4"/>
      <c r="W407" s="4"/>
    </row>
    <row r="408" spans="8:23" ht="12.5">
      <c r="H408" s="4"/>
      <c r="L408" s="4"/>
      <c r="W408" s="4"/>
    </row>
    <row r="409" spans="8:23" ht="12.5">
      <c r="H409" s="4"/>
      <c r="L409" s="4"/>
      <c r="W409" s="4"/>
    </row>
    <row r="410" spans="8:23" ht="12.5">
      <c r="H410" s="4"/>
      <c r="L410" s="4"/>
      <c r="W410" s="4"/>
    </row>
    <row r="411" spans="8:23" ht="12.5">
      <c r="H411" s="4"/>
      <c r="L411" s="4"/>
      <c r="W411" s="4"/>
    </row>
    <row r="412" spans="8:23" ht="12.5">
      <c r="H412" s="4"/>
      <c r="L412" s="4"/>
      <c r="W412" s="4"/>
    </row>
    <row r="413" spans="8:23" ht="12.5">
      <c r="H413" s="4"/>
      <c r="L413" s="4"/>
      <c r="W413" s="4"/>
    </row>
    <row r="414" spans="8:23" ht="12.5">
      <c r="H414" s="4"/>
      <c r="L414" s="4"/>
      <c r="W414" s="4"/>
    </row>
    <row r="415" spans="8:23" ht="12.5">
      <c r="H415" s="4"/>
      <c r="L415" s="4"/>
      <c r="W415" s="4"/>
    </row>
    <row r="416" spans="8:23" ht="12.5">
      <c r="H416" s="4"/>
      <c r="L416" s="4"/>
      <c r="W416" s="4"/>
    </row>
    <row r="417" spans="8:23" ht="12.5">
      <c r="H417" s="4"/>
      <c r="L417" s="4"/>
      <c r="W417" s="4"/>
    </row>
    <row r="418" spans="8:23" ht="12.5">
      <c r="H418" s="4"/>
      <c r="L418" s="4"/>
      <c r="W418" s="4"/>
    </row>
    <row r="419" spans="8:23" ht="12.5">
      <c r="H419" s="4"/>
      <c r="L419" s="4"/>
      <c r="W419" s="4"/>
    </row>
    <row r="420" spans="8:23" ht="12.5">
      <c r="H420" s="4"/>
      <c r="L420" s="4"/>
      <c r="W420" s="4"/>
    </row>
    <row r="421" spans="8:23" ht="12.5">
      <c r="H421" s="4"/>
      <c r="L421" s="4"/>
      <c r="W421" s="4"/>
    </row>
    <row r="422" spans="8:23" ht="12.5">
      <c r="H422" s="4"/>
      <c r="L422" s="4"/>
      <c r="W422" s="4"/>
    </row>
    <row r="423" spans="8:23" ht="12.5">
      <c r="H423" s="4"/>
      <c r="L423" s="4"/>
      <c r="W423" s="4"/>
    </row>
    <row r="424" spans="8:23" ht="12.5">
      <c r="H424" s="4"/>
      <c r="L424" s="4"/>
      <c r="W424" s="4"/>
    </row>
    <row r="425" spans="8:23" ht="12.5">
      <c r="H425" s="4"/>
      <c r="L425" s="4"/>
      <c r="W425" s="4"/>
    </row>
    <row r="426" spans="8:23" ht="12.5">
      <c r="H426" s="4"/>
      <c r="L426" s="4"/>
      <c r="W426" s="4"/>
    </row>
    <row r="427" spans="8:23" ht="12.5">
      <c r="H427" s="4"/>
      <c r="L427" s="4"/>
      <c r="W427" s="4"/>
    </row>
    <row r="428" spans="8:23" ht="12.5">
      <c r="H428" s="4"/>
      <c r="L428" s="4"/>
      <c r="W428" s="4"/>
    </row>
    <row r="429" spans="8:23" ht="12.5">
      <c r="H429" s="4"/>
      <c r="L429" s="4"/>
      <c r="W429" s="4"/>
    </row>
    <row r="430" spans="8:23" ht="12.5">
      <c r="H430" s="4"/>
      <c r="L430" s="4"/>
      <c r="W430" s="4"/>
    </row>
    <row r="431" spans="8:23" ht="12.5">
      <c r="H431" s="4"/>
      <c r="L431" s="4"/>
      <c r="W431" s="4"/>
    </row>
    <row r="432" spans="8:23" ht="12.5">
      <c r="H432" s="4"/>
      <c r="L432" s="4"/>
      <c r="W432" s="4"/>
    </row>
    <row r="433" spans="8:23" ht="12.5">
      <c r="H433" s="4"/>
      <c r="L433" s="4"/>
      <c r="W433" s="4"/>
    </row>
    <row r="434" spans="8:23" ht="12.5">
      <c r="H434" s="4"/>
      <c r="L434" s="4"/>
      <c r="W434" s="4"/>
    </row>
    <row r="435" spans="8:23" ht="12.5">
      <c r="H435" s="4"/>
      <c r="L435" s="4"/>
      <c r="W435" s="4"/>
    </row>
    <row r="436" spans="8:23" ht="12.5">
      <c r="H436" s="4"/>
      <c r="L436" s="4"/>
      <c r="W436" s="4"/>
    </row>
    <row r="437" spans="8:23" ht="12.5">
      <c r="H437" s="4"/>
      <c r="L437" s="4"/>
      <c r="W437" s="4"/>
    </row>
    <row r="438" spans="8:23" ht="12.5">
      <c r="H438" s="4"/>
      <c r="L438" s="4"/>
      <c r="W438" s="4"/>
    </row>
    <row r="439" spans="8:23" ht="12.5">
      <c r="H439" s="4"/>
      <c r="L439" s="4"/>
      <c r="W439" s="4"/>
    </row>
    <row r="440" spans="8:23" ht="12.5">
      <c r="H440" s="4"/>
      <c r="L440" s="4"/>
      <c r="W440" s="4"/>
    </row>
    <row r="441" spans="8:23" ht="12.5">
      <c r="H441" s="4"/>
      <c r="L441" s="4"/>
      <c r="W441" s="4"/>
    </row>
    <row r="442" spans="8:23" ht="12.5">
      <c r="H442" s="4"/>
      <c r="L442" s="4"/>
      <c r="W442" s="4"/>
    </row>
    <row r="443" spans="8:23" ht="12.5">
      <c r="H443" s="4"/>
      <c r="L443" s="4"/>
      <c r="W443" s="4"/>
    </row>
    <row r="444" spans="8:23" ht="12.5">
      <c r="H444" s="4"/>
      <c r="L444" s="4"/>
      <c r="W444" s="4"/>
    </row>
    <row r="445" spans="8:23" ht="12.5">
      <c r="H445" s="4"/>
      <c r="L445" s="4"/>
      <c r="W445" s="4"/>
    </row>
    <row r="446" spans="8:23" ht="12.5">
      <c r="H446" s="4"/>
      <c r="L446" s="4"/>
      <c r="W446" s="4"/>
    </row>
    <row r="447" spans="8:23" ht="12.5">
      <c r="H447" s="4"/>
      <c r="L447" s="4"/>
      <c r="W447" s="4"/>
    </row>
    <row r="448" spans="8:23" ht="12.5">
      <c r="H448" s="4"/>
      <c r="L448" s="4"/>
      <c r="W448" s="4"/>
    </row>
    <row r="449" spans="8:23" ht="12.5">
      <c r="H449" s="4"/>
      <c r="L449" s="4"/>
      <c r="W449" s="4"/>
    </row>
    <row r="450" spans="8:23" ht="12.5">
      <c r="H450" s="4"/>
      <c r="L450" s="4"/>
      <c r="W450" s="4"/>
    </row>
    <row r="451" spans="8:23" ht="12.5">
      <c r="H451" s="4"/>
      <c r="L451" s="4"/>
      <c r="W451" s="4"/>
    </row>
    <row r="452" spans="8:23" ht="12.5">
      <c r="H452" s="4"/>
      <c r="L452" s="4"/>
      <c r="W452" s="4"/>
    </row>
    <row r="453" spans="8:23" ht="12.5">
      <c r="H453" s="4"/>
      <c r="L453" s="4"/>
      <c r="W453" s="4"/>
    </row>
    <row r="454" spans="8:23" ht="12.5">
      <c r="H454" s="4"/>
      <c r="L454" s="4"/>
      <c r="W454" s="4"/>
    </row>
    <row r="455" spans="8:23" ht="12.5">
      <c r="H455" s="4"/>
      <c r="L455" s="4"/>
      <c r="W455" s="4"/>
    </row>
    <row r="456" spans="8:23" ht="12.5">
      <c r="H456" s="4"/>
      <c r="L456" s="4"/>
      <c r="W456" s="4"/>
    </row>
    <row r="457" spans="8:23" ht="12.5">
      <c r="H457" s="4"/>
      <c r="L457" s="4"/>
      <c r="W457" s="4"/>
    </row>
    <row r="458" spans="8:23" ht="12.5">
      <c r="H458" s="4"/>
      <c r="L458" s="4"/>
      <c r="W458" s="4"/>
    </row>
    <row r="459" spans="8:23" ht="12.5">
      <c r="H459" s="4"/>
      <c r="L459" s="4"/>
      <c r="W459" s="4"/>
    </row>
    <row r="460" spans="8:23" ht="12.5">
      <c r="H460" s="4"/>
      <c r="L460" s="4"/>
      <c r="W460" s="4"/>
    </row>
    <row r="461" spans="8:23" ht="12.5">
      <c r="H461" s="4"/>
      <c r="L461" s="4"/>
      <c r="W461" s="4"/>
    </row>
    <row r="462" spans="8:23" ht="12.5">
      <c r="H462" s="4"/>
      <c r="L462" s="4"/>
      <c r="W462" s="4"/>
    </row>
    <row r="463" spans="8:23" ht="12.5">
      <c r="H463" s="4"/>
      <c r="L463" s="4"/>
      <c r="W463" s="4"/>
    </row>
    <row r="464" spans="8:23" ht="12.5">
      <c r="H464" s="4"/>
      <c r="L464" s="4"/>
      <c r="W464" s="4"/>
    </row>
    <row r="465" spans="8:23" ht="12.5">
      <c r="H465" s="4"/>
      <c r="L465" s="4"/>
      <c r="W465" s="4"/>
    </row>
    <row r="466" spans="8:23" ht="12.5">
      <c r="H466" s="4"/>
      <c r="L466" s="4"/>
      <c r="W466" s="4"/>
    </row>
    <row r="467" spans="8:23" ht="12.5">
      <c r="H467" s="4"/>
      <c r="L467" s="4"/>
      <c r="W467" s="4"/>
    </row>
    <row r="468" spans="8:23" ht="12.5">
      <c r="H468" s="4"/>
      <c r="L468" s="4"/>
      <c r="W468" s="4"/>
    </row>
    <row r="469" spans="8:23" ht="12.5">
      <c r="H469" s="4"/>
      <c r="L469" s="4"/>
      <c r="W469" s="4"/>
    </row>
    <row r="470" spans="8:23" ht="12.5">
      <c r="H470" s="4"/>
      <c r="L470" s="4"/>
      <c r="W470" s="4"/>
    </row>
    <row r="471" spans="8:23" ht="12.5">
      <c r="H471" s="4"/>
      <c r="L471" s="4"/>
      <c r="W471" s="4"/>
    </row>
    <row r="472" spans="8:23" ht="12.5">
      <c r="H472" s="4"/>
      <c r="L472" s="4"/>
      <c r="W472" s="4"/>
    </row>
    <row r="473" spans="8:23" ht="12.5">
      <c r="H473" s="4"/>
      <c r="L473" s="4"/>
      <c r="W473" s="4"/>
    </row>
    <row r="474" spans="8:23" ht="12.5">
      <c r="H474" s="4"/>
      <c r="L474" s="4"/>
      <c r="W474" s="4"/>
    </row>
    <row r="475" spans="8:23" ht="12.5">
      <c r="H475" s="4"/>
      <c r="L475" s="4"/>
      <c r="W475" s="4"/>
    </row>
    <row r="476" spans="8:23" ht="12.5">
      <c r="H476" s="4"/>
      <c r="L476" s="4"/>
      <c r="W476" s="4"/>
    </row>
    <row r="477" spans="8:23" ht="12.5">
      <c r="H477" s="4"/>
      <c r="L477" s="4"/>
      <c r="W477" s="4"/>
    </row>
    <row r="478" spans="8:23" ht="12.5">
      <c r="H478" s="4"/>
      <c r="L478" s="4"/>
      <c r="W478" s="4"/>
    </row>
    <row r="479" spans="8:23" ht="12.5">
      <c r="H479" s="4"/>
      <c r="L479" s="4"/>
      <c r="W479" s="4"/>
    </row>
    <row r="480" spans="8:23" ht="12.5">
      <c r="H480" s="4"/>
      <c r="L480" s="4"/>
      <c r="W480" s="4"/>
    </row>
    <row r="481" spans="8:23" ht="12.5">
      <c r="H481" s="4"/>
      <c r="L481" s="4"/>
      <c r="W481" s="4"/>
    </row>
    <row r="482" spans="8:23" ht="12.5">
      <c r="H482" s="4"/>
      <c r="L482" s="4"/>
      <c r="W482" s="4"/>
    </row>
    <row r="483" spans="8:23" ht="12.5">
      <c r="H483" s="4"/>
      <c r="L483" s="4"/>
      <c r="W483" s="4"/>
    </row>
    <row r="484" spans="8:23" ht="12.5">
      <c r="H484" s="4"/>
      <c r="L484" s="4"/>
      <c r="W484" s="4"/>
    </row>
    <row r="485" spans="8:23" ht="12.5">
      <c r="H485" s="4"/>
      <c r="L485" s="4"/>
      <c r="W485" s="4"/>
    </row>
    <row r="486" spans="8:23" ht="12.5">
      <c r="H486" s="4"/>
      <c r="L486" s="4"/>
      <c r="W486" s="4"/>
    </row>
    <row r="487" spans="8:23" ht="12.5">
      <c r="H487" s="4"/>
      <c r="L487" s="4"/>
      <c r="W487" s="4"/>
    </row>
    <row r="488" spans="8:23" ht="12.5">
      <c r="H488" s="4"/>
      <c r="L488" s="4"/>
      <c r="W488" s="4"/>
    </row>
    <row r="489" spans="8:23" ht="12.5">
      <c r="H489" s="4"/>
      <c r="L489" s="4"/>
      <c r="W489" s="4"/>
    </row>
    <row r="490" spans="8:23" ht="12.5">
      <c r="H490" s="4"/>
      <c r="L490" s="4"/>
      <c r="W490" s="4"/>
    </row>
    <row r="491" spans="8:23" ht="12.5">
      <c r="H491" s="4"/>
      <c r="L491" s="4"/>
      <c r="W491" s="4"/>
    </row>
    <row r="492" spans="8:23" ht="12.5">
      <c r="H492" s="4"/>
      <c r="L492" s="4"/>
      <c r="W492" s="4"/>
    </row>
    <row r="493" spans="8:23" ht="12.5">
      <c r="H493" s="4"/>
      <c r="L493" s="4"/>
      <c r="W493" s="4"/>
    </row>
    <row r="494" spans="8:23" ht="12.5">
      <c r="H494" s="4"/>
      <c r="L494" s="4"/>
      <c r="W494" s="4"/>
    </row>
    <row r="495" spans="8:23" ht="12.5">
      <c r="H495" s="4"/>
      <c r="L495" s="4"/>
      <c r="W495" s="4"/>
    </row>
    <row r="496" spans="8:23" ht="12.5">
      <c r="H496" s="4"/>
      <c r="L496" s="4"/>
      <c r="W496" s="4"/>
    </row>
    <row r="497" spans="8:23" ht="12.5">
      <c r="H497" s="4"/>
      <c r="L497" s="4"/>
      <c r="W497" s="4"/>
    </row>
    <row r="498" spans="8:23" ht="12.5">
      <c r="H498" s="4"/>
      <c r="L498" s="4"/>
      <c r="W498" s="4"/>
    </row>
    <row r="499" spans="8:23" ht="12.5">
      <c r="H499" s="4"/>
      <c r="L499" s="4"/>
      <c r="W499" s="4"/>
    </row>
    <row r="500" spans="8:23" ht="12.5">
      <c r="H500" s="4"/>
      <c r="L500" s="4"/>
      <c r="W500" s="4"/>
    </row>
    <row r="501" spans="8:23" ht="12.5">
      <c r="H501" s="4"/>
      <c r="L501" s="4"/>
      <c r="W501" s="4"/>
    </row>
    <row r="502" spans="8:23" ht="12.5">
      <c r="H502" s="4"/>
      <c r="L502" s="4"/>
      <c r="W502" s="4"/>
    </row>
    <row r="503" spans="8:23" ht="12.5">
      <c r="H503" s="4"/>
      <c r="L503" s="4"/>
      <c r="W503" s="4"/>
    </row>
    <row r="504" spans="8:23" ht="12.5">
      <c r="H504" s="4"/>
      <c r="L504" s="4"/>
      <c r="W504" s="4"/>
    </row>
    <row r="505" spans="8:23" ht="12.5">
      <c r="H505" s="4"/>
      <c r="L505" s="4"/>
      <c r="W505" s="4"/>
    </row>
    <row r="506" spans="8:23" ht="12.5">
      <c r="H506" s="4"/>
      <c r="L506" s="4"/>
      <c r="W506" s="4"/>
    </row>
    <row r="507" spans="8:23" ht="12.5">
      <c r="H507" s="4"/>
      <c r="L507" s="4"/>
      <c r="W507" s="4"/>
    </row>
    <row r="508" spans="8:23" ht="12.5">
      <c r="H508" s="4"/>
      <c r="L508" s="4"/>
      <c r="W508" s="4"/>
    </row>
    <row r="509" spans="8:23" ht="12.5">
      <c r="H509" s="4"/>
      <c r="L509" s="4"/>
      <c r="W509" s="4"/>
    </row>
    <row r="510" spans="8:23" ht="12.5">
      <c r="H510" s="4"/>
      <c r="L510" s="4"/>
      <c r="W510" s="4"/>
    </row>
    <row r="511" spans="8:23" ht="12.5">
      <c r="H511" s="4"/>
      <c r="L511" s="4"/>
      <c r="W511" s="4"/>
    </row>
    <row r="512" spans="8:23" ht="12.5">
      <c r="H512" s="4"/>
      <c r="L512" s="4"/>
      <c r="W512" s="4"/>
    </row>
    <row r="513" spans="8:23" ht="12.5">
      <c r="H513" s="4"/>
      <c r="L513" s="4"/>
      <c r="W513" s="4"/>
    </row>
    <row r="514" spans="8:23" ht="12.5">
      <c r="H514" s="4"/>
      <c r="L514" s="4"/>
      <c r="W514" s="4"/>
    </row>
    <row r="515" spans="8:23" ht="12.5">
      <c r="H515" s="4"/>
      <c r="L515" s="4"/>
      <c r="W515" s="4"/>
    </row>
    <row r="516" spans="8:23" ht="12.5">
      <c r="H516" s="4"/>
      <c r="L516" s="4"/>
      <c r="W516" s="4"/>
    </row>
    <row r="517" spans="8:23" ht="12.5">
      <c r="H517" s="4"/>
      <c r="L517" s="4"/>
      <c r="W517" s="4"/>
    </row>
    <row r="518" spans="8:23" ht="12.5">
      <c r="H518" s="4"/>
      <c r="L518" s="4"/>
      <c r="W518" s="4"/>
    </row>
    <row r="519" spans="8:23" ht="12.5">
      <c r="H519" s="4"/>
      <c r="L519" s="4"/>
      <c r="W519" s="4"/>
    </row>
    <row r="520" spans="8:23" ht="12.5">
      <c r="H520" s="4"/>
      <c r="L520" s="4"/>
      <c r="W520" s="4"/>
    </row>
    <row r="521" spans="8:23" ht="12.5">
      <c r="H521" s="4"/>
      <c r="L521" s="4"/>
      <c r="W521" s="4"/>
    </row>
    <row r="522" spans="8:23" ht="12.5">
      <c r="H522" s="4"/>
      <c r="L522" s="4"/>
      <c r="W522" s="4"/>
    </row>
    <row r="523" spans="8:23" ht="12.5">
      <c r="H523" s="4"/>
      <c r="L523" s="4"/>
      <c r="W523" s="4"/>
    </row>
    <row r="524" spans="8:23" ht="12.5">
      <c r="H524" s="4"/>
      <c r="L524" s="4"/>
      <c r="W524" s="4"/>
    </row>
    <row r="525" spans="8:23" ht="12.5">
      <c r="H525" s="4"/>
      <c r="L525" s="4"/>
      <c r="W525" s="4"/>
    </row>
    <row r="526" spans="8:23" ht="12.5">
      <c r="H526" s="4"/>
      <c r="L526" s="4"/>
      <c r="W526" s="4"/>
    </row>
    <row r="527" spans="8:23" ht="12.5">
      <c r="H527" s="4"/>
      <c r="L527" s="4"/>
      <c r="W527" s="4"/>
    </row>
    <row r="528" spans="8:23" ht="12.5">
      <c r="H528" s="4"/>
      <c r="L528" s="4"/>
      <c r="W528" s="4"/>
    </row>
    <row r="529" spans="8:23" ht="12.5">
      <c r="H529" s="4"/>
      <c r="L529" s="4"/>
      <c r="W529" s="4"/>
    </row>
    <row r="530" spans="8:23" ht="12.5">
      <c r="H530" s="4"/>
      <c r="L530" s="4"/>
      <c r="W530" s="4"/>
    </row>
    <row r="531" spans="8:23" ht="12.5">
      <c r="H531" s="4"/>
      <c r="L531" s="4"/>
      <c r="W531" s="4"/>
    </row>
    <row r="532" spans="8:23" ht="12.5">
      <c r="H532" s="4"/>
      <c r="L532" s="4"/>
      <c r="W532" s="4"/>
    </row>
    <row r="533" spans="8:23" ht="12.5">
      <c r="H533" s="4"/>
      <c r="L533" s="4"/>
      <c r="W533" s="4"/>
    </row>
    <row r="534" spans="8:23" ht="12.5">
      <c r="H534" s="4"/>
      <c r="L534" s="4"/>
      <c r="W534" s="4"/>
    </row>
    <row r="535" spans="8:23" ht="12.5">
      <c r="H535" s="4"/>
      <c r="L535" s="4"/>
      <c r="W535" s="4"/>
    </row>
    <row r="536" spans="8:23" ht="12.5">
      <c r="H536" s="4"/>
      <c r="L536" s="4"/>
      <c r="W536" s="4"/>
    </row>
    <row r="537" spans="8:23" ht="12.5">
      <c r="H537" s="4"/>
      <c r="L537" s="4"/>
      <c r="W537" s="4"/>
    </row>
    <row r="538" spans="8:23" ht="12.5">
      <c r="H538" s="4"/>
      <c r="L538" s="4"/>
      <c r="W538" s="4"/>
    </row>
    <row r="539" spans="8:23" ht="12.5">
      <c r="H539" s="4"/>
      <c r="L539" s="4"/>
      <c r="W539" s="4"/>
    </row>
    <row r="540" spans="8:23" ht="12.5">
      <c r="H540" s="4"/>
      <c r="L540" s="4"/>
      <c r="W540" s="4"/>
    </row>
    <row r="541" spans="8:23" ht="12.5">
      <c r="H541" s="4"/>
      <c r="L541" s="4"/>
      <c r="W541" s="4"/>
    </row>
    <row r="542" spans="8:23" ht="12.5">
      <c r="H542" s="4"/>
      <c r="L542" s="4"/>
      <c r="W542" s="4"/>
    </row>
    <row r="543" spans="8:23" ht="12.5">
      <c r="H543" s="4"/>
      <c r="L543" s="4"/>
      <c r="W543" s="4"/>
    </row>
    <row r="544" spans="8:23" ht="12.5">
      <c r="H544" s="4"/>
      <c r="L544" s="4"/>
      <c r="W544" s="4"/>
    </row>
    <row r="545" spans="8:23" ht="12.5">
      <c r="H545" s="4"/>
      <c r="L545" s="4"/>
      <c r="W545" s="4"/>
    </row>
    <row r="546" spans="8:23" ht="12.5">
      <c r="H546" s="4"/>
      <c r="L546" s="4"/>
      <c r="W546" s="4"/>
    </row>
    <row r="547" spans="8:23" ht="12.5">
      <c r="H547" s="4"/>
      <c r="L547" s="4"/>
      <c r="W547" s="4"/>
    </row>
    <row r="548" spans="8:23" ht="12.5">
      <c r="H548" s="4"/>
      <c r="L548" s="4"/>
      <c r="W548" s="4"/>
    </row>
    <row r="549" spans="8:23" ht="12.5">
      <c r="H549" s="4"/>
      <c r="L549" s="4"/>
      <c r="W549" s="4"/>
    </row>
    <row r="550" spans="8:23" ht="12.5">
      <c r="H550" s="4"/>
      <c r="L550" s="4"/>
      <c r="W550" s="4"/>
    </row>
    <row r="551" spans="8:23" ht="12.5">
      <c r="H551" s="4"/>
      <c r="L551" s="4"/>
      <c r="W551" s="4"/>
    </row>
    <row r="552" spans="8:23" ht="12.5">
      <c r="H552" s="4"/>
      <c r="L552" s="4"/>
      <c r="W552" s="4"/>
    </row>
    <row r="553" spans="8:23" ht="12.5">
      <c r="H553" s="4"/>
      <c r="L553" s="4"/>
      <c r="W553" s="4"/>
    </row>
    <row r="554" spans="8:23" ht="12.5">
      <c r="H554" s="4"/>
      <c r="L554" s="4"/>
      <c r="W554" s="4"/>
    </row>
    <row r="555" spans="8:23" ht="12.5">
      <c r="H555" s="4"/>
      <c r="L555" s="4"/>
      <c r="W555" s="4"/>
    </row>
    <row r="556" spans="8:23" ht="12.5">
      <c r="H556" s="4"/>
      <c r="L556" s="4"/>
      <c r="W556" s="4"/>
    </row>
    <row r="557" spans="8:23" ht="12.5">
      <c r="H557" s="4"/>
      <c r="L557" s="4"/>
      <c r="W557" s="4"/>
    </row>
    <row r="558" spans="8:23" ht="12.5">
      <c r="H558" s="4"/>
      <c r="L558" s="4"/>
      <c r="W558" s="4"/>
    </row>
    <row r="559" spans="8:23" ht="12.5">
      <c r="H559" s="4"/>
      <c r="L559" s="4"/>
      <c r="W559" s="4"/>
    </row>
    <row r="560" spans="8:23" ht="12.5">
      <c r="H560" s="4"/>
      <c r="L560" s="4"/>
      <c r="W560" s="4"/>
    </row>
    <row r="561" spans="8:23" ht="12.5">
      <c r="H561" s="4"/>
      <c r="L561" s="4"/>
      <c r="W561" s="4"/>
    </row>
    <row r="562" spans="8:23" ht="12.5">
      <c r="H562" s="4"/>
      <c r="L562" s="4"/>
      <c r="W562" s="4"/>
    </row>
    <row r="563" spans="8:23" ht="12.5">
      <c r="H563" s="4"/>
      <c r="L563" s="4"/>
      <c r="W563" s="4"/>
    </row>
    <row r="564" spans="8:23" ht="12.5">
      <c r="H564" s="4"/>
      <c r="L564" s="4"/>
      <c r="W564" s="4"/>
    </row>
    <row r="565" spans="8:23" ht="12.5">
      <c r="H565" s="4"/>
      <c r="L565" s="4"/>
      <c r="W565" s="4"/>
    </row>
    <row r="566" spans="8:23" ht="12.5">
      <c r="H566" s="4"/>
      <c r="L566" s="4"/>
      <c r="W566" s="4"/>
    </row>
    <row r="567" spans="8:23" ht="12.5">
      <c r="H567" s="4"/>
      <c r="L567" s="4"/>
      <c r="W567" s="4"/>
    </row>
    <row r="568" spans="8:23" ht="12.5">
      <c r="H568" s="4"/>
      <c r="L568" s="4"/>
      <c r="W568" s="4"/>
    </row>
    <row r="569" spans="8:23" ht="12.5">
      <c r="H569" s="4"/>
      <c r="L569" s="4"/>
      <c r="W569" s="4"/>
    </row>
    <row r="570" spans="8:23" ht="12.5">
      <c r="H570" s="4"/>
      <c r="L570" s="4"/>
      <c r="W570" s="4"/>
    </row>
    <row r="571" spans="8:23" ht="12.5">
      <c r="H571" s="4"/>
      <c r="L571" s="4"/>
      <c r="W571" s="4"/>
    </row>
    <row r="572" spans="8:23" ht="12.5">
      <c r="H572" s="4"/>
      <c r="L572" s="4"/>
      <c r="W572" s="4"/>
    </row>
    <row r="573" spans="8:23" ht="12.5">
      <c r="H573" s="4"/>
      <c r="L573" s="4"/>
      <c r="W573" s="4"/>
    </row>
    <row r="574" spans="8:23" ht="12.5">
      <c r="H574" s="4"/>
      <c r="L574" s="4"/>
      <c r="W574" s="4"/>
    </row>
    <row r="575" spans="8:23" ht="12.5">
      <c r="H575" s="4"/>
      <c r="L575" s="4"/>
      <c r="W575" s="4"/>
    </row>
    <row r="576" spans="8:23" ht="12.5">
      <c r="H576" s="4"/>
      <c r="L576" s="4"/>
      <c r="W576" s="4"/>
    </row>
    <row r="577" spans="8:23" ht="12.5">
      <c r="H577" s="4"/>
      <c r="L577" s="4"/>
      <c r="W577" s="4"/>
    </row>
    <row r="578" spans="8:23" ht="12.5">
      <c r="H578" s="4"/>
      <c r="L578" s="4"/>
      <c r="W578" s="4"/>
    </row>
    <row r="579" spans="8:23" ht="12.5">
      <c r="H579" s="4"/>
      <c r="L579" s="4"/>
      <c r="W579" s="4"/>
    </row>
    <row r="580" spans="8:23" ht="12.5">
      <c r="H580" s="4"/>
      <c r="L580" s="4"/>
      <c r="W580" s="4"/>
    </row>
    <row r="581" spans="8:23" ht="12.5">
      <c r="H581" s="4"/>
      <c r="L581" s="4"/>
      <c r="W581" s="4"/>
    </row>
    <row r="582" spans="8:23" ht="12.5">
      <c r="H582" s="4"/>
      <c r="L582" s="4"/>
      <c r="W582" s="4"/>
    </row>
    <row r="583" spans="8:23" ht="12.5">
      <c r="H583" s="4"/>
      <c r="L583" s="4"/>
      <c r="W583" s="4"/>
    </row>
    <row r="584" spans="8:23" ht="12.5">
      <c r="H584" s="4"/>
      <c r="L584" s="4"/>
      <c r="W584" s="4"/>
    </row>
    <row r="585" spans="8:23" ht="12.5">
      <c r="H585" s="4"/>
      <c r="L585" s="4"/>
      <c r="W585" s="4"/>
    </row>
    <row r="586" spans="8:23" ht="12.5">
      <c r="H586" s="4"/>
      <c r="L586" s="4"/>
      <c r="W586" s="4"/>
    </row>
    <row r="587" spans="8:23" ht="12.5">
      <c r="H587" s="4"/>
      <c r="L587" s="4"/>
      <c r="W587" s="4"/>
    </row>
    <row r="588" spans="8:23" ht="12.5">
      <c r="H588" s="4"/>
      <c r="L588" s="4"/>
      <c r="W588" s="4"/>
    </row>
    <row r="589" spans="8:23" ht="12.5">
      <c r="H589" s="4"/>
      <c r="L589" s="4"/>
      <c r="W589" s="4"/>
    </row>
    <row r="590" spans="8:23" ht="12.5">
      <c r="H590" s="4"/>
      <c r="L590" s="4"/>
      <c r="W590" s="4"/>
    </row>
    <row r="591" spans="8:23" ht="12.5">
      <c r="H591" s="4"/>
      <c r="L591" s="4"/>
      <c r="W591" s="4"/>
    </row>
    <row r="592" spans="8:23" ht="12.5">
      <c r="H592" s="4"/>
      <c r="L592" s="4"/>
      <c r="W592" s="4"/>
    </row>
    <row r="593" spans="8:23" ht="12.5">
      <c r="H593" s="4"/>
      <c r="L593" s="4"/>
      <c r="W593" s="4"/>
    </row>
    <row r="594" spans="8:23" ht="12.5">
      <c r="H594" s="4"/>
      <c r="L594" s="4"/>
      <c r="W594" s="4"/>
    </row>
    <row r="595" spans="8:23" ht="12.5">
      <c r="H595" s="4"/>
      <c r="L595" s="4"/>
      <c r="W595" s="4"/>
    </row>
    <row r="596" spans="8:23" ht="12.5">
      <c r="H596" s="4"/>
      <c r="L596" s="4"/>
      <c r="W596" s="4"/>
    </row>
    <row r="597" spans="8:23" ht="12.5">
      <c r="H597" s="4"/>
      <c r="L597" s="4"/>
      <c r="W597" s="4"/>
    </row>
    <row r="598" spans="8:23" ht="12.5">
      <c r="H598" s="4"/>
      <c r="L598" s="4"/>
      <c r="W598" s="4"/>
    </row>
    <row r="599" spans="8:23" ht="12.5">
      <c r="H599" s="4"/>
      <c r="L599" s="4"/>
      <c r="W599" s="4"/>
    </row>
    <row r="600" spans="8:23" ht="12.5">
      <c r="H600" s="4"/>
      <c r="L600" s="4"/>
      <c r="W600" s="4"/>
    </row>
    <row r="601" spans="8:23" ht="12.5">
      <c r="H601" s="4"/>
      <c r="L601" s="4"/>
      <c r="W601" s="4"/>
    </row>
    <row r="602" spans="8:23" ht="12.5">
      <c r="H602" s="4"/>
      <c r="L602" s="4"/>
      <c r="W602" s="4"/>
    </row>
    <row r="603" spans="8:23" ht="12.5">
      <c r="H603" s="4"/>
      <c r="L603" s="4"/>
      <c r="W603" s="4"/>
    </row>
    <row r="604" spans="8:23" ht="12.5">
      <c r="H604" s="4"/>
      <c r="L604" s="4"/>
      <c r="W604" s="4"/>
    </row>
    <row r="605" spans="8:23" ht="12.5">
      <c r="H605" s="4"/>
      <c r="L605" s="4"/>
      <c r="W605" s="4"/>
    </row>
    <row r="606" spans="8:23" ht="12.5">
      <c r="H606" s="4"/>
      <c r="L606" s="4"/>
      <c r="W606" s="4"/>
    </row>
    <row r="607" spans="8:23" ht="12.5">
      <c r="H607" s="4"/>
      <c r="L607" s="4"/>
      <c r="W607" s="4"/>
    </row>
    <row r="608" spans="8:23" ht="12.5">
      <c r="H608" s="4"/>
      <c r="L608" s="4"/>
      <c r="W608" s="4"/>
    </row>
    <row r="609" spans="8:23" ht="12.5">
      <c r="H609" s="4"/>
      <c r="L609" s="4"/>
      <c r="W609" s="4"/>
    </row>
    <row r="610" spans="8:23" ht="12.5">
      <c r="H610" s="4"/>
      <c r="L610" s="4"/>
      <c r="W610" s="4"/>
    </row>
    <row r="611" spans="8:23" ht="12.5">
      <c r="H611" s="4"/>
      <c r="L611" s="4"/>
      <c r="W611" s="4"/>
    </row>
    <row r="612" spans="8:23" ht="12.5">
      <c r="H612" s="4"/>
      <c r="L612" s="4"/>
      <c r="W612" s="4"/>
    </row>
    <row r="613" spans="8:23" ht="12.5">
      <c r="H613" s="4"/>
      <c r="L613" s="4"/>
      <c r="W613" s="4"/>
    </row>
    <row r="614" spans="8:23" ht="12.5">
      <c r="H614" s="4"/>
      <c r="L614" s="4"/>
      <c r="W614" s="4"/>
    </row>
    <row r="615" spans="8:23" ht="12.5">
      <c r="H615" s="4"/>
      <c r="L615" s="4"/>
      <c r="W615" s="4"/>
    </row>
    <row r="616" spans="8:23" ht="12.5">
      <c r="H616" s="4"/>
      <c r="L616" s="4"/>
      <c r="W616" s="4"/>
    </row>
    <row r="617" spans="8:23" ht="12.5">
      <c r="H617" s="4"/>
      <c r="L617" s="4"/>
      <c r="W617" s="4"/>
    </row>
    <row r="618" spans="8:23" ht="12.5">
      <c r="H618" s="4"/>
      <c r="L618" s="4"/>
      <c r="W618" s="4"/>
    </row>
    <row r="619" spans="8:23" ht="12.5">
      <c r="H619" s="4"/>
      <c r="L619" s="4"/>
      <c r="W619" s="4"/>
    </row>
    <row r="620" spans="8:23" ht="12.5">
      <c r="H620" s="4"/>
      <c r="L620" s="4"/>
      <c r="W620" s="4"/>
    </row>
    <row r="621" spans="8:23" ht="12.5">
      <c r="H621" s="4"/>
      <c r="L621" s="4"/>
      <c r="W621" s="4"/>
    </row>
    <row r="622" spans="8:23" ht="12.5">
      <c r="H622" s="4"/>
      <c r="L622" s="4"/>
      <c r="W622" s="4"/>
    </row>
    <row r="623" spans="8:23" ht="12.5">
      <c r="H623" s="4"/>
      <c r="L623" s="4"/>
      <c r="W623" s="4"/>
    </row>
    <row r="624" spans="8:23" ht="12.5">
      <c r="H624" s="4"/>
      <c r="L624" s="4"/>
      <c r="W624" s="4"/>
    </row>
    <row r="625" spans="8:23" ht="12.5">
      <c r="H625" s="4"/>
      <c r="L625" s="4"/>
      <c r="W625" s="4"/>
    </row>
    <row r="626" spans="8:23" ht="12.5">
      <c r="H626" s="4"/>
      <c r="L626" s="4"/>
      <c r="W626" s="4"/>
    </row>
    <row r="627" spans="8:23" ht="12.5">
      <c r="H627" s="4"/>
      <c r="L627" s="4"/>
      <c r="W627" s="4"/>
    </row>
    <row r="628" spans="8:23" ht="12.5">
      <c r="H628" s="4"/>
      <c r="L628" s="4"/>
      <c r="W628" s="4"/>
    </row>
    <row r="629" spans="8:23" ht="12.5">
      <c r="H629" s="4"/>
      <c r="L629" s="4"/>
      <c r="W629" s="4"/>
    </row>
    <row r="630" spans="8:23" ht="12.5">
      <c r="H630" s="4"/>
      <c r="L630" s="4"/>
      <c r="W630" s="4"/>
    </row>
    <row r="631" spans="8:23" ht="12.5">
      <c r="H631" s="4"/>
      <c r="L631" s="4"/>
      <c r="W631" s="4"/>
    </row>
    <row r="632" spans="8:23" ht="12.5">
      <c r="H632" s="4"/>
      <c r="L632" s="4"/>
      <c r="W632" s="4"/>
    </row>
    <row r="633" spans="8:23" ht="12.5">
      <c r="H633" s="4"/>
      <c r="L633" s="4"/>
      <c r="W633" s="4"/>
    </row>
    <row r="634" spans="8:23" ht="12.5">
      <c r="H634" s="4"/>
      <c r="L634" s="4"/>
      <c r="W634" s="4"/>
    </row>
    <row r="635" spans="8:23" ht="12.5">
      <c r="H635" s="4"/>
      <c r="L635" s="4"/>
      <c r="W635" s="4"/>
    </row>
    <row r="636" spans="8:23" ht="12.5">
      <c r="H636" s="4"/>
      <c r="L636" s="4"/>
      <c r="W636" s="4"/>
    </row>
    <row r="637" spans="8:23" ht="12.5">
      <c r="H637" s="4"/>
      <c r="L637" s="4"/>
      <c r="W637" s="4"/>
    </row>
    <row r="638" spans="8:23" ht="12.5">
      <c r="H638" s="4"/>
      <c r="L638" s="4"/>
      <c r="W638" s="4"/>
    </row>
    <row r="639" spans="8:23" ht="12.5">
      <c r="H639" s="4"/>
      <c r="L639" s="4"/>
      <c r="W639" s="4"/>
    </row>
    <row r="640" spans="8:23" ht="12.5">
      <c r="H640" s="4"/>
      <c r="L640" s="4"/>
      <c r="W640" s="4"/>
    </row>
    <row r="641" spans="8:23" ht="12.5">
      <c r="H641" s="4"/>
      <c r="L641" s="4"/>
      <c r="W641" s="4"/>
    </row>
    <row r="642" spans="8:23" ht="12.5">
      <c r="H642" s="4"/>
      <c r="L642" s="4"/>
      <c r="W642" s="4"/>
    </row>
    <row r="643" spans="8:23" ht="12.5">
      <c r="H643" s="4"/>
      <c r="L643" s="4"/>
      <c r="W643" s="4"/>
    </row>
    <row r="644" spans="8:23" ht="12.5">
      <c r="H644" s="4"/>
      <c r="L644" s="4"/>
      <c r="W644" s="4"/>
    </row>
    <row r="645" spans="8:23" ht="12.5">
      <c r="H645" s="4"/>
      <c r="L645" s="4"/>
      <c r="W645" s="4"/>
    </row>
    <row r="646" spans="8:23" ht="12.5">
      <c r="H646" s="4"/>
      <c r="L646" s="4"/>
      <c r="W646" s="4"/>
    </row>
    <row r="647" spans="8:23" ht="12.5">
      <c r="H647" s="4"/>
      <c r="L647" s="4"/>
      <c r="W647" s="4"/>
    </row>
    <row r="648" spans="8:23" ht="12.5">
      <c r="H648" s="4"/>
      <c r="L648" s="4"/>
      <c r="W648" s="4"/>
    </row>
    <row r="649" spans="8:23" ht="12.5">
      <c r="H649" s="4"/>
      <c r="L649" s="4"/>
      <c r="W649" s="4"/>
    </row>
    <row r="650" spans="8:23" ht="12.5">
      <c r="H650" s="4"/>
      <c r="L650" s="4"/>
      <c r="W650" s="4"/>
    </row>
    <row r="651" spans="8:23" ht="12.5">
      <c r="H651" s="4"/>
      <c r="L651" s="4"/>
      <c r="W651" s="4"/>
    </row>
    <row r="652" spans="8:23" ht="12.5">
      <c r="H652" s="4"/>
      <c r="L652" s="4"/>
      <c r="W652" s="4"/>
    </row>
    <row r="653" spans="8:23" ht="12.5">
      <c r="H653" s="4"/>
      <c r="L653" s="4"/>
      <c r="W653" s="4"/>
    </row>
    <row r="654" spans="8:23" ht="12.5">
      <c r="H654" s="4"/>
      <c r="L654" s="4"/>
      <c r="W654" s="4"/>
    </row>
    <row r="655" spans="8:23" ht="12.5">
      <c r="H655" s="4"/>
      <c r="L655" s="4"/>
      <c r="W655" s="4"/>
    </row>
    <row r="656" spans="8:23" ht="12.5">
      <c r="H656" s="4"/>
      <c r="L656" s="4"/>
      <c r="W656" s="4"/>
    </row>
    <row r="657" spans="8:23" ht="12.5">
      <c r="H657" s="4"/>
      <c r="L657" s="4"/>
      <c r="W657" s="4"/>
    </row>
    <row r="658" spans="8:23" ht="12.5">
      <c r="H658" s="4"/>
      <c r="L658" s="4"/>
      <c r="W658" s="4"/>
    </row>
    <row r="659" spans="8:23" ht="12.5">
      <c r="H659" s="4"/>
      <c r="L659" s="4"/>
      <c r="W659" s="4"/>
    </row>
    <row r="660" spans="8:23" ht="12.5">
      <c r="H660" s="4"/>
      <c r="L660" s="4"/>
      <c r="W660" s="4"/>
    </row>
    <row r="661" spans="8:23" ht="12.5">
      <c r="H661" s="4"/>
      <c r="L661" s="4"/>
      <c r="W661" s="4"/>
    </row>
    <row r="662" spans="8:23" ht="12.5">
      <c r="H662" s="4"/>
      <c r="L662" s="4"/>
      <c r="W662" s="4"/>
    </row>
    <row r="663" spans="8:23" ht="12.5">
      <c r="H663" s="4"/>
      <c r="L663" s="4"/>
      <c r="W663" s="4"/>
    </row>
    <row r="664" spans="8:23" ht="12.5">
      <c r="H664" s="4"/>
      <c r="L664" s="4"/>
      <c r="W664" s="4"/>
    </row>
    <row r="665" spans="8:23" ht="12.5">
      <c r="H665" s="4"/>
      <c r="L665" s="4"/>
      <c r="W665" s="4"/>
    </row>
    <row r="666" spans="8:23" ht="12.5">
      <c r="H666" s="4"/>
      <c r="L666" s="4"/>
      <c r="W666" s="4"/>
    </row>
    <row r="667" spans="8:23" ht="12.5">
      <c r="H667" s="4"/>
      <c r="L667" s="4"/>
      <c r="W667" s="4"/>
    </row>
    <row r="668" spans="8:23" ht="12.5">
      <c r="H668" s="4"/>
      <c r="L668" s="4"/>
      <c r="W668" s="4"/>
    </row>
    <row r="669" spans="8:23" ht="12.5">
      <c r="H669" s="4"/>
      <c r="L669" s="4"/>
      <c r="W669" s="4"/>
    </row>
    <row r="670" spans="8:23" ht="12.5">
      <c r="H670" s="4"/>
      <c r="L670" s="4"/>
      <c r="W670" s="4"/>
    </row>
    <row r="671" spans="8:23" ht="12.5">
      <c r="H671" s="4"/>
      <c r="L671" s="4"/>
      <c r="W671" s="4"/>
    </row>
    <row r="672" spans="8:23" ht="12.5">
      <c r="H672" s="4"/>
      <c r="L672" s="4"/>
      <c r="W672" s="4"/>
    </row>
    <row r="673" spans="8:23" ht="12.5">
      <c r="H673" s="4"/>
      <c r="L673" s="4"/>
      <c r="W673" s="4"/>
    </row>
    <row r="674" spans="8:23" ht="12.5">
      <c r="H674" s="4"/>
      <c r="L674" s="4"/>
      <c r="W674" s="4"/>
    </row>
    <row r="675" spans="8:23" ht="12.5">
      <c r="H675" s="4"/>
      <c r="L675" s="4"/>
      <c r="W675" s="4"/>
    </row>
    <row r="676" spans="8:23" ht="12.5">
      <c r="H676" s="4"/>
      <c r="L676" s="4"/>
      <c r="W676" s="4"/>
    </row>
    <row r="677" spans="8:23" ht="12.5">
      <c r="H677" s="4"/>
      <c r="L677" s="4"/>
      <c r="W677" s="4"/>
    </row>
    <row r="678" spans="8:23" ht="12.5">
      <c r="H678" s="4"/>
      <c r="L678" s="4"/>
      <c r="W678" s="4"/>
    </row>
    <row r="679" spans="8:23" ht="12.5">
      <c r="H679" s="4"/>
      <c r="L679" s="4"/>
      <c r="W679" s="4"/>
    </row>
    <row r="680" spans="8:23" ht="12.5">
      <c r="H680" s="4"/>
      <c r="L680" s="4"/>
      <c r="W680" s="4"/>
    </row>
    <row r="681" spans="8:23" ht="12.5">
      <c r="H681" s="4"/>
      <c r="L681" s="4"/>
      <c r="W681" s="4"/>
    </row>
    <row r="682" spans="8:23" ht="12.5">
      <c r="H682" s="4"/>
      <c r="L682" s="4"/>
      <c r="W682" s="4"/>
    </row>
    <row r="683" spans="8:23" ht="12.5">
      <c r="H683" s="4"/>
      <c r="L683" s="4"/>
      <c r="W683" s="4"/>
    </row>
    <row r="684" spans="8:23" ht="12.5">
      <c r="H684" s="4"/>
      <c r="L684" s="4"/>
      <c r="W684" s="4"/>
    </row>
    <row r="685" spans="8:23" ht="12.5">
      <c r="H685" s="4"/>
      <c r="L685" s="4"/>
      <c r="W685" s="4"/>
    </row>
    <row r="686" spans="8:23" ht="12.5">
      <c r="H686" s="4"/>
      <c r="L686" s="4"/>
      <c r="W686" s="4"/>
    </row>
    <row r="687" spans="8:23" ht="12.5">
      <c r="H687" s="4"/>
      <c r="L687" s="4"/>
      <c r="W687" s="4"/>
    </row>
    <row r="688" spans="8:23" ht="12.5">
      <c r="H688" s="4"/>
      <c r="L688" s="4"/>
      <c r="W688" s="4"/>
    </row>
    <row r="689" spans="8:23" ht="12.5">
      <c r="H689" s="4"/>
      <c r="L689" s="4"/>
      <c r="W689" s="4"/>
    </row>
    <row r="690" spans="8:23" ht="12.5">
      <c r="H690" s="4"/>
      <c r="L690" s="4"/>
      <c r="W690" s="4"/>
    </row>
    <row r="691" spans="8:23" ht="12.5">
      <c r="H691" s="4"/>
      <c r="L691" s="4"/>
      <c r="W691" s="4"/>
    </row>
    <row r="692" spans="8:23" ht="12.5">
      <c r="H692" s="4"/>
      <c r="L692" s="4"/>
      <c r="W692" s="4"/>
    </row>
    <row r="693" spans="8:23" ht="12.5">
      <c r="H693" s="4"/>
      <c r="L693" s="4"/>
      <c r="W693" s="4"/>
    </row>
    <row r="694" spans="8:23" ht="12.5">
      <c r="H694" s="4"/>
      <c r="L694" s="4"/>
      <c r="W694" s="4"/>
    </row>
    <row r="695" spans="8:23" ht="12.5">
      <c r="H695" s="4"/>
      <c r="L695" s="4"/>
      <c r="W695" s="4"/>
    </row>
    <row r="696" spans="8:23" ht="12.5">
      <c r="H696" s="4"/>
      <c r="L696" s="4"/>
      <c r="W696" s="4"/>
    </row>
    <row r="697" spans="8:23" ht="12.5">
      <c r="H697" s="4"/>
      <c r="L697" s="4"/>
      <c r="W697" s="4"/>
    </row>
    <row r="698" spans="8:23" ht="12.5">
      <c r="H698" s="4"/>
      <c r="L698" s="4"/>
      <c r="W698" s="4"/>
    </row>
    <row r="699" spans="8:23" ht="12.5">
      <c r="H699" s="4"/>
      <c r="L699" s="4"/>
      <c r="W699" s="4"/>
    </row>
    <row r="700" spans="8:23" ht="12.5">
      <c r="H700" s="4"/>
      <c r="L700" s="4"/>
      <c r="W700" s="4"/>
    </row>
    <row r="701" spans="8:23" ht="12.5">
      <c r="H701" s="4"/>
      <c r="L701" s="4"/>
      <c r="W701" s="4"/>
    </row>
    <row r="702" spans="8:23" ht="12.5">
      <c r="H702" s="4"/>
      <c r="L702" s="4"/>
      <c r="W702" s="4"/>
    </row>
    <row r="703" spans="8:23" ht="12.5">
      <c r="H703" s="4"/>
      <c r="L703" s="4"/>
      <c r="W703" s="4"/>
    </row>
    <row r="704" spans="8:23" ht="12.5">
      <c r="H704" s="4"/>
      <c r="L704" s="4"/>
      <c r="W704" s="4"/>
    </row>
    <row r="705" spans="8:23" ht="12.5">
      <c r="H705" s="4"/>
      <c r="L705" s="4"/>
      <c r="W705" s="4"/>
    </row>
    <row r="706" spans="8:23" ht="12.5">
      <c r="H706" s="4"/>
      <c r="L706" s="4"/>
      <c r="W706" s="4"/>
    </row>
    <row r="707" spans="8:23" ht="12.5">
      <c r="H707" s="4"/>
      <c r="L707" s="4"/>
      <c r="W707" s="4"/>
    </row>
    <row r="708" spans="8:23" ht="12.5">
      <c r="H708" s="4"/>
      <c r="L708" s="4"/>
      <c r="W708" s="4"/>
    </row>
    <row r="709" spans="8:23" ht="12.5">
      <c r="H709" s="4"/>
      <c r="L709" s="4"/>
      <c r="W709" s="4"/>
    </row>
    <row r="710" spans="8:23" ht="12.5">
      <c r="H710" s="4"/>
      <c r="L710" s="4"/>
      <c r="W710" s="4"/>
    </row>
    <row r="711" spans="8:23" ht="12.5">
      <c r="H711" s="4"/>
      <c r="L711" s="4"/>
      <c r="W711" s="4"/>
    </row>
    <row r="712" spans="8:23" ht="12.5">
      <c r="H712" s="4"/>
      <c r="L712" s="4"/>
      <c r="W712" s="4"/>
    </row>
    <row r="713" spans="8:23" ht="12.5">
      <c r="H713" s="4"/>
      <c r="L713" s="4"/>
      <c r="W713" s="4"/>
    </row>
    <row r="714" spans="8:23" ht="12.5">
      <c r="H714" s="4"/>
      <c r="L714" s="4"/>
      <c r="W714" s="4"/>
    </row>
    <row r="715" spans="8:23" ht="12.5">
      <c r="H715" s="4"/>
      <c r="L715" s="4"/>
      <c r="W715" s="4"/>
    </row>
    <row r="716" spans="8:23" ht="12.5">
      <c r="H716" s="4"/>
      <c r="L716" s="4"/>
      <c r="W716" s="4"/>
    </row>
    <row r="717" spans="8:23" ht="12.5">
      <c r="H717" s="4"/>
      <c r="L717" s="4"/>
      <c r="W717" s="4"/>
    </row>
    <row r="718" spans="8:23" ht="12.5">
      <c r="H718" s="4"/>
      <c r="L718" s="4"/>
      <c r="W718" s="4"/>
    </row>
    <row r="719" spans="8:23" ht="12.5">
      <c r="H719" s="4"/>
      <c r="L719" s="4"/>
      <c r="W719" s="4"/>
    </row>
    <row r="720" spans="8:23" ht="12.5">
      <c r="H720" s="4"/>
      <c r="L720" s="4"/>
      <c r="W720" s="4"/>
    </row>
    <row r="721" spans="8:23" ht="12.5">
      <c r="H721" s="4"/>
      <c r="L721" s="4"/>
      <c r="W721" s="4"/>
    </row>
    <row r="722" spans="8:23" ht="12.5">
      <c r="H722" s="4"/>
      <c r="L722" s="4"/>
      <c r="W722" s="4"/>
    </row>
    <row r="723" spans="8:23" ht="12.5">
      <c r="H723" s="4"/>
      <c r="L723" s="4"/>
      <c r="W723" s="4"/>
    </row>
    <row r="724" spans="8:23" ht="12.5">
      <c r="H724" s="4"/>
      <c r="L724" s="4"/>
      <c r="W724" s="4"/>
    </row>
    <row r="725" spans="8:23" ht="12.5">
      <c r="H725" s="4"/>
      <c r="L725" s="4"/>
      <c r="W725" s="4"/>
    </row>
    <row r="726" spans="8:23" ht="12.5">
      <c r="H726" s="4"/>
      <c r="L726" s="4"/>
      <c r="W726" s="4"/>
    </row>
    <row r="727" spans="8:23" ht="12.5">
      <c r="H727" s="4"/>
      <c r="L727" s="4"/>
      <c r="W727" s="4"/>
    </row>
    <row r="728" spans="8:23" ht="12.5">
      <c r="H728" s="4"/>
      <c r="L728" s="4"/>
      <c r="W728" s="4"/>
    </row>
    <row r="729" spans="8:23" ht="12.5">
      <c r="H729" s="4"/>
      <c r="L729" s="4"/>
      <c r="W729" s="4"/>
    </row>
    <row r="730" spans="8:23" ht="12.5">
      <c r="H730" s="4"/>
      <c r="L730" s="4"/>
      <c r="W730" s="4"/>
    </row>
    <row r="731" spans="8:23" ht="12.5">
      <c r="H731" s="4"/>
      <c r="L731" s="4"/>
      <c r="W731" s="4"/>
    </row>
    <row r="732" spans="8:23" ht="12.5">
      <c r="H732" s="4"/>
      <c r="L732" s="4"/>
      <c r="W732" s="4"/>
    </row>
    <row r="733" spans="8:23" ht="12.5">
      <c r="H733" s="4"/>
      <c r="L733" s="4"/>
      <c r="W733" s="4"/>
    </row>
    <row r="734" spans="8:23" ht="12.5">
      <c r="H734" s="4"/>
      <c r="L734" s="4"/>
      <c r="W734" s="4"/>
    </row>
    <row r="735" spans="8:23" ht="12.5">
      <c r="H735" s="4"/>
      <c r="L735" s="4"/>
      <c r="W735" s="4"/>
    </row>
    <row r="736" spans="8:23" ht="12.5">
      <c r="H736" s="4"/>
      <c r="L736" s="4"/>
      <c r="W736" s="4"/>
    </row>
    <row r="737" spans="8:23" ht="12.5">
      <c r="H737" s="4"/>
      <c r="L737" s="4"/>
      <c r="W737" s="4"/>
    </row>
    <row r="738" spans="8:23" ht="12.5">
      <c r="H738" s="4"/>
      <c r="L738" s="4"/>
      <c r="W738" s="4"/>
    </row>
    <row r="739" spans="8:23" ht="12.5">
      <c r="H739" s="4"/>
      <c r="L739" s="4"/>
      <c r="W739" s="4"/>
    </row>
    <row r="740" spans="8:23" ht="12.5">
      <c r="H740" s="4"/>
      <c r="L740" s="4"/>
      <c r="W740" s="4"/>
    </row>
    <row r="741" spans="8:23" ht="12.5">
      <c r="H741" s="4"/>
      <c r="L741" s="4"/>
      <c r="W741" s="4"/>
    </row>
    <row r="742" spans="8:23" ht="12.5">
      <c r="H742" s="4"/>
      <c r="L742" s="4"/>
      <c r="W742" s="4"/>
    </row>
    <row r="743" spans="8:23" ht="12.5">
      <c r="H743" s="4"/>
      <c r="L743" s="4"/>
      <c r="W743" s="4"/>
    </row>
    <row r="744" spans="8:23" ht="12.5">
      <c r="H744" s="4"/>
      <c r="L744" s="4"/>
      <c r="W744" s="4"/>
    </row>
    <row r="745" spans="8:23" ht="12.5">
      <c r="H745" s="4"/>
      <c r="L745" s="4"/>
      <c r="W745" s="4"/>
    </row>
    <row r="746" spans="8:23" ht="12.5">
      <c r="H746" s="4"/>
      <c r="L746" s="4"/>
      <c r="W746" s="4"/>
    </row>
    <row r="747" spans="8:23" ht="12.5">
      <c r="H747" s="4"/>
      <c r="L747" s="4"/>
      <c r="W747" s="4"/>
    </row>
    <row r="748" spans="8:23" ht="12.5">
      <c r="H748" s="4"/>
      <c r="L748" s="4"/>
      <c r="W748" s="4"/>
    </row>
    <row r="749" spans="8:23" ht="12.5">
      <c r="H749" s="4"/>
      <c r="L749" s="4"/>
      <c r="W749" s="4"/>
    </row>
    <row r="750" spans="8:23" ht="12.5">
      <c r="H750" s="4"/>
      <c r="L750" s="4"/>
      <c r="W750" s="4"/>
    </row>
    <row r="751" spans="8:23" ht="12.5">
      <c r="H751" s="4"/>
      <c r="L751" s="4"/>
      <c r="W751" s="4"/>
    </row>
    <row r="752" spans="8:23" ht="12.5">
      <c r="H752" s="4"/>
      <c r="L752" s="4"/>
      <c r="W752" s="4"/>
    </row>
    <row r="753" spans="8:23" ht="12.5">
      <c r="H753" s="4"/>
      <c r="L753" s="4"/>
      <c r="W753" s="4"/>
    </row>
    <row r="754" spans="8:23" ht="12.5">
      <c r="H754" s="4"/>
      <c r="L754" s="4"/>
      <c r="W754" s="4"/>
    </row>
    <row r="755" spans="8:23" ht="12.5">
      <c r="H755" s="4"/>
      <c r="L755" s="4"/>
      <c r="W755" s="4"/>
    </row>
    <row r="756" spans="8:23" ht="12.5">
      <c r="H756" s="4"/>
      <c r="L756" s="4"/>
      <c r="W756" s="4"/>
    </row>
    <row r="757" spans="8:23" ht="12.5">
      <c r="H757" s="4"/>
      <c r="L757" s="4"/>
      <c r="W757" s="4"/>
    </row>
    <row r="758" spans="8:23" ht="12.5">
      <c r="H758" s="4"/>
      <c r="L758" s="4"/>
      <c r="W758" s="4"/>
    </row>
    <row r="759" spans="8:23" ht="12.5">
      <c r="H759" s="4"/>
      <c r="L759" s="4"/>
      <c r="W759" s="4"/>
    </row>
    <row r="760" spans="8:23" ht="12.5">
      <c r="H760" s="4"/>
      <c r="L760" s="4"/>
      <c r="W760" s="4"/>
    </row>
    <row r="761" spans="8:23" ht="12.5">
      <c r="H761" s="4"/>
      <c r="L761" s="4"/>
      <c r="W761" s="4"/>
    </row>
    <row r="762" spans="8:23" ht="12.5">
      <c r="H762" s="4"/>
      <c r="L762" s="4"/>
      <c r="W762" s="4"/>
    </row>
    <row r="763" spans="8:23" ht="12.5">
      <c r="H763" s="4"/>
      <c r="L763" s="4"/>
      <c r="W763" s="4"/>
    </row>
    <row r="764" spans="8:23" ht="12.5">
      <c r="H764" s="4"/>
      <c r="L764" s="4"/>
      <c r="W764" s="4"/>
    </row>
    <row r="765" spans="8:23" ht="12.5">
      <c r="H765" s="4"/>
      <c r="L765" s="4"/>
      <c r="W765" s="4"/>
    </row>
    <row r="766" spans="8:23" ht="12.5">
      <c r="H766" s="4"/>
      <c r="L766" s="4"/>
      <c r="W766" s="4"/>
    </row>
    <row r="767" spans="8:23" ht="12.5">
      <c r="H767" s="4"/>
      <c r="L767" s="4"/>
      <c r="W767" s="4"/>
    </row>
    <row r="768" spans="8:23" ht="12.5">
      <c r="H768" s="4"/>
      <c r="L768" s="4"/>
      <c r="W768" s="4"/>
    </row>
    <row r="769" spans="8:23" ht="12.5">
      <c r="H769" s="4"/>
      <c r="L769" s="4"/>
      <c r="W769" s="4"/>
    </row>
    <row r="770" spans="8:23" ht="12.5">
      <c r="H770" s="4"/>
      <c r="L770" s="4"/>
      <c r="W770" s="4"/>
    </row>
    <row r="771" spans="8:23" ht="12.5">
      <c r="H771" s="4"/>
      <c r="L771" s="4"/>
      <c r="W771" s="4"/>
    </row>
    <row r="772" spans="8:23" ht="12.5">
      <c r="H772" s="4"/>
      <c r="L772" s="4"/>
      <c r="W772" s="4"/>
    </row>
    <row r="773" spans="8:23" ht="12.5">
      <c r="H773" s="4"/>
      <c r="L773" s="4"/>
      <c r="W773" s="4"/>
    </row>
    <row r="774" spans="8:23" ht="12.5">
      <c r="H774" s="4"/>
      <c r="L774" s="4"/>
      <c r="W774" s="4"/>
    </row>
    <row r="775" spans="8:23" ht="12.5">
      <c r="H775" s="4"/>
      <c r="L775" s="4"/>
      <c r="W775" s="4"/>
    </row>
    <row r="776" spans="8:23" ht="12.5">
      <c r="H776" s="4"/>
      <c r="L776" s="4"/>
      <c r="W776" s="4"/>
    </row>
    <row r="777" spans="8:23" ht="12.5">
      <c r="H777" s="4"/>
      <c r="L777" s="4"/>
      <c r="W777" s="4"/>
    </row>
    <row r="778" spans="8:23" ht="12.5">
      <c r="H778" s="4"/>
      <c r="L778" s="4"/>
      <c r="W778" s="4"/>
    </row>
    <row r="779" spans="8:23" ht="12.5">
      <c r="H779" s="4"/>
      <c r="L779" s="4"/>
      <c r="W779" s="4"/>
    </row>
    <row r="780" spans="8:23" ht="12.5">
      <c r="H780" s="4"/>
      <c r="L780" s="4"/>
      <c r="W780" s="4"/>
    </row>
    <row r="781" spans="8:23" ht="12.5">
      <c r="H781" s="4"/>
      <c r="L781" s="4"/>
      <c r="W781" s="4"/>
    </row>
    <row r="782" spans="8:23" ht="12.5">
      <c r="H782" s="4"/>
      <c r="L782" s="4"/>
      <c r="W782" s="4"/>
    </row>
    <row r="783" spans="8:23" ht="12.5">
      <c r="H783" s="4"/>
      <c r="L783" s="4"/>
      <c r="W783" s="4"/>
    </row>
    <row r="784" spans="8:23" ht="12.5">
      <c r="H784" s="4"/>
      <c r="L784" s="4"/>
      <c r="W784" s="4"/>
    </row>
    <row r="785" spans="8:23" ht="12.5">
      <c r="H785" s="4"/>
      <c r="L785" s="4"/>
      <c r="W785" s="4"/>
    </row>
    <row r="786" spans="8:23" ht="12.5">
      <c r="H786" s="4"/>
      <c r="L786" s="4"/>
      <c r="W786" s="4"/>
    </row>
    <row r="787" spans="8:23" ht="12.5">
      <c r="H787" s="4"/>
      <c r="L787" s="4"/>
      <c r="W787" s="4"/>
    </row>
    <row r="788" spans="8:23" ht="12.5">
      <c r="H788" s="4"/>
      <c r="L788" s="4"/>
      <c r="W788" s="4"/>
    </row>
    <row r="789" spans="8:23" ht="12.5">
      <c r="H789" s="4"/>
      <c r="L789" s="4"/>
      <c r="W789" s="4"/>
    </row>
    <row r="790" spans="8:23" ht="12.5">
      <c r="H790" s="4"/>
      <c r="L790" s="4"/>
      <c r="W790" s="4"/>
    </row>
    <row r="791" spans="8:23" ht="12.5">
      <c r="H791" s="4"/>
      <c r="L791" s="4"/>
      <c r="W791" s="4"/>
    </row>
    <row r="792" spans="8:23" ht="12.5">
      <c r="H792" s="4"/>
      <c r="L792" s="4"/>
      <c r="W792" s="4"/>
    </row>
    <row r="793" spans="8:23" ht="12.5">
      <c r="H793" s="4"/>
      <c r="L793" s="4"/>
      <c r="W793" s="4"/>
    </row>
    <row r="794" spans="8:23" ht="12.5">
      <c r="H794" s="4"/>
      <c r="L794" s="4"/>
      <c r="W794" s="4"/>
    </row>
    <row r="795" spans="8:23" ht="12.5">
      <c r="H795" s="4"/>
      <c r="L795" s="4"/>
      <c r="W795" s="4"/>
    </row>
    <row r="796" spans="8:23" ht="12.5">
      <c r="H796" s="4"/>
      <c r="L796" s="4"/>
      <c r="W796" s="4"/>
    </row>
    <row r="797" spans="8:23" ht="12.5">
      <c r="H797" s="4"/>
      <c r="L797" s="4"/>
      <c r="W797" s="4"/>
    </row>
    <row r="798" spans="8:23" ht="12.5">
      <c r="H798" s="4"/>
      <c r="L798" s="4"/>
      <c r="W798" s="4"/>
    </row>
    <row r="799" spans="8:23" ht="12.5">
      <c r="H799" s="4"/>
      <c r="L799" s="4"/>
      <c r="W799" s="4"/>
    </row>
    <row r="800" spans="8:23" ht="12.5">
      <c r="H800" s="4"/>
      <c r="L800" s="4"/>
      <c r="W800" s="4"/>
    </row>
    <row r="801" spans="8:23" ht="12.5">
      <c r="H801" s="4"/>
      <c r="L801" s="4"/>
      <c r="W801" s="4"/>
    </row>
    <row r="802" spans="8:23" ht="12.5">
      <c r="H802" s="4"/>
      <c r="L802" s="4"/>
      <c r="W802" s="4"/>
    </row>
    <row r="803" spans="8:23" ht="12.5">
      <c r="H803" s="4"/>
      <c r="L803" s="4"/>
      <c r="W803" s="4"/>
    </row>
    <row r="804" spans="8:23" ht="12.5">
      <c r="H804" s="4"/>
      <c r="L804" s="4"/>
      <c r="W804" s="4"/>
    </row>
    <row r="805" spans="8:23" ht="12.5">
      <c r="H805" s="4"/>
      <c r="L805" s="4"/>
      <c r="W805" s="4"/>
    </row>
    <row r="806" spans="8:23" ht="12.5">
      <c r="H806" s="4"/>
      <c r="L806" s="4"/>
      <c r="W806" s="4"/>
    </row>
    <row r="807" spans="8:23" ht="12.5">
      <c r="H807" s="4"/>
      <c r="L807" s="4"/>
      <c r="W807" s="4"/>
    </row>
    <row r="808" spans="8:23" ht="12.5">
      <c r="H808" s="4"/>
      <c r="L808" s="4"/>
      <c r="W808" s="4"/>
    </row>
    <row r="809" spans="8:23" ht="12.5">
      <c r="H809" s="4"/>
      <c r="L809" s="4"/>
      <c r="W809" s="4"/>
    </row>
    <row r="810" spans="8:23" ht="12.5">
      <c r="H810" s="4"/>
      <c r="L810" s="4"/>
      <c r="W810" s="4"/>
    </row>
    <row r="811" spans="8:23" ht="12.5">
      <c r="H811" s="4"/>
      <c r="L811" s="4"/>
      <c r="W811" s="4"/>
    </row>
    <row r="812" spans="8:23" ht="12.5">
      <c r="H812" s="4"/>
      <c r="L812" s="4"/>
      <c r="W812" s="4"/>
    </row>
    <row r="813" spans="8:23" ht="12.5">
      <c r="H813" s="4"/>
      <c r="L813" s="4"/>
      <c r="W813" s="4"/>
    </row>
    <row r="814" spans="8:23" ht="12.5">
      <c r="H814" s="4"/>
      <c r="L814" s="4"/>
      <c r="W814" s="4"/>
    </row>
    <row r="815" spans="8:23" ht="12.5">
      <c r="H815" s="4"/>
      <c r="L815" s="4"/>
      <c r="W815" s="4"/>
    </row>
    <row r="816" spans="8:23" ht="12.5">
      <c r="H816" s="4"/>
      <c r="L816" s="4"/>
      <c r="W816" s="4"/>
    </row>
    <row r="817" spans="8:23" ht="12.5">
      <c r="H817" s="4"/>
      <c r="L817" s="4"/>
      <c r="W817" s="4"/>
    </row>
    <row r="818" spans="8:23" ht="12.5">
      <c r="H818" s="4"/>
      <c r="L818" s="4"/>
      <c r="W818" s="4"/>
    </row>
    <row r="819" spans="8:23" ht="12.5">
      <c r="H819" s="4"/>
      <c r="L819" s="4"/>
      <c r="W819" s="4"/>
    </row>
    <row r="820" spans="8:23" ht="12.5">
      <c r="H820" s="4"/>
      <c r="L820" s="4"/>
      <c r="W820" s="4"/>
    </row>
    <row r="821" spans="8:23" ht="12.5">
      <c r="H821" s="4"/>
      <c r="L821" s="4"/>
      <c r="W821" s="4"/>
    </row>
    <row r="822" spans="8:23" ht="12.5">
      <c r="H822" s="4"/>
      <c r="L822" s="4"/>
      <c r="W822" s="4"/>
    </row>
    <row r="823" spans="8:23" ht="12.5">
      <c r="H823" s="4"/>
      <c r="L823" s="4"/>
      <c r="W823" s="4"/>
    </row>
    <row r="824" spans="8:23" ht="12.5">
      <c r="H824" s="4"/>
      <c r="L824" s="4"/>
      <c r="W824" s="4"/>
    </row>
    <row r="825" spans="8:23" ht="12.5">
      <c r="H825" s="4"/>
      <c r="L825" s="4"/>
      <c r="W825" s="4"/>
    </row>
    <row r="826" spans="8:23" ht="12.5">
      <c r="H826" s="4"/>
      <c r="L826" s="4"/>
      <c r="W826" s="4"/>
    </row>
    <row r="827" spans="8:23" ht="12.5">
      <c r="H827" s="4"/>
      <c r="L827" s="4"/>
      <c r="W827" s="4"/>
    </row>
    <row r="828" spans="8:23" ht="12.5">
      <c r="H828" s="4"/>
      <c r="L828" s="4"/>
      <c r="W828" s="4"/>
    </row>
    <row r="829" spans="8:23" ht="12.5">
      <c r="H829" s="4"/>
      <c r="L829" s="4"/>
      <c r="W829" s="4"/>
    </row>
    <row r="830" spans="8:23" ht="12.5">
      <c r="H830" s="4"/>
      <c r="L830" s="4"/>
      <c r="W830" s="4"/>
    </row>
    <row r="831" spans="8:23" ht="12.5">
      <c r="H831" s="4"/>
      <c r="L831" s="4"/>
      <c r="W831" s="4"/>
    </row>
    <row r="832" spans="8:23" ht="12.5">
      <c r="H832" s="4"/>
      <c r="L832" s="4"/>
      <c r="W832" s="4"/>
    </row>
    <row r="833" spans="8:23" ht="12.5">
      <c r="H833" s="4"/>
      <c r="L833" s="4"/>
      <c r="W833" s="4"/>
    </row>
    <row r="834" spans="8:23" ht="12.5">
      <c r="H834" s="4"/>
      <c r="L834" s="4"/>
      <c r="W834" s="4"/>
    </row>
    <row r="835" spans="8:23" ht="12.5">
      <c r="H835" s="4"/>
      <c r="L835" s="4"/>
      <c r="W835" s="4"/>
    </row>
    <row r="836" spans="8:23" ht="12.5">
      <c r="H836" s="4"/>
      <c r="L836" s="4"/>
      <c r="W836" s="4"/>
    </row>
    <row r="837" spans="8:23" ht="12.5">
      <c r="H837" s="4"/>
      <c r="L837" s="4"/>
      <c r="W837" s="4"/>
    </row>
    <row r="838" spans="8:23" ht="12.5">
      <c r="H838" s="4"/>
      <c r="L838" s="4"/>
      <c r="W838" s="4"/>
    </row>
    <row r="839" spans="8:23" ht="12.5">
      <c r="H839" s="4"/>
      <c r="L839" s="4"/>
      <c r="W839" s="4"/>
    </row>
    <row r="840" spans="8:23" ht="12.5">
      <c r="H840" s="4"/>
      <c r="L840" s="4"/>
      <c r="W840" s="4"/>
    </row>
    <row r="841" spans="8:23" ht="12.5">
      <c r="H841" s="4"/>
      <c r="L841" s="4"/>
      <c r="W841" s="4"/>
    </row>
    <row r="842" spans="8:23" ht="12.5">
      <c r="H842" s="4"/>
      <c r="L842" s="4"/>
      <c r="W842" s="4"/>
    </row>
    <row r="843" spans="8:23" ht="12.5">
      <c r="H843" s="4"/>
      <c r="L843" s="4"/>
      <c r="W843" s="4"/>
    </row>
    <row r="844" spans="8:23" ht="12.5">
      <c r="H844" s="4"/>
      <c r="L844" s="4"/>
      <c r="W844" s="4"/>
    </row>
    <row r="845" spans="8:23" ht="12.5">
      <c r="H845" s="4"/>
      <c r="L845" s="4"/>
      <c r="W845" s="4"/>
    </row>
    <row r="846" spans="8:23" ht="12.5">
      <c r="H846" s="4"/>
      <c r="L846" s="4"/>
      <c r="W846" s="4"/>
    </row>
    <row r="847" spans="8:23" ht="12.5">
      <c r="H847" s="4"/>
      <c r="L847" s="4"/>
      <c r="W847" s="4"/>
    </row>
    <row r="848" spans="8:23" ht="12.5">
      <c r="H848" s="4"/>
      <c r="L848" s="4"/>
      <c r="W848" s="4"/>
    </row>
    <row r="849" spans="8:23" ht="12.5">
      <c r="H849" s="4"/>
      <c r="L849" s="4"/>
      <c r="W849" s="4"/>
    </row>
    <row r="850" spans="8:23" ht="12.5">
      <c r="H850" s="4"/>
      <c r="L850" s="4"/>
      <c r="W850" s="4"/>
    </row>
    <row r="851" spans="8:23" ht="12.5">
      <c r="H851" s="4"/>
      <c r="L851" s="4"/>
      <c r="W851" s="4"/>
    </row>
    <row r="852" spans="8:23" ht="12.5">
      <c r="H852" s="4"/>
      <c r="L852" s="4"/>
      <c r="W852" s="4"/>
    </row>
    <row r="853" spans="8:23" ht="12.5">
      <c r="H853" s="4"/>
      <c r="L853" s="4"/>
      <c r="W853" s="4"/>
    </row>
    <row r="854" spans="8:23" ht="12.5">
      <c r="H854" s="4"/>
      <c r="L854" s="4"/>
      <c r="W854" s="4"/>
    </row>
    <row r="855" spans="8:23" ht="12.5">
      <c r="H855" s="4"/>
      <c r="L855" s="4"/>
      <c r="W855" s="4"/>
    </row>
    <row r="856" spans="8:23" ht="12.5">
      <c r="H856" s="4"/>
      <c r="L856" s="4"/>
      <c r="W856" s="4"/>
    </row>
    <row r="857" spans="8:23" ht="12.5">
      <c r="H857" s="4"/>
      <c r="L857" s="4"/>
      <c r="W857" s="4"/>
    </row>
    <row r="858" spans="8:23" ht="12.5">
      <c r="H858" s="4"/>
      <c r="L858" s="4"/>
      <c r="W858" s="4"/>
    </row>
    <row r="859" spans="8:23" ht="12.5">
      <c r="H859" s="4"/>
      <c r="L859" s="4"/>
      <c r="W859" s="4"/>
    </row>
    <row r="860" spans="8:23" ht="12.5">
      <c r="H860" s="4"/>
      <c r="L860" s="4"/>
      <c r="W860" s="4"/>
    </row>
    <row r="861" spans="8:23" ht="12.5">
      <c r="H861" s="4"/>
      <c r="L861" s="4"/>
      <c r="W861" s="4"/>
    </row>
    <row r="862" spans="8:23" ht="12.5">
      <c r="H862" s="4"/>
      <c r="L862" s="4"/>
      <c r="W862" s="4"/>
    </row>
    <row r="863" spans="8:23" ht="12.5">
      <c r="H863" s="4"/>
      <c r="L863" s="4"/>
      <c r="W863" s="4"/>
    </row>
    <row r="864" spans="8:23" ht="12.5">
      <c r="H864" s="4"/>
      <c r="L864" s="4"/>
      <c r="W864" s="4"/>
    </row>
    <row r="865" spans="8:23" ht="12.5">
      <c r="H865" s="4"/>
      <c r="L865" s="4"/>
      <c r="W865" s="4"/>
    </row>
    <row r="866" spans="8:23" ht="12.5">
      <c r="H866" s="4"/>
      <c r="L866" s="4"/>
      <c r="W866" s="4"/>
    </row>
    <row r="867" spans="8:23" ht="12.5">
      <c r="H867" s="4"/>
      <c r="L867" s="4"/>
      <c r="W867" s="4"/>
    </row>
    <row r="868" spans="8:23" ht="12.5">
      <c r="H868" s="4"/>
      <c r="L868" s="4"/>
      <c r="W868" s="4"/>
    </row>
    <row r="869" spans="8:23" ht="12.5">
      <c r="H869" s="4"/>
      <c r="L869" s="4"/>
      <c r="W869" s="4"/>
    </row>
    <row r="870" spans="8:23" ht="12.5">
      <c r="H870" s="4"/>
      <c r="L870" s="4"/>
      <c r="W870" s="4"/>
    </row>
    <row r="871" spans="8:23" ht="12.5">
      <c r="H871" s="4"/>
      <c r="L871" s="4"/>
      <c r="W871" s="4"/>
    </row>
    <row r="872" spans="8:23" ht="12.5">
      <c r="H872" s="4"/>
      <c r="L872" s="4"/>
      <c r="W872" s="4"/>
    </row>
    <row r="873" spans="8:23" ht="12.5">
      <c r="H873" s="4"/>
      <c r="L873" s="4"/>
      <c r="W873" s="4"/>
    </row>
    <row r="874" spans="8:23" ht="12.5">
      <c r="H874" s="4"/>
      <c r="L874" s="4"/>
      <c r="W874" s="4"/>
    </row>
    <row r="875" spans="8:23" ht="12.5">
      <c r="H875" s="4"/>
      <c r="L875" s="4"/>
      <c r="W875" s="4"/>
    </row>
    <row r="876" spans="8:23" ht="12.5">
      <c r="H876" s="4"/>
      <c r="L876" s="4"/>
      <c r="W876" s="4"/>
    </row>
    <row r="877" spans="8:23" ht="12.5">
      <c r="H877" s="4"/>
      <c r="L877" s="4"/>
      <c r="W877" s="4"/>
    </row>
    <row r="878" spans="8:23" ht="12.5">
      <c r="H878" s="4"/>
      <c r="L878" s="4"/>
      <c r="W878" s="4"/>
    </row>
    <row r="879" spans="8:23" ht="12.5">
      <c r="H879" s="4"/>
      <c r="L879" s="4"/>
      <c r="W879" s="4"/>
    </row>
    <row r="880" spans="8:23" ht="12.5">
      <c r="H880" s="4"/>
      <c r="L880" s="4"/>
      <c r="W880" s="4"/>
    </row>
    <row r="881" spans="8:23" ht="12.5">
      <c r="H881" s="4"/>
      <c r="L881" s="4"/>
      <c r="W881" s="4"/>
    </row>
    <row r="882" spans="8:23" ht="12.5">
      <c r="H882" s="4"/>
      <c r="L882" s="4"/>
      <c r="W882" s="4"/>
    </row>
    <row r="883" spans="8:23" ht="12.5">
      <c r="H883" s="4"/>
      <c r="L883" s="4"/>
      <c r="W883" s="4"/>
    </row>
    <row r="884" spans="8:23" ht="12.5">
      <c r="H884" s="4"/>
      <c r="L884" s="4"/>
      <c r="W884" s="4"/>
    </row>
    <row r="885" spans="8:23" ht="12.5">
      <c r="H885" s="4"/>
      <c r="L885" s="4"/>
      <c r="W885" s="4"/>
    </row>
    <row r="886" spans="8:23" ht="12.5">
      <c r="H886" s="4"/>
      <c r="L886" s="4"/>
      <c r="W886" s="4"/>
    </row>
    <row r="887" spans="8:23" ht="12.5">
      <c r="H887" s="4"/>
      <c r="L887" s="4"/>
      <c r="W887" s="4"/>
    </row>
    <row r="888" spans="8:23" ht="12.5">
      <c r="H888" s="4"/>
      <c r="L888" s="4"/>
      <c r="W888" s="4"/>
    </row>
    <row r="889" spans="8:23" ht="12.5">
      <c r="H889" s="4"/>
      <c r="L889" s="4"/>
      <c r="W889" s="4"/>
    </row>
    <row r="890" spans="8:23" ht="12.5">
      <c r="H890" s="4"/>
      <c r="L890" s="4"/>
      <c r="W890" s="4"/>
    </row>
    <row r="891" spans="8:23" ht="12.5">
      <c r="H891" s="4"/>
      <c r="L891" s="4"/>
      <c r="W891" s="4"/>
    </row>
    <row r="892" spans="8:23" ht="12.5">
      <c r="H892" s="4"/>
      <c r="L892" s="4"/>
      <c r="W892" s="4"/>
    </row>
    <row r="893" spans="8:23" ht="12.5">
      <c r="H893" s="4"/>
      <c r="L893" s="4"/>
      <c r="W893" s="4"/>
    </row>
    <row r="894" spans="8:23" ht="12.5">
      <c r="H894" s="4"/>
      <c r="L894" s="4"/>
      <c r="W894" s="4"/>
    </row>
    <row r="895" spans="8:23" ht="12.5">
      <c r="H895" s="4"/>
      <c r="L895" s="4"/>
      <c r="W895" s="4"/>
    </row>
    <row r="896" spans="8:23" ht="12.5">
      <c r="H896" s="4"/>
      <c r="L896" s="4"/>
      <c r="W896" s="4"/>
    </row>
    <row r="897" spans="8:23" ht="12.5">
      <c r="H897" s="4"/>
      <c r="L897" s="4"/>
      <c r="W897" s="4"/>
    </row>
    <row r="898" spans="8:23" ht="12.5">
      <c r="H898" s="4"/>
      <c r="L898" s="4"/>
      <c r="W898" s="4"/>
    </row>
    <row r="899" spans="8:23" ht="12.5">
      <c r="H899" s="4"/>
      <c r="L899" s="4"/>
      <c r="W899" s="4"/>
    </row>
    <row r="900" spans="8:23" ht="12.5">
      <c r="H900" s="4"/>
      <c r="L900" s="4"/>
      <c r="W900" s="4"/>
    </row>
    <row r="901" spans="8:23" ht="12.5">
      <c r="H901" s="4"/>
      <c r="L901" s="4"/>
      <c r="W901" s="4"/>
    </row>
    <row r="902" spans="8:23" ht="12.5">
      <c r="H902" s="4"/>
      <c r="L902" s="4"/>
      <c r="W902" s="4"/>
    </row>
    <row r="903" spans="8:23" ht="12.5">
      <c r="H903" s="4"/>
      <c r="L903" s="4"/>
      <c r="W903" s="4"/>
    </row>
    <row r="904" spans="8:23" ht="12.5">
      <c r="H904" s="4"/>
      <c r="L904" s="4"/>
      <c r="W904" s="4"/>
    </row>
    <row r="905" spans="8:23" ht="12.5">
      <c r="H905" s="4"/>
      <c r="L905" s="4"/>
      <c r="W905" s="4"/>
    </row>
    <row r="906" spans="8:23" ht="12.5">
      <c r="H906" s="4"/>
      <c r="L906" s="4"/>
      <c r="W906" s="4"/>
    </row>
    <row r="907" spans="8:23" ht="12.5">
      <c r="H907" s="4"/>
      <c r="L907" s="4"/>
      <c r="W907" s="4"/>
    </row>
    <row r="908" spans="8:23" ht="12.5">
      <c r="H908" s="4"/>
      <c r="L908" s="4"/>
      <c r="W908" s="4"/>
    </row>
    <row r="909" spans="8:23" ht="12.5">
      <c r="H909" s="4"/>
      <c r="L909" s="4"/>
      <c r="W909" s="4"/>
    </row>
    <row r="910" spans="8:23" ht="12.5">
      <c r="H910" s="4"/>
      <c r="L910" s="4"/>
      <c r="W910" s="4"/>
    </row>
    <row r="911" spans="8:23" ht="12.5">
      <c r="H911" s="4"/>
      <c r="L911" s="4"/>
      <c r="W911" s="4"/>
    </row>
    <row r="912" spans="8:23" ht="12.5">
      <c r="H912" s="4"/>
      <c r="L912" s="4"/>
      <c r="W912" s="4"/>
    </row>
    <row r="913" spans="8:23" ht="12.5">
      <c r="H913" s="4"/>
      <c r="L913" s="4"/>
      <c r="W913" s="4"/>
    </row>
    <row r="914" spans="8:23" ht="12.5">
      <c r="H914" s="4"/>
      <c r="L914" s="4"/>
      <c r="W914" s="4"/>
    </row>
    <row r="915" spans="8:23" ht="12.5">
      <c r="H915" s="4"/>
      <c r="L915" s="4"/>
      <c r="W915" s="4"/>
    </row>
    <row r="916" spans="8:23" ht="12.5">
      <c r="H916" s="4"/>
      <c r="L916" s="4"/>
      <c r="W916" s="4"/>
    </row>
    <row r="917" spans="8:23" ht="12.5">
      <c r="H917" s="4"/>
      <c r="L917" s="4"/>
      <c r="W917" s="4"/>
    </row>
    <row r="918" spans="8:23" ht="12.5">
      <c r="H918" s="4"/>
      <c r="L918" s="4"/>
      <c r="W918" s="4"/>
    </row>
    <row r="919" spans="8:23" ht="12.5">
      <c r="H919" s="4"/>
      <c r="L919" s="4"/>
      <c r="W919" s="4"/>
    </row>
    <row r="920" spans="8:23" ht="12.5">
      <c r="H920" s="4"/>
      <c r="L920" s="4"/>
      <c r="W920" s="4"/>
    </row>
    <row r="921" spans="8:23" ht="12.5">
      <c r="H921" s="4"/>
      <c r="L921" s="4"/>
      <c r="W921" s="4"/>
    </row>
    <row r="922" spans="8:23" ht="12.5">
      <c r="H922" s="4"/>
      <c r="L922" s="4"/>
      <c r="W922" s="4"/>
    </row>
    <row r="923" spans="8:23" ht="12.5">
      <c r="H923" s="4"/>
      <c r="L923" s="4"/>
      <c r="W923" s="4"/>
    </row>
    <row r="924" spans="8:23" ht="12.5">
      <c r="H924" s="4"/>
      <c r="L924" s="4"/>
      <c r="W924" s="4"/>
    </row>
    <row r="925" spans="8:23" ht="12.5">
      <c r="H925" s="4"/>
      <c r="L925" s="4"/>
      <c r="W925" s="4"/>
    </row>
    <row r="926" spans="8:23" ht="12.5">
      <c r="H926" s="4"/>
      <c r="L926" s="4"/>
      <c r="W926" s="4"/>
    </row>
    <row r="927" spans="8:23" ht="12.5">
      <c r="H927" s="4"/>
      <c r="L927" s="4"/>
      <c r="W927" s="4"/>
    </row>
    <row r="928" spans="8:23" ht="12.5">
      <c r="H928" s="4"/>
      <c r="L928" s="4"/>
      <c r="W928" s="4"/>
    </row>
    <row r="929" spans="8:23" ht="12.5">
      <c r="H929" s="4"/>
      <c r="L929" s="4"/>
      <c r="W929" s="4"/>
    </row>
    <row r="930" spans="8:23" ht="12.5">
      <c r="H930" s="4"/>
      <c r="L930" s="4"/>
      <c r="W930" s="4"/>
    </row>
    <row r="931" spans="8:23" ht="12.5">
      <c r="H931" s="4"/>
      <c r="L931" s="4"/>
      <c r="W931" s="4"/>
    </row>
    <row r="932" spans="8:23" ht="12.5">
      <c r="H932" s="4"/>
      <c r="L932" s="4"/>
      <c r="W932" s="4"/>
    </row>
    <row r="933" spans="8:23" ht="12.5">
      <c r="H933" s="4"/>
      <c r="L933" s="4"/>
      <c r="W933" s="4"/>
    </row>
    <row r="934" spans="8:23" ht="12.5">
      <c r="H934" s="4"/>
      <c r="L934" s="4"/>
      <c r="W934" s="4"/>
    </row>
    <row r="935" spans="8:23" ht="12.5">
      <c r="H935" s="4"/>
      <c r="L935" s="4"/>
      <c r="W935" s="4"/>
    </row>
    <row r="936" spans="8:23" ht="12.5">
      <c r="H936" s="4"/>
      <c r="L936" s="4"/>
      <c r="W936" s="4"/>
    </row>
    <row r="937" spans="8:23" ht="12.5">
      <c r="H937" s="4"/>
      <c r="L937" s="4"/>
      <c r="W937" s="4"/>
    </row>
    <row r="938" spans="8:23" ht="12.5">
      <c r="H938" s="4"/>
      <c r="L938" s="4"/>
      <c r="W938" s="4"/>
    </row>
    <row r="939" spans="8:23" ht="12.5">
      <c r="H939" s="4"/>
      <c r="L939" s="4"/>
      <c r="W939" s="4"/>
    </row>
    <row r="940" spans="8:23" ht="12.5">
      <c r="H940" s="4"/>
      <c r="L940" s="4"/>
      <c r="W940" s="4"/>
    </row>
    <row r="941" spans="8:23" ht="12.5">
      <c r="H941" s="4"/>
      <c r="L941" s="4"/>
      <c r="W941" s="4"/>
    </row>
    <row r="942" spans="8:23" ht="12.5">
      <c r="H942" s="4"/>
      <c r="L942" s="4"/>
      <c r="W942" s="4"/>
    </row>
    <row r="943" spans="8:23" ht="12.5">
      <c r="H943" s="4"/>
      <c r="L943" s="4"/>
      <c r="W943" s="4"/>
    </row>
    <row r="944" spans="8:23" ht="12.5">
      <c r="H944" s="4"/>
      <c r="L944" s="4"/>
      <c r="W944" s="4"/>
    </row>
    <row r="945" spans="8:23" ht="12.5">
      <c r="H945" s="4"/>
      <c r="L945" s="4"/>
      <c r="W945" s="4"/>
    </row>
    <row r="946" spans="8:23" ht="12.5">
      <c r="H946" s="4"/>
      <c r="L946" s="4"/>
      <c r="W946" s="4"/>
    </row>
    <row r="947" spans="8:23" ht="12.5">
      <c r="H947" s="4"/>
      <c r="L947" s="4"/>
      <c r="W947" s="4"/>
    </row>
    <row r="948" spans="8:23" ht="12.5">
      <c r="H948" s="4"/>
      <c r="L948" s="4"/>
      <c r="W948" s="4"/>
    </row>
    <row r="949" spans="8:23" ht="12.5">
      <c r="H949" s="4"/>
      <c r="L949" s="4"/>
      <c r="W949" s="4"/>
    </row>
    <row r="950" spans="8:23" ht="12.5">
      <c r="H950" s="4"/>
      <c r="L950" s="4"/>
      <c r="W950" s="4"/>
    </row>
    <row r="951" spans="8:23" ht="12.5">
      <c r="H951" s="4"/>
      <c r="L951" s="4"/>
      <c r="W951" s="4"/>
    </row>
    <row r="952" spans="8:23" ht="12.5">
      <c r="H952" s="4"/>
      <c r="L952" s="4"/>
      <c r="W952" s="4"/>
    </row>
    <row r="953" spans="8:23" ht="12.5">
      <c r="H953" s="4"/>
      <c r="L953" s="4"/>
      <c r="W953" s="4"/>
    </row>
    <row r="954" spans="8:23" ht="12.5">
      <c r="H954" s="4"/>
      <c r="L954" s="4"/>
      <c r="W954" s="4"/>
    </row>
    <row r="955" spans="8:23" ht="12.5">
      <c r="H955" s="4"/>
      <c r="L955" s="4"/>
      <c r="W955" s="4"/>
    </row>
    <row r="956" spans="8:23" ht="12.5">
      <c r="H956" s="4"/>
      <c r="L956" s="4"/>
      <c r="W956" s="4"/>
    </row>
    <row r="957" spans="8:23" ht="12.5">
      <c r="H957" s="4"/>
      <c r="L957" s="4"/>
      <c r="W957" s="4"/>
    </row>
    <row r="958" spans="8:23" ht="12.5">
      <c r="H958" s="4"/>
      <c r="L958" s="4"/>
      <c r="W958" s="4"/>
    </row>
    <row r="959" spans="8:23" ht="12.5">
      <c r="H959" s="4"/>
      <c r="L959" s="4"/>
      <c r="W959" s="4"/>
    </row>
    <row r="960" spans="8:23" ht="12.5">
      <c r="H960" s="4"/>
      <c r="L960" s="4"/>
      <c r="W960" s="4"/>
    </row>
    <row r="961" spans="8:23" ht="12.5">
      <c r="H961" s="4"/>
      <c r="L961" s="4"/>
      <c r="W961" s="4"/>
    </row>
    <row r="962" spans="8:23" ht="12.5">
      <c r="H962" s="4"/>
      <c r="L962" s="4"/>
      <c r="W962" s="4"/>
    </row>
    <row r="963" spans="8:23" ht="12.5">
      <c r="H963" s="4"/>
      <c r="L963" s="4"/>
      <c r="W963" s="4"/>
    </row>
    <row r="964" spans="8:23" ht="12.5">
      <c r="H964" s="4"/>
      <c r="L964" s="4"/>
      <c r="W964" s="4"/>
    </row>
    <row r="965" spans="8:23" ht="12.5">
      <c r="H965" s="4"/>
      <c r="L965" s="4"/>
      <c r="W965" s="4"/>
    </row>
    <row r="966" spans="8:23" ht="12.5">
      <c r="H966" s="4"/>
      <c r="L966" s="4"/>
      <c r="W966" s="4"/>
    </row>
    <row r="967" spans="8:23" ht="12.5">
      <c r="H967" s="4"/>
      <c r="L967" s="4"/>
      <c r="W967" s="4"/>
    </row>
    <row r="968" spans="8:23" ht="12.5">
      <c r="H968" s="4"/>
      <c r="L968" s="4"/>
      <c r="W968" s="4"/>
    </row>
    <row r="969" spans="8:23" ht="12.5">
      <c r="H969" s="4"/>
      <c r="L969" s="4"/>
      <c r="W969" s="4"/>
    </row>
    <row r="970" spans="8:23" ht="12.5">
      <c r="H970" s="4"/>
      <c r="L970" s="4"/>
      <c r="W970" s="4"/>
    </row>
    <row r="971" spans="8:23" ht="12.5">
      <c r="H971" s="4"/>
      <c r="L971" s="4"/>
      <c r="W971" s="4"/>
    </row>
    <row r="972" spans="8:23" ht="12.5">
      <c r="H972" s="4"/>
      <c r="L972" s="4"/>
      <c r="W972" s="4"/>
    </row>
    <row r="973" spans="8:23" ht="12.5">
      <c r="H973" s="4"/>
      <c r="L973" s="4"/>
      <c r="W973" s="4"/>
    </row>
    <row r="974" spans="8:23" ht="12.5">
      <c r="H974" s="4"/>
      <c r="L974" s="4"/>
      <c r="W974" s="4"/>
    </row>
    <row r="975" spans="8:23" ht="12.5">
      <c r="H975" s="4"/>
      <c r="L975" s="4"/>
      <c r="W975" s="4"/>
    </row>
    <row r="976" spans="8:23" ht="12.5">
      <c r="H976" s="4"/>
      <c r="L976" s="4"/>
      <c r="W976" s="4"/>
    </row>
    <row r="977" spans="8:23" ht="12.5">
      <c r="H977" s="4"/>
      <c r="L977" s="4"/>
      <c r="W977" s="4"/>
    </row>
    <row r="978" spans="8:23" ht="12.5">
      <c r="H978" s="4"/>
      <c r="L978" s="4"/>
      <c r="W978" s="4"/>
    </row>
    <row r="979" spans="8:23" ht="12.5">
      <c r="H979" s="4"/>
      <c r="L979" s="4"/>
      <c r="W979" s="4"/>
    </row>
    <row r="980" spans="8:23" ht="12.5">
      <c r="H980" s="4"/>
      <c r="L980" s="4"/>
      <c r="W980" s="4"/>
    </row>
    <row r="981" spans="8:23" ht="12.5">
      <c r="H981" s="4"/>
      <c r="L981" s="4"/>
      <c r="W981" s="4"/>
    </row>
    <row r="982" spans="8:23" ht="12.5">
      <c r="H982" s="4"/>
      <c r="L982" s="4"/>
      <c r="W982" s="4"/>
    </row>
    <row r="983" spans="8:23" ht="12.5">
      <c r="H983" s="4"/>
      <c r="L983" s="4"/>
      <c r="W983" s="4"/>
    </row>
    <row r="984" spans="8:23" ht="12.5">
      <c r="H984" s="4"/>
      <c r="L984" s="4"/>
      <c r="W984" s="4"/>
    </row>
    <row r="985" spans="8:23" ht="12.5">
      <c r="H985" s="4"/>
      <c r="L985" s="4"/>
      <c r="W985" s="4"/>
    </row>
    <row r="986" spans="8:23" ht="12.5">
      <c r="H986" s="4"/>
      <c r="L986" s="4"/>
      <c r="W986" s="4"/>
    </row>
    <row r="987" spans="8:23" ht="12.5">
      <c r="H987" s="4"/>
      <c r="L987" s="4"/>
      <c r="W987" s="4"/>
    </row>
    <row r="988" spans="8:23" ht="12.5">
      <c r="H988" s="4"/>
      <c r="L988" s="4"/>
      <c r="W988" s="4"/>
    </row>
    <row r="989" spans="8:23" ht="12.5">
      <c r="H989" s="4"/>
      <c r="L989" s="4"/>
      <c r="W989" s="4"/>
    </row>
    <row r="990" spans="8:23" ht="12.5">
      <c r="H990" s="4"/>
      <c r="L990" s="4"/>
      <c r="W990" s="4"/>
    </row>
    <row r="991" spans="8:23" ht="12.5">
      <c r="H991" s="4"/>
      <c r="L991" s="4"/>
      <c r="W991" s="4"/>
    </row>
    <row r="992" spans="8:23" ht="12.5">
      <c r="H992" s="4"/>
      <c r="L992" s="4"/>
      <c r="W992" s="4"/>
    </row>
    <row r="993" spans="8:23" ht="12.5">
      <c r="H993" s="4"/>
      <c r="L993" s="4"/>
      <c r="W993" s="4"/>
    </row>
    <row r="994" spans="8:23" ht="12.5">
      <c r="H994" s="4"/>
      <c r="L994" s="4"/>
      <c r="W994" s="4"/>
    </row>
    <row r="995" spans="8:23" ht="12.5">
      <c r="H995" s="4"/>
      <c r="L995" s="4"/>
      <c r="W995" s="4"/>
    </row>
    <row r="996" spans="8:23" ht="12.5">
      <c r="H996" s="4"/>
      <c r="L996" s="4"/>
      <c r="W996" s="4"/>
    </row>
    <row r="997" spans="8:23" ht="12.5">
      <c r="H997" s="4"/>
      <c r="L997" s="4"/>
      <c r="W997" s="4"/>
    </row>
    <row r="998" spans="8:23" ht="12.5">
      <c r="H998" s="4"/>
      <c r="L998" s="4"/>
      <c r="W998" s="4"/>
    </row>
    <row r="999" spans="8:23" ht="12.5">
      <c r="H999" s="4"/>
      <c r="L999" s="4"/>
      <c r="W999" s="4"/>
    </row>
    <row r="1000" spans="8:23" ht="12.5">
      <c r="H1000" s="4"/>
      <c r="L1000" s="4"/>
      <c r="W1000" s="4"/>
    </row>
  </sheetData>
  <mergeCells count="7">
    <mergeCell ref="AB9:AC9"/>
    <mergeCell ref="AB16:AC16"/>
    <mergeCell ref="AB1:AH1"/>
    <mergeCell ref="AB2:AC2"/>
    <mergeCell ref="AD2:AH2"/>
    <mergeCell ref="AB7:AC7"/>
    <mergeCell ref="AB8:AC8"/>
  </mergeCells>
  <dataValidations count="1">
    <dataValidation type="list" allowBlank="1" showErrorMessage="1" sqref="AH4" xr:uid="{00000000-0002-0000-1100-000000000000}">
      <formula1>"MC,EB"</formula1>
    </dataValidation>
  </dataValidations>
  <hyperlinks>
    <hyperlink ref="E2" r:id="rId1" xr:uid="{00000000-0004-0000-1100-000000000000}"/>
    <hyperlink ref="E3" r:id="rId2" xr:uid="{00000000-0004-0000-1100-000001000000}"/>
    <hyperlink ref="E4" r:id="rId3" xr:uid="{00000000-0004-0000-1100-000002000000}"/>
    <hyperlink ref="E5" r:id="rId4" xr:uid="{00000000-0004-0000-1100-000003000000}"/>
    <hyperlink ref="E6" r:id="rId5" xr:uid="{00000000-0004-0000-1100-000004000000}"/>
    <hyperlink ref="E7" r:id="rId6" xr:uid="{00000000-0004-0000-1100-000005000000}"/>
    <hyperlink ref="E8" r:id="rId7" xr:uid="{00000000-0004-0000-1100-000006000000}"/>
    <hyperlink ref="E9" r:id="rId8" xr:uid="{00000000-0004-0000-1100-000007000000}"/>
    <hyperlink ref="E10" r:id="rId9" xr:uid="{00000000-0004-0000-1100-000008000000}"/>
    <hyperlink ref="E11" r:id="rId10" xr:uid="{00000000-0004-0000-1100-000009000000}"/>
    <hyperlink ref="E12" r:id="rId11" xr:uid="{00000000-0004-0000-1100-00000A000000}"/>
    <hyperlink ref="E13" r:id="rId12" xr:uid="{00000000-0004-0000-1100-00000B000000}"/>
    <hyperlink ref="E14" r:id="rId13" xr:uid="{00000000-0004-0000-1100-00000C000000}"/>
    <hyperlink ref="E15" r:id="rId14" xr:uid="{00000000-0004-0000-1100-00000D000000}"/>
    <hyperlink ref="E16" r:id="rId15" xr:uid="{00000000-0004-0000-1100-00000E000000}"/>
    <hyperlink ref="E17" r:id="rId16" xr:uid="{00000000-0004-0000-1100-00000F000000}"/>
    <hyperlink ref="E18" r:id="rId17" xr:uid="{00000000-0004-0000-1100-000010000000}"/>
    <hyperlink ref="E19" r:id="rId18" xr:uid="{00000000-0004-0000-1100-000011000000}"/>
    <hyperlink ref="E20" r:id="rId19" xr:uid="{00000000-0004-0000-1100-000012000000}"/>
    <hyperlink ref="E21" r:id="rId20" xr:uid="{00000000-0004-0000-1100-000013000000}"/>
    <hyperlink ref="E22" r:id="rId21" xr:uid="{00000000-0004-0000-1100-000014000000}"/>
    <hyperlink ref="E23" r:id="rId22" xr:uid="{00000000-0004-0000-1100-000015000000}"/>
    <hyperlink ref="E24" r:id="rId23" xr:uid="{00000000-0004-0000-1100-000016000000}"/>
    <hyperlink ref="E25" r:id="rId24" xr:uid="{00000000-0004-0000-1100-000017000000}"/>
    <hyperlink ref="E26" r:id="rId25" xr:uid="{00000000-0004-0000-1100-000018000000}"/>
    <hyperlink ref="E27" r:id="rId26" xr:uid="{00000000-0004-0000-1100-000019000000}"/>
    <hyperlink ref="E28" r:id="rId27" xr:uid="{00000000-0004-0000-1100-00001A000000}"/>
    <hyperlink ref="E29" r:id="rId28" xr:uid="{00000000-0004-0000-1100-00001B000000}"/>
    <hyperlink ref="E30" r:id="rId29" xr:uid="{00000000-0004-0000-1100-00001C000000}"/>
    <hyperlink ref="E31" r:id="rId30" xr:uid="{00000000-0004-0000-1100-00001D000000}"/>
    <hyperlink ref="E32" r:id="rId31" xr:uid="{00000000-0004-0000-1100-00001E000000}"/>
    <hyperlink ref="E33" r:id="rId32" xr:uid="{00000000-0004-0000-1100-00001F000000}"/>
    <hyperlink ref="E34" r:id="rId33" xr:uid="{00000000-0004-0000-1100-000020000000}"/>
    <hyperlink ref="E35" r:id="rId34" xr:uid="{00000000-0004-0000-1100-000021000000}"/>
    <hyperlink ref="E36" r:id="rId35" xr:uid="{00000000-0004-0000-1100-000022000000}"/>
    <hyperlink ref="E37" r:id="rId36" xr:uid="{00000000-0004-0000-1100-000023000000}"/>
    <hyperlink ref="E38" r:id="rId37" xr:uid="{00000000-0004-0000-1100-000024000000}"/>
    <hyperlink ref="E39" r:id="rId38" xr:uid="{00000000-0004-0000-1100-000025000000}"/>
    <hyperlink ref="E40" r:id="rId39" xr:uid="{00000000-0004-0000-1100-000026000000}"/>
    <hyperlink ref="E41" r:id="rId40" xr:uid="{00000000-0004-0000-1100-000027000000}"/>
    <hyperlink ref="E42" r:id="rId41" xr:uid="{00000000-0004-0000-1100-000028000000}"/>
    <hyperlink ref="E43" r:id="rId42" xr:uid="{00000000-0004-0000-1100-000029000000}"/>
    <hyperlink ref="E44" r:id="rId43" xr:uid="{00000000-0004-0000-1100-00002A000000}"/>
    <hyperlink ref="E45" r:id="rId44" xr:uid="{00000000-0004-0000-1100-00002B000000}"/>
    <hyperlink ref="E46" r:id="rId45" xr:uid="{00000000-0004-0000-1100-00002C000000}"/>
    <hyperlink ref="E47" r:id="rId46" xr:uid="{00000000-0004-0000-1100-00002D000000}"/>
    <hyperlink ref="E48" r:id="rId47" xr:uid="{00000000-0004-0000-1100-00002E000000}"/>
    <hyperlink ref="E49" r:id="rId48" xr:uid="{00000000-0004-0000-1100-00002F000000}"/>
    <hyperlink ref="E50" r:id="rId49" xr:uid="{00000000-0004-0000-1100-000030000000}"/>
    <hyperlink ref="E51" r:id="rId50" xr:uid="{00000000-0004-0000-1100-000031000000}"/>
    <hyperlink ref="E52" r:id="rId51" xr:uid="{00000000-0004-0000-1100-000032000000}"/>
    <hyperlink ref="E53" r:id="rId52" xr:uid="{00000000-0004-0000-1100-000033000000}"/>
    <hyperlink ref="E54" r:id="rId53" xr:uid="{00000000-0004-0000-1100-000034000000}"/>
    <hyperlink ref="E55" r:id="rId54" xr:uid="{00000000-0004-0000-1100-000035000000}"/>
    <hyperlink ref="E56" r:id="rId55" xr:uid="{00000000-0004-0000-1100-000036000000}"/>
    <hyperlink ref="E57" r:id="rId56" xr:uid="{00000000-0004-0000-1100-000037000000}"/>
    <hyperlink ref="E58" r:id="rId57" xr:uid="{00000000-0004-0000-1100-000038000000}"/>
    <hyperlink ref="E59" r:id="rId58" xr:uid="{00000000-0004-0000-1100-000039000000}"/>
    <hyperlink ref="E60" r:id="rId59" xr:uid="{00000000-0004-0000-1100-00003A000000}"/>
    <hyperlink ref="E61" r:id="rId60" xr:uid="{00000000-0004-0000-1100-00003B000000}"/>
    <hyperlink ref="E62" r:id="rId61" xr:uid="{00000000-0004-0000-1100-00003C000000}"/>
    <hyperlink ref="E63" r:id="rId62" xr:uid="{00000000-0004-0000-1100-00003D000000}"/>
    <hyperlink ref="E64" r:id="rId63" xr:uid="{00000000-0004-0000-1100-00003E000000}"/>
    <hyperlink ref="E65" r:id="rId64" xr:uid="{00000000-0004-0000-1100-00003F000000}"/>
    <hyperlink ref="E66" r:id="rId65" xr:uid="{00000000-0004-0000-1100-000040000000}"/>
    <hyperlink ref="E67" r:id="rId66" xr:uid="{00000000-0004-0000-1100-000041000000}"/>
    <hyperlink ref="E68" r:id="rId67" xr:uid="{00000000-0004-0000-1100-000042000000}"/>
    <hyperlink ref="E69" r:id="rId68" xr:uid="{00000000-0004-0000-1100-000043000000}"/>
    <hyperlink ref="E70" r:id="rId69" xr:uid="{00000000-0004-0000-1100-000044000000}"/>
    <hyperlink ref="E71" r:id="rId70" xr:uid="{00000000-0004-0000-1100-000045000000}"/>
    <hyperlink ref="E72" r:id="rId71" xr:uid="{00000000-0004-0000-1100-000046000000}"/>
    <hyperlink ref="E73" r:id="rId72" xr:uid="{00000000-0004-0000-1100-000047000000}"/>
    <hyperlink ref="E74" r:id="rId73" xr:uid="{00000000-0004-0000-1100-000048000000}"/>
    <hyperlink ref="E75" r:id="rId74" xr:uid="{00000000-0004-0000-1100-000049000000}"/>
    <hyperlink ref="E76" r:id="rId75" xr:uid="{00000000-0004-0000-1100-00004A000000}"/>
    <hyperlink ref="E77" r:id="rId76" xr:uid="{00000000-0004-0000-1100-00004B000000}"/>
    <hyperlink ref="E78" r:id="rId77" xr:uid="{00000000-0004-0000-1100-00004C000000}"/>
    <hyperlink ref="E79" r:id="rId78" xr:uid="{00000000-0004-0000-1100-00004D000000}"/>
    <hyperlink ref="E80" r:id="rId79" xr:uid="{00000000-0004-0000-1100-00004E000000}"/>
    <hyperlink ref="E81" r:id="rId80" xr:uid="{00000000-0004-0000-1100-00004F000000}"/>
    <hyperlink ref="E82" r:id="rId81" xr:uid="{00000000-0004-0000-1100-000050000000}"/>
    <hyperlink ref="E83" r:id="rId82" xr:uid="{00000000-0004-0000-1100-000051000000}"/>
    <hyperlink ref="E84" r:id="rId83" xr:uid="{00000000-0004-0000-1100-000052000000}"/>
    <hyperlink ref="E85" r:id="rId84" xr:uid="{00000000-0004-0000-1100-000053000000}"/>
    <hyperlink ref="E86" r:id="rId85" xr:uid="{00000000-0004-0000-1100-000054000000}"/>
    <hyperlink ref="E87" r:id="rId86" xr:uid="{00000000-0004-0000-1100-000055000000}"/>
    <hyperlink ref="E88" r:id="rId87" xr:uid="{00000000-0004-0000-1100-000056000000}"/>
    <hyperlink ref="E89" r:id="rId88" xr:uid="{00000000-0004-0000-1100-000057000000}"/>
    <hyperlink ref="E90" r:id="rId89" xr:uid="{00000000-0004-0000-1100-000058000000}"/>
    <hyperlink ref="E91" r:id="rId90" xr:uid="{00000000-0004-0000-1100-000059000000}"/>
    <hyperlink ref="E92" r:id="rId91" xr:uid="{00000000-0004-0000-1100-00005A000000}"/>
    <hyperlink ref="E93" r:id="rId92" xr:uid="{00000000-0004-0000-1100-00005B000000}"/>
    <hyperlink ref="E94" r:id="rId93" xr:uid="{00000000-0004-0000-1100-00005C000000}"/>
    <hyperlink ref="E95" r:id="rId94" xr:uid="{00000000-0004-0000-1100-00005D000000}"/>
    <hyperlink ref="E96" r:id="rId95" xr:uid="{00000000-0004-0000-1100-00005E000000}"/>
    <hyperlink ref="E97" r:id="rId96" xr:uid="{00000000-0004-0000-1100-00005F000000}"/>
    <hyperlink ref="E98" r:id="rId97" xr:uid="{00000000-0004-0000-1100-000060000000}"/>
    <hyperlink ref="E99" r:id="rId98" xr:uid="{00000000-0004-0000-1100-000061000000}"/>
    <hyperlink ref="E100" r:id="rId99" xr:uid="{00000000-0004-0000-1100-000062000000}"/>
    <hyperlink ref="E101" r:id="rId100" xr:uid="{00000000-0004-0000-1100-000063000000}"/>
    <hyperlink ref="E102" r:id="rId101" xr:uid="{00000000-0004-0000-1100-000064000000}"/>
    <hyperlink ref="E103" r:id="rId102" xr:uid="{00000000-0004-0000-1100-000065000000}"/>
    <hyperlink ref="E104" r:id="rId103" xr:uid="{00000000-0004-0000-1100-000066000000}"/>
    <hyperlink ref="E105" r:id="rId104" xr:uid="{00000000-0004-0000-1100-000067000000}"/>
    <hyperlink ref="E106" r:id="rId105" xr:uid="{00000000-0004-0000-1100-000068000000}"/>
    <hyperlink ref="E107" r:id="rId106" xr:uid="{00000000-0004-0000-1100-000069000000}"/>
    <hyperlink ref="E108" r:id="rId107" xr:uid="{00000000-0004-0000-1100-00006A000000}"/>
    <hyperlink ref="E109" r:id="rId108" xr:uid="{00000000-0004-0000-1100-00006B000000}"/>
    <hyperlink ref="E110" r:id="rId109" xr:uid="{00000000-0004-0000-1100-00006C000000}"/>
    <hyperlink ref="E111" r:id="rId110" xr:uid="{00000000-0004-0000-1100-00006D000000}"/>
    <hyperlink ref="E112" r:id="rId111" xr:uid="{00000000-0004-0000-1100-00006E000000}"/>
    <hyperlink ref="E113" r:id="rId112" xr:uid="{00000000-0004-0000-1100-00006F000000}"/>
    <hyperlink ref="E114" r:id="rId113" xr:uid="{00000000-0004-0000-1100-000070000000}"/>
    <hyperlink ref="E115" r:id="rId114" xr:uid="{00000000-0004-0000-1100-000071000000}"/>
    <hyperlink ref="E116" r:id="rId115" xr:uid="{00000000-0004-0000-1100-00007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Lot Calculator</vt:lpstr>
      <vt:lpstr>R-m82378594489-06-17-25</vt:lpstr>
      <vt:lpstr>R-m46743964129-07-10-25</vt:lpstr>
      <vt:lpstr>R-m8108314282-07-08-25</vt:lpstr>
      <vt:lpstr>C-m50008888497-06-17-25</vt:lpstr>
      <vt:lpstr>C-m72576750958-06-18-25</vt:lpstr>
      <vt:lpstr>R-b67918188294-05-19-25</vt:lpstr>
      <vt:lpstr>C-m21756188506-04-25-25</vt:lpstr>
      <vt:lpstr>C-m87248394530-04-17-25</vt:lpstr>
      <vt:lpstr>C-m29673487293-04-17-25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Danny G</cp:lastModifiedBy>
  <dcterms:created xsi:type="dcterms:W3CDTF">2025-08-30T22:09:06Z</dcterms:created>
  <dcterms:modified xsi:type="dcterms:W3CDTF">2025-08-30T22:09:06Z</dcterms:modified>
</cp:coreProperties>
</file>