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e/Desktop/"/>
    </mc:Choice>
  </mc:AlternateContent>
  <bookViews>
    <workbookView xWindow="12520" yWindow="940" windowWidth="27640" windowHeight="15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8" i="1"/>
  <c r="B9" i="1" s="1"/>
  <c r="B3" i="1"/>
  <c r="B4" i="1" s="1"/>
  <c r="E1" i="1"/>
  <c r="B11" i="1" l="1"/>
  <c r="B8" i="1"/>
  <c r="B13" i="1" l="1"/>
  <c r="B14" i="1" s="1"/>
  <c r="B15" i="1" s="1"/>
</calcChain>
</file>

<file path=xl/sharedStrings.xml><?xml version="1.0" encoding="utf-8"?>
<sst xmlns="http://schemas.openxmlformats.org/spreadsheetml/2006/main" count="24" uniqueCount="24">
  <si>
    <t>Home Value</t>
  </si>
  <si>
    <t>(2017 median sales price, all types)</t>
  </si>
  <si>
    <t>PMI Required</t>
  </si>
  <si>
    <t>Down Payment %</t>
  </si>
  <si>
    <t>PMI Rate</t>
  </si>
  <si>
    <t>(Need to verify these rates)</t>
  </si>
  <si>
    <t>Down Payment $</t>
  </si>
  <si>
    <t>Mortgage Value</t>
  </si>
  <si>
    <t>Interest Rate</t>
  </si>
  <si>
    <t>Period on Loan</t>
  </si>
  <si>
    <t>Years</t>
  </si>
  <si>
    <t>HO Insurance</t>
  </si>
  <si>
    <t>Monthly Payment</t>
  </si>
  <si>
    <t>Assessment Rate</t>
  </si>
  <si>
    <t>(This varies by district)</t>
  </si>
  <si>
    <t>Taxes</t>
  </si>
  <si>
    <t>Hazard Insurance</t>
  </si>
  <si>
    <t>Mortg Insurance</t>
  </si>
  <si>
    <t>Utilities Per Month</t>
  </si>
  <si>
    <t>Total Monthly Housing</t>
  </si>
  <si>
    <t>Income to Afford</t>
  </si>
  <si>
    <t>(assumes 35% of income towards housing costs)</t>
  </si>
  <si>
    <t>Percent of AMI</t>
  </si>
  <si>
    <t>(2017 HUD Income Limit SLC Metro Area 75,400 AMI for family of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</si>
</sst>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"/>
    </sheetView>
  </sheetViews>
  <sheetFormatPr baseColWidth="10" defaultRowHeight="16"/>
  <sheetData>
    <row r="1" spans="1:6">
      <c r="A1" t="s">
        <v>0</v>
      </c>
      <c r="B1">
        <v>267500</v>
      </c>
      <c r="C1" t="s">
        <v>1</v>
      </c>
      <c r="D1" t="s">
        <v>2</v>
      </c>
      <c r="E1" t="str">
        <f>IF(B2&lt;0.2, "Yes", "NO")</f>
        <v>Yes</v>
      </c>
    </row>
    <row r="2" spans="1:6">
      <c r="A2" t="s">
        <v>3</v>
      </c>
      <c r="B2">
        <v>0.05</v>
      </c>
      <c r="D2" t="s">
        <v>4</v>
      </c>
      <c r="E2">
        <v>5.0000000000000001E-3</v>
      </c>
      <c r="F2" t="s">
        <v>5</v>
      </c>
    </row>
    <row r="3" spans="1:6">
      <c r="A3" t="s">
        <v>6</v>
      </c>
      <c r="B3">
        <f>B2*B1</f>
        <v>13375</v>
      </c>
    </row>
    <row r="4" spans="1:6">
      <c r="A4" t="s">
        <v>7</v>
      </c>
      <c r="B4">
        <f>B1-B3</f>
        <v>254125</v>
      </c>
    </row>
    <row r="5" spans="1:6">
      <c r="A5" t="s">
        <v>8</v>
      </c>
      <c r="B5">
        <v>4.2700000000000002E-2</v>
      </c>
    </row>
    <row r="6" spans="1:6">
      <c r="A6" t="s">
        <v>9</v>
      </c>
      <c r="B6">
        <v>30</v>
      </c>
      <c r="C6" t="s">
        <v>10</v>
      </c>
    </row>
    <row r="7" spans="1:6">
      <c r="A7" t="s">
        <v>11</v>
      </c>
      <c r="B7">
        <v>960</v>
      </c>
    </row>
    <row r="8" spans="1:6">
      <c r="A8" t="s">
        <v>12</v>
      </c>
      <c r="B8" s="1">
        <f>-PMT(B5/12,B6*12,B4)</f>
        <v>1253.1194805327596</v>
      </c>
      <c r="D8" t="s">
        <v>13</v>
      </c>
      <c r="E8">
        <f>0.014*0.55</f>
        <v>7.7000000000000011E-3</v>
      </c>
      <c r="F8" t="s">
        <v>14</v>
      </c>
    </row>
    <row r="9" spans="1:6">
      <c r="A9" t="s">
        <v>15</v>
      </c>
      <c r="B9">
        <f>B1*$E$8/12</f>
        <v>171.64583333333337</v>
      </c>
    </row>
    <row r="10" spans="1:6">
      <c r="A10" t="s">
        <v>16</v>
      </c>
      <c r="B10">
        <f>B7/12</f>
        <v>80</v>
      </c>
    </row>
    <row r="11" spans="1:6">
      <c r="A11" t="s">
        <v>17</v>
      </c>
      <c r="B11">
        <f>E2*B4/12</f>
        <v>105.88541666666667</v>
      </c>
    </row>
    <row r="12" spans="1:6">
      <c r="A12" t="s">
        <v>18</v>
      </c>
      <c r="B12">
        <v>150</v>
      </c>
    </row>
    <row r="13" spans="1:6">
      <c r="A13" t="s">
        <v>19</v>
      </c>
      <c r="B13" s="1">
        <f>SUM(B8:B12)</f>
        <v>1760.6507305327598</v>
      </c>
    </row>
    <row r="14" spans="1:6">
      <c r="A14" t="s">
        <v>20</v>
      </c>
      <c r="B14">
        <f>$B$13/0.35*12</f>
        <v>60365.167903980342</v>
      </c>
      <c r="C14" t="s">
        <v>21</v>
      </c>
    </row>
    <row r="15" spans="1:6">
      <c r="A15" t="s">
        <v>22</v>
      </c>
      <c r="B15">
        <f>$B$14/75400</f>
        <v>0.80059904381936797</v>
      </c>
      <c r="C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He</dc:creator>
  <cp:lastModifiedBy>Tao He</cp:lastModifiedBy>
  <dcterms:created xsi:type="dcterms:W3CDTF">2018-03-05T19:48:39Z</dcterms:created>
  <dcterms:modified xsi:type="dcterms:W3CDTF">2018-03-05T20:07:23Z</dcterms:modified>
</cp:coreProperties>
</file>