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H15" i="1"/>
  <c r="G15" i="1"/>
  <c r="F15" i="1"/>
  <c r="E15" i="1"/>
  <c r="D15" i="1"/>
  <c r="C15" i="1"/>
  <c r="I16" i="1"/>
  <c r="H16" i="1"/>
  <c r="G16" i="1"/>
  <c r="F16" i="1"/>
  <c r="E16" i="1"/>
  <c r="D16" i="1"/>
  <c r="C16" i="1"/>
  <c r="I23" i="1"/>
  <c r="I22" i="1"/>
  <c r="I20" i="1"/>
  <c r="I7" i="1"/>
  <c r="H24" i="1"/>
  <c r="H23" i="1"/>
  <c r="H22" i="1"/>
  <c r="H20" i="1"/>
  <c r="H13" i="1"/>
  <c r="H7" i="1"/>
  <c r="G23" i="1"/>
  <c r="G20" i="1"/>
  <c r="G24" i="1" s="1"/>
  <c r="G22" i="1"/>
  <c r="G7" i="1"/>
  <c r="F23" i="1"/>
  <c r="F22" i="1"/>
  <c r="F20" i="1"/>
  <c r="F7" i="1"/>
  <c r="E23" i="1"/>
  <c r="E22" i="1"/>
  <c r="E24" i="1" s="1"/>
  <c r="E7" i="1"/>
  <c r="I13" i="1"/>
  <c r="G13" i="1"/>
  <c r="F13" i="1"/>
  <c r="E13" i="1"/>
  <c r="D13" i="1"/>
  <c r="I8" i="1"/>
  <c r="H8" i="1"/>
  <c r="G8" i="1"/>
  <c r="F8" i="1"/>
  <c r="E8" i="1"/>
  <c r="D8" i="1"/>
  <c r="D7" i="1"/>
  <c r="C8" i="1"/>
  <c r="C13" i="1"/>
  <c r="F24" i="1" l="1"/>
  <c r="I24" i="1"/>
  <c r="I14" i="1"/>
  <c r="D14" i="1"/>
  <c r="H14" i="1"/>
  <c r="G14" i="1"/>
  <c r="F14" i="1"/>
  <c r="E14" i="1"/>
  <c r="C14" i="1"/>
</calcChain>
</file>

<file path=xl/sharedStrings.xml><?xml version="1.0" encoding="utf-8"?>
<sst xmlns="http://schemas.openxmlformats.org/spreadsheetml/2006/main" count="53" uniqueCount="36">
  <si>
    <t>Robbery</t>
  </si>
  <si>
    <t>Aggravated Assault</t>
  </si>
  <si>
    <t>Assault</t>
  </si>
  <si>
    <t>Burglary</t>
  </si>
  <si>
    <t>MV Theft</t>
  </si>
  <si>
    <t>Theft from MV</t>
  </si>
  <si>
    <t>Non-MV Larceny</t>
  </si>
  <si>
    <t>n/a</t>
  </si>
  <si>
    <t>Murder</t>
  </si>
  <si>
    <t>Rape</t>
  </si>
  <si>
    <t>NIBRS</t>
  </si>
  <si>
    <t>Category</t>
  </si>
  <si>
    <t>9A</t>
  </si>
  <si>
    <t>13A, 13B</t>
  </si>
  <si>
    <t>13A</t>
  </si>
  <si>
    <t>13B</t>
  </si>
  <si>
    <t>23F</t>
  </si>
  <si>
    <t>11A</t>
  </si>
  <si>
    <t>Part I Crime (State/Federal)</t>
  </si>
  <si>
    <t>Index Crime (Somerville)</t>
  </si>
  <si>
    <t>120, 13A, 13B, 220, 240, 23A-H</t>
  </si>
  <si>
    <t>9A, 11A, 120, 13A, 220, 240, 23A-H</t>
  </si>
  <si>
    <t>All Offenses</t>
  </si>
  <si>
    <t>Crimes Against Persons (Violent)</t>
  </si>
  <si>
    <t>Crimes Against Property (Property)</t>
  </si>
  <si>
    <t>Simple Assault Only</t>
  </si>
  <si>
    <t>Domestic Assault (All)</t>
  </si>
  <si>
    <t>Non-DV Assault (All)</t>
  </si>
  <si>
    <t>Non-DV Assault (Aggravated)</t>
  </si>
  <si>
    <t>Domestic Assault (Aggravated)</t>
  </si>
  <si>
    <t>Domestic Assault (Simple Only)</t>
  </si>
  <si>
    <t>Non-DV Assault (Simple Only)</t>
  </si>
  <si>
    <t>Tracking Methods</t>
  </si>
  <si>
    <t>23A-E, G-H</t>
  </si>
  <si>
    <t>All Offenses (Part I)</t>
  </si>
  <si>
    <t>All Offenses (Index)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</si>
</sst>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G29" sqref="G29"/>
    </sheetView>
  </sheetViews>
  <sheetFormatPr defaultRowHeight="15" x14ac:dyDescent="0.25"/>
  <cols>
    <col min="1" max="1" width="32.5703125" style="1" bestFit="1" customWidth="1"/>
    <col min="2" max="2" width="10.140625" style="1" customWidth="1"/>
  </cols>
  <sheetData>
    <row r="1" spans="1:13" x14ac:dyDescent="0.25">
      <c r="A1" s="2" t="s">
        <v>11</v>
      </c>
      <c r="B1" s="4" t="s">
        <v>10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</row>
    <row r="2" spans="1:13" x14ac:dyDescent="0.25">
      <c r="A2" s="1" t="s">
        <v>8</v>
      </c>
      <c r="B2" s="5" t="s">
        <v>12</v>
      </c>
      <c r="C2" s="1">
        <v>2</v>
      </c>
      <c r="D2" s="1">
        <v>3</v>
      </c>
      <c r="E2" s="1">
        <v>0</v>
      </c>
      <c r="F2" s="1">
        <v>1</v>
      </c>
      <c r="G2" s="1">
        <v>0</v>
      </c>
      <c r="H2" s="1">
        <v>0</v>
      </c>
      <c r="I2" s="1">
        <v>1</v>
      </c>
    </row>
    <row r="3" spans="1:13" x14ac:dyDescent="0.25">
      <c r="A3" s="1" t="s">
        <v>9</v>
      </c>
      <c r="B3" s="5" t="s">
        <v>17</v>
      </c>
      <c r="C3" s="1">
        <v>20</v>
      </c>
      <c r="D3" s="1">
        <v>8</v>
      </c>
      <c r="E3" s="1">
        <v>14</v>
      </c>
      <c r="F3" s="1">
        <v>17</v>
      </c>
      <c r="G3" s="1">
        <v>22</v>
      </c>
      <c r="H3" s="1">
        <v>18</v>
      </c>
      <c r="I3" s="1">
        <v>10</v>
      </c>
    </row>
    <row r="4" spans="1:13" x14ac:dyDescent="0.25">
      <c r="A4" s="1" t="s">
        <v>0</v>
      </c>
      <c r="B4" s="5">
        <v>120</v>
      </c>
      <c r="C4" s="1">
        <v>112</v>
      </c>
      <c r="D4" s="1">
        <v>104</v>
      </c>
      <c r="E4" s="1">
        <v>79</v>
      </c>
      <c r="F4" s="1">
        <v>89</v>
      </c>
      <c r="G4" s="1">
        <v>84</v>
      </c>
      <c r="H4" s="1">
        <v>51</v>
      </c>
      <c r="I4" s="1">
        <v>58</v>
      </c>
    </row>
    <row r="5" spans="1:13" x14ac:dyDescent="0.25">
      <c r="A5" s="1" t="s">
        <v>2</v>
      </c>
      <c r="B5" s="5" t="s">
        <v>13</v>
      </c>
      <c r="C5" s="1">
        <v>353</v>
      </c>
      <c r="D5" s="1">
        <v>361</v>
      </c>
      <c r="E5" s="1">
        <v>340</v>
      </c>
      <c r="F5" s="1">
        <v>366</v>
      </c>
      <c r="G5" s="1">
        <v>350</v>
      </c>
      <c r="H5" s="1">
        <v>267</v>
      </c>
      <c r="I5" s="1">
        <v>324</v>
      </c>
    </row>
    <row r="6" spans="1:13" x14ac:dyDescent="0.25">
      <c r="A6" s="1" t="s">
        <v>1</v>
      </c>
      <c r="B6" s="5" t="s">
        <v>14</v>
      </c>
      <c r="C6" s="1">
        <v>150</v>
      </c>
      <c r="D6" s="1">
        <v>167</v>
      </c>
      <c r="E6" s="1">
        <v>136</v>
      </c>
      <c r="F6" s="1">
        <v>151</v>
      </c>
      <c r="G6" s="1">
        <v>152</v>
      </c>
      <c r="H6" s="1">
        <v>111</v>
      </c>
      <c r="I6" s="1">
        <v>137</v>
      </c>
    </row>
    <row r="7" spans="1:13" x14ac:dyDescent="0.25">
      <c r="A7" s="1" t="s">
        <v>25</v>
      </c>
      <c r="B7" s="5" t="s">
        <v>15</v>
      </c>
      <c r="C7" s="1">
        <v>203</v>
      </c>
      <c r="D7" s="1">
        <f>361-167</f>
        <v>194</v>
      </c>
      <c r="E7" s="1">
        <f>340-136</f>
        <v>204</v>
      </c>
      <c r="F7" s="1">
        <f>F5-F6</f>
        <v>215</v>
      </c>
      <c r="G7" s="1">
        <f>G5-G6</f>
        <v>198</v>
      </c>
      <c r="H7" s="1">
        <f>H5-H6</f>
        <v>156</v>
      </c>
      <c r="I7" s="1">
        <f>I5-I6</f>
        <v>187</v>
      </c>
    </row>
    <row r="8" spans="1:13" x14ac:dyDescent="0.25">
      <c r="A8" s="7" t="s">
        <v>23</v>
      </c>
      <c r="B8" s="10"/>
      <c r="C8" s="9">
        <f>C2+C3+C4+C5</f>
        <v>487</v>
      </c>
      <c r="D8" s="9">
        <f t="shared" ref="D8:I8" si="0">D2+D3+D4+D5</f>
        <v>476</v>
      </c>
      <c r="E8" s="9">
        <f t="shared" si="0"/>
        <v>433</v>
      </c>
      <c r="F8" s="9">
        <f t="shared" si="0"/>
        <v>473</v>
      </c>
      <c r="G8" s="9">
        <f t="shared" si="0"/>
        <v>456</v>
      </c>
      <c r="H8" s="9">
        <f t="shared" si="0"/>
        <v>336</v>
      </c>
      <c r="I8" s="9">
        <f t="shared" si="0"/>
        <v>393</v>
      </c>
      <c r="J8" s="1"/>
    </row>
    <row r="9" spans="1:13" x14ac:dyDescent="0.25">
      <c r="A9" s="1" t="s">
        <v>3</v>
      </c>
      <c r="B9" s="5">
        <v>220</v>
      </c>
      <c r="C9" s="1">
        <v>461</v>
      </c>
      <c r="D9" s="1">
        <v>494</v>
      </c>
      <c r="E9" s="1">
        <v>514</v>
      </c>
      <c r="F9" s="1">
        <v>416</v>
      </c>
      <c r="G9" s="1">
        <v>349</v>
      </c>
      <c r="H9" s="1">
        <v>431</v>
      </c>
      <c r="I9" s="1">
        <v>192</v>
      </c>
    </row>
    <row r="10" spans="1:13" x14ac:dyDescent="0.25">
      <c r="A10" s="1" t="s">
        <v>4</v>
      </c>
      <c r="B10" s="5">
        <v>240</v>
      </c>
      <c r="C10" s="1">
        <v>250</v>
      </c>
      <c r="D10" s="1">
        <v>163</v>
      </c>
      <c r="E10" s="1">
        <v>178</v>
      </c>
      <c r="F10" s="1">
        <v>151</v>
      </c>
      <c r="G10" s="1">
        <v>133</v>
      </c>
      <c r="H10" s="1">
        <v>101</v>
      </c>
      <c r="I10" s="1">
        <v>112</v>
      </c>
    </row>
    <row r="11" spans="1:13" x14ac:dyDescent="0.25">
      <c r="A11" s="1" t="s">
        <v>5</v>
      </c>
      <c r="B11" s="5" t="s">
        <v>16</v>
      </c>
      <c r="C11" s="1">
        <v>801</v>
      </c>
      <c r="D11" s="1">
        <v>490</v>
      </c>
      <c r="E11" s="1">
        <v>625</v>
      </c>
      <c r="F11" s="1">
        <v>392</v>
      </c>
      <c r="G11" s="1">
        <v>470</v>
      </c>
      <c r="H11" s="1">
        <v>323</v>
      </c>
      <c r="I11" s="1">
        <v>315</v>
      </c>
    </row>
    <row r="12" spans="1:13" x14ac:dyDescent="0.25">
      <c r="A12" s="1" t="s">
        <v>6</v>
      </c>
      <c r="B12" s="5" t="s">
        <v>33</v>
      </c>
      <c r="C12" s="1">
        <v>829</v>
      </c>
      <c r="D12" s="1">
        <v>823</v>
      </c>
      <c r="E12" s="1">
        <v>711</v>
      </c>
      <c r="F12" s="1">
        <v>799</v>
      </c>
      <c r="G12" s="1">
        <v>800</v>
      </c>
      <c r="H12" s="1">
        <v>696</v>
      </c>
      <c r="I12" s="1">
        <v>634</v>
      </c>
      <c r="J12" s="1"/>
      <c r="K12" s="1"/>
      <c r="L12" s="1"/>
      <c r="M12" s="1"/>
    </row>
    <row r="13" spans="1:13" x14ac:dyDescent="0.25">
      <c r="A13" s="7" t="s">
        <v>24</v>
      </c>
      <c r="B13" s="10"/>
      <c r="C13" s="9">
        <f>C9+C10+C11+C12</f>
        <v>2341</v>
      </c>
      <c r="D13" s="9">
        <f t="shared" ref="D13:I13" si="1">D9+D10+D11+D12</f>
        <v>1970</v>
      </c>
      <c r="E13" s="9">
        <f t="shared" si="1"/>
        <v>2028</v>
      </c>
      <c r="F13" s="9">
        <f t="shared" si="1"/>
        <v>1758</v>
      </c>
      <c r="G13" s="9">
        <f t="shared" si="1"/>
        <v>1752</v>
      </c>
      <c r="H13" s="9">
        <f t="shared" si="1"/>
        <v>1551</v>
      </c>
      <c r="I13" s="9">
        <f t="shared" si="1"/>
        <v>1253</v>
      </c>
    </row>
    <row r="14" spans="1:13" x14ac:dyDescent="0.25">
      <c r="A14" s="2" t="s">
        <v>22</v>
      </c>
      <c r="B14" s="4"/>
      <c r="C14" s="1">
        <f>C8+C13</f>
        <v>2828</v>
      </c>
      <c r="D14" s="1">
        <f t="shared" ref="D14:I14" si="2">D8+D13</f>
        <v>2446</v>
      </c>
      <c r="E14" s="1">
        <f t="shared" si="2"/>
        <v>2461</v>
      </c>
      <c r="F14" s="1">
        <f t="shared" si="2"/>
        <v>2231</v>
      </c>
      <c r="G14" s="1">
        <f t="shared" si="2"/>
        <v>2208</v>
      </c>
      <c r="H14" s="1">
        <f t="shared" si="2"/>
        <v>1887</v>
      </c>
      <c r="I14" s="1">
        <f t="shared" si="2"/>
        <v>1646</v>
      </c>
    </row>
    <row r="15" spans="1:13" x14ac:dyDescent="0.25">
      <c r="A15" s="2" t="s">
        <v>34</v>
      </c>
      <c r="B15" s="6"/>
      <c r="C15" s="1">
        <f>C2+C3+C4+C6+C9+C10+C11+C12</f>
        <v>2625</v>
      </c>
      <c r="D15" s="1">
        <f t="shared" ref="D15:I15" si="3">D2+D3+D4+D6+D9+D10+D11+D12</f>
        <v>2252</v>
      </c>
      <c r="E15" s="1">
        <f t="shared" si="3"/>
        <v>2257</v>
      </c>
      <c r="F15" s="1">
        <f t="shared" si="3"/>
        <v>2016</v>
      </c>
      <c r="G15" s="1">
        <f t="shared" si="3"/>
        <v>2010</v>
      </c>
      <c r="H15" s="1">
        <f t="shared" si="3"/>
        <v>1731</v>
      </c>
      <c r="I15" s="1">
        <f t="shared" si="3"/>
        <v>1459</v>
      </c>
    </row>
    <row r="16" spans="1:13" x14ac:dyDescent="0.25">
      <c r="A16" s="7" t="s">
        <v>35</v>
      </c>
      <c r="B16" s="8"/>
      <c r="C16" s="9">
        <f>C4+C5+C9+C10+C11+C12</f>
        <v>2806</v>
      </c>
      <c r="D16" s="9">
        <f t="shared" ref="D16:I16" si="4">D4+D5+D9+D10+D11+D12</f>
        <v>2435</v>
      </c>
      <c r="E16" s="9">
        <f t="shared" si="4"/>
        <v>2447</v>
      </c>
      <c r="F16" s="9">
        <f t="shared" si="4"/>
        <v>2213</v>
      </c>
      <c r="G16" s="9">
        <f t="shared" si="4"/>
        <v>2186</v>
      </c>
      <c r="H16" s="9">
        <f t="shared" si="4"/>
        <v>1869</v>
      </c>
      <c r="I16" s="9">
        <f t="shared" si="4"/>
        <v>1635</v>
      </c>
    </row>
    <row r="18" spans="1:9" x14ac:dyDescent="0.25">
      <c r="B18" s="3"/>
    </row>
    <row r="19" spans="1:9" x14ac:dyDescent="0.25">
      <c r="A19" s="1" t="s">
        <v>26</v>
      </c>
      <c r="B19" s="5" t="s">
        <v>7</v>
      </c>
      <c r="C19" s="1" t="s">
        <v>7</v>
      </c>
      <c r="D19" s="1" t="s">
        <v>7</v>
      </c>
      <c r="E19" s="1">
        <v>180</v>
      </c>
      <c r="F19" s="1">
        <v>189</v>
      </c>
      <c r="G19" s="1">
        <v>174</v>
      </c>
      <c r="H19" s="1">
        <v>155</v>
      </c>
      <c r="I19" s="1">
        <v>181</v>
      </c>
    </row>
    <row r="20" spans="1:9" x14ac:dyDescent="0.25">
      <c r="A20" s="1" t="s">
        <v>27</v>
      </c>
      <c r="B20" s="5" t="s">
        <v>7</v>
      </c>
      <c r="C20" s="1" t="s">
        <v>7</v>
      </c>
      <c r="D20" s="1" t="s">
        <v>7</v>
      </c>
      <c r="E20" s="1">
        <v>160</v>
      </c>
      <c r="F20" s="1">
        <f>F5-F19</f>
        <v>177</v>
      </c>
      <c r="G20" s="1">
        <f>G5-G19</f>
        <v>176</v>
      </c>
      <c r="H20" s="1">
        <f>H5-H19</f>
        <v>112</v>
      </c>
      <c r="I20" s="1">
        <f>I5-I19</f>
        <v>143</v>
      </c>
    </row>
    <row r="21" spans="1:9" x14ac:dyDescent="0.25">
      <c r="A21" s="1" t="s">
        <v>29</v>
      </c>
      <c r="B21" s="5" t="s">
        <v>7</v>
      </c>
      <c r="C21" s="1" t="s">
        <v>7</v>
      </c>
      <c r="D21" s="1" t="s">
        <v>7</v>
      </c>
      <c r="E21" s="1">
        <v>42</v>
      </c>
      <c r="F21" s="1">
        <v>53</v>
      </c>
      <c r="G21" s="1">
        <v>51</v>
      </c>
      <c r="H21" s="1">
        <v>48</v>
      </c>
      <c r="I21" s="1">
        <v>54</v>
      </c>
    </row>
    <row r="22" spans="1:9" x14ac:dyDescent="0.25">
      <c r="A22" s="1" t="s">
        <v>28</v>
      </c>
      <c r="B22" s="5" t="s">
        <v>7</v>
      </c>
      <c r="C22" s="1" t="s">
        <v>7</v>
      </c>
      <c r="D22" s="1" t="s">
        <v>7</v>
      </c>
      <c r="E22" s="1">
        <f>136-42</f>
        <v>94</v>
      </c>
      <c r="F22" s="1">
        <f>F6-F21</f>
        <v>98</v>
      </c>
      <c r="G22" s="1">
        <f>G6-G21</f>
        <v>101</v>
      </c>
      <c r="H22" s="1">
        <f>H6-H21</f>
        <v>63</v>
      </c>
      <c r="I22" s="1">
        <f>I6-I21</f>
        <v>83</v>
      </c>
    </row>
    <row r="23" spans="1:9" x14ac:dyDescent="0.25">
      <c r="A23" s="1" t="s">
        <v>30</v>
      </c>
      <c r="B23" s="5" t="s">
        <v>7</v>
      </c>
      <c r="C23" s="1" t="s">
        <v>7</v>
      </c>
      <c r="D23" s="1" t="s">
        <v>7</v>
      </c>
      <c r="E23" s="1">
        <f t="shared" ref="E23:I24" si="5">E19-E21</f>
        <v>138</v>
      </c>
      <c r="F23" s="1">
        <f t="shared" si="5"/>
        <v>136</v>
      </c>
      <c r="G23" s="1">
        <f t="shared" si="5"/>
        <v>123</v>
      </c>
      <c r="H23" s="1">
        <f t="shared" si="5"/>
        <v>107</v>
      </c>
      <c r="I23" s="1">
        <f t="shared" si="5"/>
        <v>127</v>
      </c>
    </row>
    <row r="24" spans="1:9" x14ac:dyDescent="0.25">
      <c r="A24" s="1" t="s">
        <v>31</v>
      </c>
      <c r="B24" s="5" t="s">
        <v>7</v>
      </c>
      <c r="C24" s="1" t="s">
        <v>7</v>
      </c>
      <c r="D24" s="1" t="s">
        <v>7</v>
      </c>
      <c r="E24" s="1">
        <f t="shared" si="5"/>
        <v>66</v>
      </c>
      <c r="F24" s="1">
        <f t="shared" si="5"/>
        <v>79</v>
      </c>
      <c r="G24" s="1">
        <f t="shared" si="5"/>
        <v>75</v>
      </c>
      <c r="H24" s="1">
        <f t="shared" si="5"/>
        <v>49</v>
      </c>
      <c r="I24" s="1">
        <f t="shared" si="5"/>
        <v>60</v>
      </c>
    </row>
    <row r="27" spans="1:9" x14ac:dyDescent="0.25">
      <c r="A27" s="2" t="s">
        <v>32</v>
      </c>
    </row>
    <row r="28" spans="1:9" x14ac:dyDescent="0.25">
      <c r="A28" s="1" t="s">
        <v>18</v>
      </c>
      <c r="B28" s="3" t="s">
        <v>21</v>
      </c>
    </row>
    <row r="29" spans="1:9" x14ac:dyDescent="0.25">
      <c r="A29" s="1" t="s">
        <v>19</v>
      </c>
      <c r="B29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cwendt</dc:creator>
  <cp:lastModifiedBy>Skye Stewart</cp:lastModifiedBy>
  <dcterms:created xsi:type="dcterms:W3CDTF">2015-05-08T14:55:23Z</dcterms:created>
  <dcterms:modified xsi:type="dcterms:W3CDTF">2015-05-29T19:05:34Z</dcterms:modified>
</cp:coreProperties>
</file>