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Ponderaciones" sheetId="1" r:id="rId1"/>
    <sheet name="Precalificación" sheetId="2" r:id="rId2"/>
    <sheet name="Calificación detallada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7" i="2"/>
  <c r="E16" i="2"/>
  <c r="C50" i="3" l="1"/>
  <c r="L49" i="3"/>
  <c r="M49" i="3" s="1"/>
  <c r="L48" i="3"/>
  <c r="M48" i="3"/>
  <c r="G48" i="3"/>
  <c r="C48" i="3"/>
  <c r="M37" i="3"/>
  <c r="M40" i="3"/>
  <c r="M41" i="3"/>
  <c r="M42" i="3"/>
  <c r="M44" i="3"/>
  <c r="M46" i="3"/>
  <c r="L37" i="3"/>
  <c r="L38" i="3"/>
  <c r="M38" i="3" s="1"/>
  <c r="H37" i="3" s="1"/>
  <c r="I37" i="3" s="1"/>
  <c r="L39" i="3"/>
  <c r="M39" i="3" s="1"/>
  <c r="L40" i="3"/>
  <c r="L41" i="3"/>
  <c r="L42" i="3"/>
  <c r="L43" i="3"/>
  <c r="M43" i="3" s="1"/>
  <c r="L44" i="3"/>
  <c r="L45" i="3"/>
  <c r="M45" i="3" s="1"/>
  <c r="L46" i="3"/>
  <c r="L47" i="3"/>
  <c r="M47" i="3" s="1"/>
  <c r="L36" i="3"/>
  <c r="M36" i="3" s="1"/>
  <c r="H36" i="3" s="1"/>
  <c r="G46" i="3"/>
  <c r="G44" i="3"/>
  <c r="G39" i="3"/>
  <c r="G37" i="3"/>
  <c r="G36" i="3"/>
  <c r="C36" i="3"/>
  <c r="E36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H35" i="3" s="1"/>
  <c r="L29" i="3"/>
  <c r="M29" i="3" s="1"/>
  <c r="G35" i="3"/>
  <c r="G33" i="3"/>
  <c r="G31" i="3"/>
  <c r="G29" i="3"/>
  <c r="C29" i="3"/>
  <c r="G26" i="3"/>
  <c r="G24" i="3"/>
  <c r="G21" i="3"/>
  <c r="G17" i="3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C17" i="3"/>
  <c r="G10" i="3"/>
  <c r="G14" i="3"/>
  <c r="I14" i="3" s="1"/>
  <c r="G15" i="3"/>
  <c r="G16" i="3"/>
  <c r="G13" i="3"/>
  <c r="L10" i="3"/>
  <c r="M10" i="3" s="1"/>
  <c r="H10" i="3" s="1"/>
  <c r="M15" i="3"/>
  <c r="H15" i="3" s="1"/>
  <c r="I15" i="3" s="1"/>
  <c r="L11" i="3"/>
  <c r="M11" i="3" s="1"/>
  <c r="L12" i="3"/>
  <c r="M12" i="3" s="1"/>
  <c r="L13" i="3"/>
  <c r="M13" i="3" s="1"/>
  <c r="H13" i="3" s="1"/>
  <c r="I13" i="3" s="1"/>
  <c r="L14" i="3"/>
  <c r="M14" i="3" s="1"/>
  <c r="H14" i="3" s="1"/>
  <c r="L15" i="3"/>
  <c r="L16" i="3"/>
  <c r="M16" i="3" s="1"/>
  <c r="H16" i="3" s="1"/>
  <c r="I16" i="3" s="1"/>
  <c r="G11" i="3"/>
  <c r="C10" i="3"/>
  <c r="E10" i="3" s="1"/>
  <c r="M9" i="3"/>
  <c r="H9" i="3" s="1"/>
  <c r="L8" i="3"/>
  <c r="M8" i="3" s="1"/>
  <c r="H8" i="3" s="1"/>
  <c r="L9" i="3"/>
  <c r="G9" i="3"/>
  <c r="G8" i="3"/>
  <c r="C8" i="3"/>
  <c r="L5" i="3"/>
  <c r="M5" i="3" s="1"/>
  <c r="H5" i="3" s="1"/>
  <c r="L6" i="3"/>
  <c r="M6" i="3" s="1"/>
  <c r="H6" i="3" s="1"/>
  <c r="L7" i="3"/>
  <c r="M7" i="3" s="1"/>
  <c r="H7" i="3" s="1"/>
  <c r="G6" i="3"/>
  <c r="G7" i="3"/>
  <c r="G5" i="3"/>
  <c r="C5" i="3"/>
  <c r="G4" i="3"/>
  <c r="G3" i="3"/>
  <c r="L3" i="3"/>
  <c r="M3" i="3" s="1"/>
  <c r="H3" i="3" s="1"/>
  <c r="I3" i="3" s="1"/>
  <c r="L4" i="3"/>
  <c r="M4" i="3" s="1"/>
  <c r="H4" i="3" s="1"/>
  <c r="L2" i="3"/>
  <c r="M2" i="3" s="1"/>
  <c r="H2" i="3" s="1"/>
  <c r="G2" i="3"/>
  <c r="C2" i="3"/>
  <c r="J44" i="2"/>
  <c r="J45" i="2" s="1"/>
  <c r="D43" i="2" s="1"/>
  <c r="E43" i="2" s="1"/>
  <c r="J41" i="2"/>
  <c r="J40" i="2"/>
  <c r="J39" i="2"/>
  <c r="J38" i="2"/>
  <c r="J37" i="2"/>
  <c r="J34" i="2"/>
  <c r="J33" i="2"/>
  <c r="J32" i="2"/>
  <c r="J31" i="2"/>
  <c r="J28" i="2"/>
  <c r="J27" i="2"/>
  <c r="J26" i="2"/>
  <c r="J25" i="2"/>
  <c r="J29" i="2" s="1"/>
  <c r="D24" i="2" s="1"/>
  <c r="J18" i="2"/>
  <c r="J19" i="2"/>
  <c r="J20" i="2"/>
  <c r="J21" i="2"/>
  <c r="J22" i="2"/>
  <c r="J17" i="2"/>
  <c r="J14" i="2"/>
  <c r="J13" i="2"/>
  <c r="J10" i="2"/>
  <c r="J9" i="2"/>
  <c r="J8" i="2"/>
  <c r="J4" i="2"/>
  <c r="J5" i="2"/>
  <c r="J3" i="2"/>
  <c r="H45" i="2"/>
  <c r="H44" i="2"/>
  <c r="H38" i="2"/>
  <c r="H39" i="2"/>
  <c r="H40" i="2"/>
  <c r="H41" i="2"/>
  <c r="H42" i="2"/>
  <c r="H37" i="2"/>
  <c r="H32" i="2"/>
  <c r="H33" i="2"/>
  <c r="H34" i="2"/>
  <c r="H35" i="2"/>
  <c r="H31" i="2"/>
  <c r="H26" i="2"/>
  <c r="H27" i="2"/>
  <c r="H28" i="2"/>
  <c r="H29" i="2"/>
  <c r="H25" i="2"/>
  <c r="H18" i="2"/>
  <c r="H19" i="2"/>
  <c r="H20" i="2"/>
  <c r="H21" i="2"/>
  <c r="H22" i="2"/>
  <c r="H23" i="2"/>
  <c r="H17" i="2"/>
  <c r="H14" i="2"/>
  <c r="H15" i="2"/>
  <c r="H13" i="2"/>
  <c r="H10" i="2"/>
  <c r="H11" i="2"/>
  <c r="H9" i="2"/>
  <c r="H8" i="2"/>
  <c r="H6" i="2"/>
  <c r="H5" i="2"/>
  <c r="H4" i="2"/>
  <c r="H3" i="2"/>
  <c r="C43" i="2"/>
  <c r="C36" i="2"/>
  <c r="C30" i="2"/>
  <c r="C24" i="2"/>
  <c r="C16" i="2"/>
  <c r="C12" i="2"/>
  <c r="C7" i="2"/>
  <c r="C2" i="2"/>
  <c r="H33" i="3" l="1"/>
  <c r="I33" i="3" s="1"/>
  <c r="J42" i="2"/>
  <c r="D36" i="2" s="1"/>
  <c r="E36" i="2" s="1"/>
  <c r="J35" i="2"/>
  <c r="D30" i="2" s="1"/>
  <c r="E30" i="2" s="1"/>
  <c r="J23" i="2"/>
  <c r="D16" i="2" s="1"/>
  <c r="J11" i="2"/>
  <c r="D7" i="2" s="1"/>
  <c r="J6" i="2"/>
  <c r="D2" i="2" s="1"/>
  <c r="E2" i="2" s="1"/>
  <c r="H48" i="3"/>
  <c r="I48" i="3" s="1"/>
  <c r="D48" i="3" s="1"/>
  <c r="E48" i="3" s="1"/>
  <c r="H31" i="3"/>
  <c r="I31" i="3" s="1"/>
  <c r="H46" i="3"/>
  <c r="I46" i="3" s="1"/>
  <c r="H11" i="3"/>
  <c r="I36" i="3"/>
  <c r="H44" i="3"/>
  <c r="I44" i="3" s="1"/>
  <c r="H39" i="3"/>
  <c r="I39" i="3" s="1"/>
  <c r="I10" i="3"/>
  <c r="H29" i="3"/>
  <c r="I35" i="3"/>
  <c r="I29" i="3"/>
  <c r="I5" i="3"/>
  <c r="H26" i="3"/>
  <c r="I26" i="3" s="1"/>
  <c r="H21" i="3"/>
  <c r="I21" i="3" s="1"/>
  <c r="H17" i="3"/>
  <c r="I17" i="3" s="1"/>
  <c r="H24" i="3"/>
  <c r="I24" i="3" s="1"/>
  <c r="I2" i="3"/>
  <c r="I9" i="3"/>
  <c r="I11" i="3"/>
  <c r="I4" i="3"/>
  <c r="I8" i="3"/>
  <c r="I7" i="3"/>
  <c r="I6" i="3"/>
  <c r="D36" i="3" l="1"/>
  <c r="D2" i="3"/>
  <c r="D10" i="3"/>
  <c r="D29" i="3"/>
  <c r="E29" i="3" s="1"/>
  <c r="D5" i="3"/>
  <c r="E5" i="3" s="1"/>
  <c r="D17" i="3"/>
  <c r="E17" i="3" s="1"/>
  <c r="D8" i="3"/>
  <c r="E8" i="3" s="1"/>
  <c r="E2" i="3" l="1"/>
  <c r="E50" i="3" s="1"/>
  <c r="D50" i="3"/>
  <c r="E12" i="2"/>
  <c r="J15" i="2"/>
  <c r="D12" i="2"/>
</calcChain>
</file>

<file path=xl/sharedStrings.xml><?xml version="1.0" encoding="utf-8"?>
<sst xmlns="http://schemas.openxmlformats.org/spreadsheetml/2006/main" count="319" uniqueCount="188">
  <si>
    <t>Adecuacion funcional</t>
  </si>
  <si>
    <t>Eficiencia de desempeño</t>
  </si>
  <si>
    <t>Compatibilidad</t>
  </si>
  <si>
    <t>Usabilidad</t>
  </si>
  <si>
    <t>Fiabilidad</t>
  </si>
  <si>
    <t>Seguridad</t>
  </si>
  <si>
    <t>Mantenibilidad</t>
  </si>
  <si>
    <t>Portabilidad</t>
  </si>
  <si>
    <t>Ponderación individual</t>
  </si>
  <si>
    <t>Completitud funcional</t>
  </si>
  <si>
    <t>Correccion funcional</t>
  </si>
  <si>
    <t>pertinencia funcional</t>
  </si>
  <si>
    <t>Ponderacion Total:</t>
  </si>
  <si>
    <t>porcentaje de información entregada correcta</t>
  </si>
  <si>
    <t>cantidad de funcionalidades correctamente implementadas</t>
  </si>
  <si>
    <t>Suma de las ponderaciones</t>
  </si>
  <si>
    <t>Comportamiento temporal</t>
  </si>
  <si>
    <t>Utilizacion de los recursos</t>
  </si>
  <si>
    <t>Capacidad</t>
  </si>
  <si>
    <t xml:space="preserve">Suma de las ponderaciones </t>
  </si>
  <si>
    <t>Coexistencia</t>
  </si>
  <si>
    <t>Interoperabilidad</t>
  </si>
  <si>
    <t>Porcentaje de interacciones con otros modulos exitosas</t>
  </si>
  <si>
    <t>Cantidad de conexiones existosas con las bases de datos IntituLAC y CvLAC</t>
  </si>
  <si>
    <t>Descripción</t>
  </si>
  <si>
    <t>Grado en el cual las funcionalidades desarrolladas cumplen con las caracteristicas descritas por el cliente</t>
  </si>
  <si>
    <t>Capacidad del producto para producir los resultados con la precisión requerida</t>
  </si>
  <si>
    <t>Capacidad del producto para proporcionar el conjunto apropiado de funciones para tareas y objetivos planteados por el cliente</t>
  </si>
  <si>
    <t>Capacidad del producto para proporcionar funciones que satisfacen las necesidades explicitas e implicitas del cliente</t>
  </si>
  <si>
    <t>Los tiempos de respuesta y procesamiento de un sistema cuando lleva a cabo sus funciones bajo condiciones determinadas</t>
  </si>
  <si>
    <t>Cantidad y tipos de recusos utilizados cuando el software lleva a cabo su función bajo condiciones establecidas</t>
  </si>
  <si>
    <t>Grado en que los limites de un parametro cumple con los requisitos</t>
  </si>
  <si>
    <t>Representa el desempeño relativo a la cantidad de recursos utilizados bajo determinadas condiciones</t>
  </si>
  <si>
    <t>Capacidad de dos o más sistemas o componentes para intercambiar información y/o llevar a cabo sus funciones requeridas cuando comparten el mismo entorno hardware o software</t>
  </si>
  <si>
    <t>Capacidad del producto para coexistir con otro software en el mismo entorno compartiendo los mismos recursos</t>
  </si>
  <si>
    <t xml:space="preserve">Capacidad de dos o más sistemas para intercambiar información y utilizarla </t>
  </si>
  <si>
    <t>Inteligibilidad</t>
  </si>
  <si>
    <t>Aprendizaje</t>
  </si>
  <si>
    <t>Operabilidad</t>
  </si>
  <si>
    <t>Proteccion frente a errores de usuario</t>
  </si>
  <si>
    <t>Estetica</t>
  </si>
  <si>
    <t>Accesibilidad</t>
  </si>
  <si>
    <t>Capacidad del producto software para ser entendido, aprendido, usado y atractivo para el usuario. Cuando  se usa bajo determinadas condiciones</t>
  </si>
  <si>
    <t>Capacidad del producto para ser utilizado por un usuario bajo ciertas condiciones</t>
  </si>
  <si>
    <t>Capacidad del producto para que las funciones realicen las operaciones requeridas</t>
  </si>
  <si>
    <t>Capacidad del producto para que el usuario aprenda a utilizar la aplicación</t>
  </si>
  <si>
    <t>Capacidad del producto para prevenir los errores realizados por los usuarios</t>
  </si>
  <si>
    <t>Capacidad de la interfaz de usuario para ser agradable y permitir una interacción agradable</t>
  </si>
  <si>
    <t>Capacidad del producto para ser utilizado por usuarios que posean algún tipo de discapacidad</t>
  </si>
  <si>
    <t>Madurez</t>
  </si>
  <si>
    <t>Disponibilidad</t>
  </si>
  <si>
    <t>proteccion frente a errores de usuario</t>
  </si>
  <si>
    <t>Capacidad de recuperacion</t>
  </si>
  <si>
    <t>Capacidad de un produto para realizar unas funciones especificas cuando se utiliza bajo unas condiciones determinadas</t>
  </si>
  <si>
    <t>Capacidad del sistema para satisfacer las necesidades de fiabilidad en condiciones normales</t>
  </si>
  <si>
    <t>Capacidad del sistemas para estar operativo para su uso cuando sea necesario</t>
  </si>
  <si>
    <t xml:space="preserve">Toleracia a fallos </t>
  </si>
  <si>
    <t>Capacidad del sistema para operar según lo previsto en presencia de algún fallo</t>
  </si>
  <si>
    <t>Capacidad del producto para reestablecer el estado deseado y recuperar los datos afectados</t>
  </si>
  <si>
    <t>Confidencialidad</t>
  </si>
  <si>
    <t>Integridad</t>
  </si>
  <si>
    <t>Autenticidad</t>
  </si>
  <si>
    <t>Responsabilidad</t>
  </si>
  <si>
    <t>Capacidad para la protección de los datos de manera que personas o sistemas no autorizados no puedan tener acceso a estos</t>
  </si>
  <si>
    <t>Capacidad de protección de los datos contra el acceso a la información y datos no autorizados</t>
  </si>
  <si>
    <t xml:space="preserve">Capacidad del sistema de imposibilitar el cambio de información o datos no autorizados </t>
  </si>
  <si>
    <t>Capacidad para demostrar la autenticidad de un usuario</t>
  </si>
  <si>
    <t>Capacidad de rastrear las acciones de una entidad</t>
  </si>
  <si>
    <t>Modularidad</t>
  </si>
  <si>
    <t>Reusabilidad</t>
  </si>
  <si>
    <t>Analizabilidad</t>
  </si>
  <si>
    <t>Capacidad de ser modificado</t>
  </si>
  <si>
    <t>Capacidad de ser probado</t>
  </si>
  <si>
    <t>Capacidad que posee un sistema compuesto por componentes que permite el cambio de uno de estos y que el impacto producido sea el mínimo</t>
  </si>
  <si>
    <t>Capacidad de que un modulo desarrollado pueda ser utilizado en otra aplicación</t>
  </si>
  <si>
    <t>Facilidad para evaluar el impacto de un cambio sobre el resto del producto, diagnosticando las deficiencias o causas de fallos o identificar las partes a modificar</t>
  </si>
  <si>
    <t>Capacidad del producto para ser modificado sin afectar el desempeño ni introducir fallos</t>
  </si>
  <si>
    <t>Facilidad para establecer criterios de pruebas para el sistema con el fin de saber si se cumplen ciertos criterios</t>
  </si>
  <si>
    <t>Representa la capacidad del producto para ser modificado de forma efectiva y eficientemente, debido a las necesidades evolutivas o correctivas o perfectivas</t>
  </si>
  <si>
    <t>Adaptabilidad</t>
  </si>
  <si>
    <t xml:space="preserve">Capacidad del producto para ser adaptado de forma efectiva en un nuevo entorno </t>
  </si>
  <si>
    <t>Capacidad del producto de ser transferido de forma efectiva en un entorno completamente nuevo</t>
  </si>
  <si>
    <t>Características</t>
  </si>
  <si>
    <t>SubCaracterísticas</t>
  </si>
  <si>
    <t>Ponderación total</t>
  </si>
  <si>
    <t>Calificación total</t>
  </si>
  <si>
    <t>Calificación poderada total</t>
  </si>
  <si>
    <t>Calificación</t>
  </si>
  <si>
    <t>Calificación ponderada</t>
  </si>
  <si>
    <t>ponderación individual</t>
  </si>
  <si>
    <t>Metricas</t>
  </si>
  <si>
    <t>Evaluación</t>
  </si>
  <si>
    <t>Adecuación funcional</t>
  </si>
  <si>
    <t>Cantidad de funciones implementadas</t>
  </si>
  <si>
    <t>Corrección funcional</t>
  </si>
  <si>
    <t>Pertinencia funcional</t>
  </si>
  <si>
    <t>Tiempo de respuesta de la aplicación con alto trafico de usuarios</t>
  </si>
  <si>
    <t>Cantidad de recursos utilizados con un trafico importante de usuarios</t>
  </si>
  <si>
    <t>Porcentaje de usuarios que recibe simultaneamente</t>
  </si>
  <si>
    <t>Aumento neto en productividad</t>
  </si>
  <si>
    <t>Cantidad de funcionalidades con información explicita</t>
  </si>
  <si>
    <t>Cantidad de comentarios positivos acerca de la estetica de la interfaz</t>
  </si>
  <si>
    <t>Cantidad de funciones para la ayuda de personas con algún tipo de discapacidad</t>
  </si>
  <si>
    <t>Tiempo requerido para ser eficiente</t>
  </si>
  <si>
    <t>Destreza intelectual solicitada</t>
  </si>
  <si>
    <t>Cantidad de información ingresada sin utilizar ayudas</t>
  </si>
  <si>
    <t>X=(A/B)*100                                                                      Donde A=Cantidad de encuestas positivas y B=Cantidad total de encuestas</t>
  </si>
  <si>
    <t>Tiempo de funcionamiento programado</t>
  </si>
  <si>
    <t>Frecuencia de interrupciones del sistema</t>
  </si>
  <si>
    <t>Grado de tolerancia a fallos</t>
  </si>
  <si>
    <t>Frecuencia de checkpoint</t>
  </si>
  <si>
    <t>Nivel de checkpoint</t>
  </si>
  <si>
    <t>Número de modulos en la version actual</t>
  </si>
  <si>
    <t>Número de modulos en la version actual que han sido modificados</t>
  </si>
  <si>
    <t>Número de modulos en la version actual que han sido añadidos</t>
  </si>
  <si>
    <t>Número de modulos de la version anterior que han sido eliminados en la version actual</t>
  </si>
  <si>
    <t>Número de versiones (Programacion con N versiones)</t>
  </si>
  <si>
    <t>Número de excepciones proramadas</t>
  </si>
  <si>
    <t>Duración promedio de cada interrupcion</t>
  </si>
  <si>
    <t>Niveles de privacidad de la informacion</t>
  </si>
  <si>
    <t>Cifrado de datos</t>
  </si>
  <si>
    <t>encriptacion de contraseña</t>
  </si>
  <si>
    <t>cantidad de accesos realizados exitosamente</t>
  </si>
  <si>
    <t>cantidad de accesos no autorizados</t>
  </si>
  <si>
    <t>Registro de actividad</t>
  </si>
  <si>
    <t>Cantidad de funcionalidades reutilizadas en la capa de controlador</t>
  </si>
  <si>
    <t>Cantidad de vistas reutilizadas</t>
  </si>
  <si>
    <t>Cantidad de funcionabilidades testeadas</t>
  </si>
  <si>
    <t>Tipo de pruebas realizadas</t>
  </si>
  <si>
    <t>Cantidad de defectos reportados antes del lanzamiento</t>
  </si>
  <si>
    <t>Densidad de defectos (# defectos / lineas de codigo) antes del lanzamiento</t>
  </si>
  <si>
    <t>Tiempo requerido para reparar fallas antes del lanzamiento</t>
  </si>
  <si>
    <t>Tiempo requerido para reparar fallas despues del lanzamiento</t>
  </si>
  <si>
    <t>Esfuerzo requerido para modificar una funcionalidad</t>
  </si>
  <si>
    <t>Esfuerzo requerido para modificar una vista</t>
  </si>
  <si>
    <t>Número de fallas despues del lanzamiento</t>
  </si>
  <si>
    <t>Cantidad de sistemas operativos soportados</t>
  </si>
  <si>
    <t>Responsive design</t>
  </si>
  <si>
    <t>Porcentaje de error en un muestreo realizado antes del lanzamiento</t>
  </si>
  <si>
    <t xml:space="preserve"> X = A/B                                                                                Donde A=Funciones implementadas y B= cantidad total de funciones</t>
  </si>
  <si>
    <t>X=A/B                                                                                   Donde A=Cantidad de información bien entregada y B=Cantidad de información mostrada</t>
  </si>
  <si>
    <t>X=A/B                                                                                    Donde A=Cantidad de funciones bien implementadas y B=Cantidad de funciones implementadas</t>
  </si>
  <si>
    <t>X=A/B                                                                                   Donde A=Cantidad de recursos utilizados y B=Cantidad total de recursos</t>
  </si>
  <si>
    <t>X=A/B                                                                                  Donde A= Cantidad de interacciones exitosas y B=Cantidad de interacciones</t>
  </si>
  <si>
    <t>X=A/B                                                                                  Donde A=Cantidad de conexiones existosas y B=Cantidad de conexiones total</t>
  </si>
  <si>
    <t>X=A/B                                                                                           Donde A= Cantidad de información ingresada sin ayudas B=Cantidad de información ingresada</t>
  </si>
  <si>
    <t xml:space="preserve">X=A/B                                                                                  Donde A=Cantidad de funciones con información y B= Cantidad total de funciones </t>
  </si>
  <si>
    <t>X=A/B                                                                                  Donde A=Cantidad de comentarios positivos y B=Cantidad total de comentarios</t>
  </si>
  <si>
    <t>X=A/B                                                                                  Donde A=Cantidad de funciones para ayudas y B=Cantidad total de funciones</t>
  </si>
  <si>
    <t>X=A/B                                                                                  Donde A=Cantidad de modulos de la versión actual y B=Cantidad total de modulos realizados</t>
  </si>
  <si>
    <t>X=A/B                                                                                  Donde A=Cantidad de modulos modificados y B=Cantidad total de modulos</t>
  </si>
  <si>
    <t>X=A/B                                                                                   Donde A=Cantidad de modulos añadidos y B=Cantidad total de modulos</t>
  </si>
  <si>
    <t>Porcentaje de aumento en la velocidad de las funciones realizadas</t>
  </si>
  <si>
    <t>X=A/B                                                                                  Donde A=Cantidad modulos eliminados y B=Cantidad total de modulos</t>
  </si>
  <si>
    <t>Donde n es el número de interrupciones</t>
  </si>
  <si>
    <t>Porcentaje de interrupciones de sistema por día</t>
  </si>
  <si>
    <t>X=A/B                                                                                  Donde A=Cantidad de excepciones programadas y B=Cantidad de excepciones</t>
  </si>
  <si>
    <t>X= usuario =  0,3                                                                       X= aplicación = 0,6                                                       X=sistema = 1,00</t>
  </si>
  <si>
    <t>X= 1 al mes = 0,3                                                                       X= 2 al mes = 0,6                                                                       X= mas de 2 al mes = 1,00</t>
  </si>
  <si>
    <t>X=TiempoEstimado - TiempoProgramado</t>
  </si>
  <si>
    <t>X= 1 nivel =0,3                                                                           X= 2 niveles = 0,6                                                                     X= mas de 3 niveles = 1,00</t>
  </si>
  <si>
    <t>X= No tiene cifrado = 0                                                                 X= Tiene cifrado = 1</t>
  </si>
  <si>
    <t>Cantidad de alteraciones repelidas no autorizadas mensualmente</t>
  </si>
  <si>
    <t>X= A/B                                                                                  Donde A= Cantidad de alteraciones no autorizadas repelidas y B=Cantidad de alteraciones repelidas</t>
  </si>
  <si>
    <t>X= No tiene encriptación = 0                                                                 X= Tiene encriptación = 1</t>
  </si>
  <si>
    <t>Porcentaje de usuarios en el antiguo sistema</t>
  </si>
  <si>
    <t>X=A/B                                                                                        Donde A=Cantidad de accesos exitosos y B=Cantidad de accesos</t>
  </si>
  <si>
    <t>X=A/B                                                                                        Donde A=Cantidad de accesos no autorizados y B=Cantidad de accesos</t>
  </si>
  <si>
    <t>X= Existe registro = 0                                                                 X= No existe registro= 1</t>
  </si>
  <si>
    <t>Cantidad de capas</t>
  </si>
  <si>
    <t>X=A/B                                                                                    Donde A=Cantidad de defectos antes de lanzamiento y B=Cantidad total de defectos</t>
  </si>
  <si>
    <t>X=A/B                                                                                     Donde A=Cantidad de defectos y B=Cantidad de lineas de codigo</t>
  </si>
  <si>
    <t>X=A/B                                                                                  Donde A=Cantidad de fallas despues del lanzamiento y B=Cantidad de fallos</t>
  </si>
  <si>
    <t>X=A/B                                                                                      Donde A=Cantidad de funcionalidades testeadas y B=Cantidad total de funcionalidades</t>
  </si>
  <si>
    <t>X= 1 tipo = 0,3                                                                               X= 2 tipos = 0,6                                                                            X = mas de 2 tipos = 1</t>
  </si>
  <si>
    <t>X= Tiene responsive desing = 1                                     X=No tiene responsive desing</t>
  </si>
  <si>
    <t>X=1 sistema operativo = 0,3                                                X= mas de 1 sistema operativo = 1,00</t>
  </si>
  <si>
    <t>Donde n es el número de peticiones</t>
  </si>
  <si>
    <t>X=A/B                                                                                    Donde A=Cantidad de funciones reutilizadas en la capa controlador y B=Cantidad de funciones reutilizadas</t>
  </si>
  <si>
    <t>X=A/B                                                                                    Donde A=Cantidad de vistas reutilizadas  y B=Cantidad de funcionalidades reutilizadas</t>
  </si>
  <si>
    <t>Donde n es el número de componentes</t>
  </si>
  <si>
    <t>Total</t>
  </si>
  <si>
    <t xml:space="preserve">X= 2 versiones o menos = 0,04                                             X= mas de 2 versiones = 1,00 </t>
  </si>
  <si>
    <t>X= mas de 10 funcionalidades = 0,4                     X=menos de 6 funcionalidades= 0,8                                  X= menos de 3 funcionalidades =1</t>
  </si>
  <si>
    <t>X= menos de 3 capas = 0,5                                                    X= entre 3 y 5 capas = 1,00                                                     X=más de 5 capas=0,5</t>
  </si>
  <si>
    <t>X= mas de 3 modulos = 0,5                                          X=menos de 3 modulos = 1,00</t>
  </si>
  <si>
    <t>X=menos de 4 componentes = 1,00                                       X= mas de 4 componentes = 0,05</t>
  </si>
  <si>
    <t>X=menos de 3 funcionalidades afectadas = 1,00 X=mas de 3 funcionalidades afectadas= 0,04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</si>
</sst>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2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Fill="1" applyBorder="1" applyAlignment="1">
      <alignment vertical="center" wrapText="1"/>
    </xf>
    <xf numFmtId="0" fontId="0" fillId="0" borderId="13" xfId="0" applyBorder="1"/>
    <xf numFmtId="2" fontId="0" fillId="0" borderId="13" xfId="0" applyNumberFormat="1" applyBorder="1"/>
    <xf numFmtId="0" fontId="0" fillId="0" borderId="20" xfId="0" applyBorder="1" applyAlignment="1">
      <alignment horizontal="right" vertical="center"/>
    </xf>
    <xf numFmtId="2" fontId="0" fillId="0" borderId="24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2" fontId="0" fillId="0" borderId="24" xfId="0" applyNumberFormat="1" applyBorder="1"/>
    <xf numFmtId="2" fontId="0" fillId="0" borderId="26" xfId="0" applyNumberFormat="1" applyBorder="1" applyAlignment="1">
      <alignment horizontal="left" vertical="center"/>
    </xf>
    <xf numFmtId="2" fontId="0" fillId="0" borderId="21" xfId="0" applyNumberFormat="1" applyBorder="1" applyAlignment="1">
      <alignment horizontal="left" vertical="center"/>
    </xf>
    <xf numFmtId="2" fontId="0" fillId="0" borderId="22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2" fontId="0" fillId="0" borderId="22" xfId="0" applyNumberFormat="1" applyBorder="1"/>
    <xf numFmtId="2" fontId="0" fillId="0" borderId="23" xfId="0" applyNumberFormat="1" applyBorder="1" applyAlignment="1">
      <alignment horizontal="center" vertical="center"/>
    </xf>
    <xf numFmtId="0" fontId="0" fillId="0" borderId="23" xfId="0" applyBorder="1"/>
    <xf numFmtId="2" fontId="0" fillId="0" borderId="14" xfId="0" applyNumberFormat="1" applyBorder="1"/>
    <xf numFmtId="0" fontId="0" fillId="0" borderId="28" xfId="0" applyBorder="1"/>
    <xf numFmtId="2" fontId="0" fillId="0" borderId="28" xfId="0" applyNumberFormat="1" applyBorder="1"/>
    <xf numFmtId="0" fontId="2" fillId="0" borderId="2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41" xfId="0" applyBorder="1"/>
    <xf numFmtId="2" fontId="0" fillId="0" borderId="41" xfId="0" applyNumberFormat="1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vertical="center"/>
    </xf>
    <xf numFmtId="2" fontId="0" fillId="0" borderId="42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2" fontId="0" fillId="0" borderId="31" xfId="0" applyNumberForma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2" fontId="0" fillId="0" borderId="47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2" fontId="0" fillId="0" borderId="48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0" borderId="35" xfId="0" applyNumberFormat="1" applyBorder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vertical="center"/>
    </xf>
    <xf numFmtId="2" fontId="0" fillId="0" borderId="41" xfId="0" applyNumberFormat="1" applyFill="1" applyBorder="1" applyAlignment="1">
      <alignment vertical="center"/>
    </xf>
    <xf numFmtId="2" fontId="0" fillId="0" borderId="23" xfId="0" applyNumberFormat="1" applyFill="1" applyBorder="1" applyAlignment="1">
      <alignment vertical="center"/>
    </xf>
    <xf numFmtId="2" fontId="0" fillId="0" borderId="50" xfId="0" applyNumberFormat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2" fontId="0" fillId="0" borderId="31" xfId="0" applyNumberFormat="1" applyFill="1" applyBorder="1" applyAlignment="1">
      <alignment vertical="center"/>
    </xf>
    <xf numFmtId="0" fontId="0" fillId="0" borderId="41" xfId="0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41" xfId="0" applyNumberFormat="1" applyFill="1" applyBorder="1" applyAlignment="1">
      <alignment horizontal="center" vertical="center"/>
    </xf>
    <xf numFmtId="2" fontId="0" fillId="0" borderId="42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4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2" fontId="0" fillId="0" borderId="1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8" xfId="0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23" xfId="0" applyFont="1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32" xfId="1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4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2" fontId="0" fillId="0" borderId="2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352425</xdr:colOff>
      <xdr:row>21</xdr:row>
      <xdr:rowOff>90487</xdr:rowOff>
    </xdr:from>
    <xdr:ext cx="1534907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3392150" y="13692187"/>
              <a:ext cx="15349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𝑇𝑖𝑒𝑚𝑝𝑜𝐼𝑛𝑡𝑒𝑟𝑟𝑢𝑝𝑐𝑖𝑜𝑛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392150" y="13692187"/>
              <a:ext cx="15349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𝑇𝑖𝑒𝑚𝑝𝑜𝐼𝑛𝑡𝑒𝑟𝑟𝑢𝑝𝑐𝑖𝑜𝑛/𝑛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628650</xdr:colOff>
      <xdr:row>4</xdr:row>
      <xdr:rowOff>28575</xdr:rowOff>
    </xdr:from>
    <xdr:ext cx="1370503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3668375" y="3286125"/>
              <a:ext cx="137050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𝑇𝑖𝑒𝑚𝑝𝑜𝑅𝑒𝑠𝑝𝑢𝑒𝑠𝑡𝑎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3668375" y="3286125"/>
              <a:ext cx="137050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𝑇𝑖𝑒𝑚𝑝𝑜𝑅𝑒𝑠𝑝𝑢𝑒𝑠𝑡𝑎/𝑛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23</xdr:row>
      <xdr:rowOff>90487</xdr:rowOff>
    </xdr:from>
    <xdr:ext cx="2373214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3392150" y="14835187"/>
              <a:ext cx="237321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𝑃𝑜𝑟𝑐𝑒𝑛𝑡𝑎𝑗𝑒𝑇𝑜𝑙𝑒𝑟𝑎𝑐𝑖𝑎𝐶𝑜𝑚𝑝𝑜𝑛𝑒𝑛𝑡𝑒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3392150" y="14835187"/>
              <a:ext cx="237321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(𝑃𝑜𝑟𝑐𝑒𝑛𝑡𝑎𝑗𝑒𝑇𝑜𝑙𝑒𝑟𝑎𝑐𝑖𝑎𝐶𝑜𝑚𝑝𝑜𝑛𝑒𝑛𝑡𝑒 )/𝑛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opLeftCell="A33" workbookViewId="0">
      <selection activeCell="D44" sqref="D44"/>
    </sheetView>
  </sheetViews>
  <sheetFormatPr baseColWidth="10" defaultRowHeight="15" x14ac:dyDescent="0.25"/>
  <cols>
    <col min="2" max="2" width="23.42578125" bestFit="1" customWidth="1"/>
    <col min="3" max="3" width="35" bestFit="1" customWidth="1"/>
    <col min="4" max="4" width="68" bestFit="1" customWidth="1"/>
    <col min="5" max="5" width="21.7109375" bestFit="1" customWidth="1"/>
  </cols>
  <sheetData>
    <row r="1" spans="2:5" ht="26.25" customHeight="1" thickBot="1" x14ac:dyDescent="0.3">
      <c r="B1" s="24" t="s">
        <v>82</v>
      </c>
      <c r="C1" s="25" t="s">
        <v>83</v>
      </c>
      <c r="D1" s="25" t="s">
        <v>24</v>
      </c>
      <c r="E1" s="1"/>
    </row>
    <row r="2" spans="2:5" ht="29.25" customHeight="1" x14ac:dyDescent="0.25">
      <c r="B2" s="9" t="s">
        <v>0</v>
      </c>
      <c r="C2" s="21" t="s">
        <v>12</v>
      </c>
      <c r="D2" s="31">
        <v>0.25</v>
      </c>
      <c r="E2" s="19" t="s">
        <v>8</v>
      </c>
    </row>
    <row r="3" spans="2:5" ht="30.75" customHeight="1" x14ac:dyDescent="0.25">
      <c r="B3" s="97" t="s">
        <v>28</v>
      </c>
      <c r="C3" s="22" t="s">
        <v>9</v>
      </c>
      <c r="D3" s="8" t="s">
        <v>25</v>
      </c>
      <c r="E3" s="33">
        <v>0.5</v>
      </c>
    </row>
    <row r="4" spans="2:5" ht="29.25" customHeight="1" x14ac:dyDescent="0.25">
      <c r="B4" s="97"/>
      <c r="C4" s="7" t="s">
        <v>10</v>
      </c>
      <c r="D4" s="5" t="s">
        <v>26</v>
      </c>
      <c r="E4" s="33">
        <v>0.25</v>
      </c>
    </row>
    <row r="5" spans="2:5" ht="30" x14ac:dyDescent="0.25">
      <c r="B5" s="97"/>
      <c r="C5" s="7" t="s">
        <v>11</v>
      </c>
      <c r="D5" s="5" t="s">
        <v>27</v>
      </c>
      <c r="E5" s="33">
        <v>0.25</v>
      </c>
    </row>
    <row r="6" spans="2:5" ht="15.75" thickBot="1" x14ac:dyDescent="0.3">
      <c r="B6" s="98"/>
      <c r="C6" s="99" t="s">
        <v>15</v>
      </c>
      <c r="D6" s="94"/>
      <c r="E6" s="18">
        <v>1</v>
      </c>
    </row>
    <row r="7" spans="2:5" ht="26.25" customHeight="1" x14ac:dyDescent="0.25">
      <c r="B7" s="9" t="s">
        <v>1</v>
      </c>
      <c r="C7" s="2" t="s">
        <v>12</v>
      </c>
      <c r="D7" s="32">
        <v>7.0000000000000007E-2</v>
      </c>
      <c r="E7" s="3" t="s">
        <v>8</v>
      </c>
    </row>
    <row r="8" spans="2:5" ht="33.75" customHeight="1" x14ac:dyDescent="0.25">
      <c r="B8" s="97" t="s">
        <v>32</v>
      </c>
      <c r="C8" s="20" t="s">
        <v>16</v>
      </c>
      <c r="D8" s="5" t="s">
        <v>29</v>
      </c>
      <c r="E8" s="33">
        <v>0.4</v>
      </c>
    </row>
    <row r="9" spans="2:5" ht="30" x14ac:dyDescent="0.25">
      <c r="B9" s="97"/>
      <c r="C9" s="7" t="s">
        <v>17</v>
      </c>
      <c r="D9" s="5" t="s">
        <v>30</v>
      </c>
      <c r="E9" s="33">
        <v>0.4</v>
      </c>
    </row>
    <row r="10" spans="2:5" x14ac:dyDescent="0.25">
      <c r="B10" s="97"/>
      <c r="C10" s="7" t="s">
        <v>18</v>
      </c>
      <c r="D10" s="5" t="s">
        <v>31</v>
      </c>
      <c r="E10" s="33">
        <v>0.2</v>
      </c>
    </row>
    <row r="11" spans="2:5" ht="15.75" thickBot="1" x14ac:dyDescent="0.3">
      <c r="B11" s="98"/>
      <c r="C11" s="99" t="s">
        <v>19</v>
      </c>
      <c r="D11" s="94"/>
      <c r="E11" s="18">
        <v>1</v>
      </c>
    </row>
    <row r="12" spans="2:5" ht="23.25" customHeight="1" x14ac:dyDescent="0.25">
      <c r="B12" s="12" t="s">
        <v>2</v>
      </c>
      <c r="C12" s="17" t="s">
        <v>12</v>
      </c>
      <c r="D12" s="32">
        <v>7.0000000000000007E-2</v>
      </c>
      <c r="E12" s="3" t="s">
        <v>8</v>
      </c>
    </row>
    <row r="13" spans="2:5" ht="36" customHeight="1" x14ac:dyDescent="0.25">
      <c r="B13" s="95" t="s">
        <v>33</v>
      </c>
      <c r="C13" s="4" t="s">
        <v>20</v>
      </c>
      <c r="D13" s="14" t="s">
        <v>34</v>
      </c>
      <c r="E13" s="33">
        <v>0.5</v>
      </c>
    </row>
    <row r="14" spans="2:5" ht="42" customHeight="1" x14ac:dyDescent="0.25">
      <c r="B14" s="95"/>
      <c r="C14" s="4" t="s">
        <v>21</v>
      </c>
      <c r="D14" s="14" t="s">
        <v>35</v>
      </c>
      <c r="E14" s="33">
        <v>0.5</v>
      </c>
    </row>
    <row r="15" spans="2:5" ht="27" customHeight="1" thickBot="1" x14ac:dyDescent="0.3">
      <c r="B15" s="96"/>
      <c r="C15" s="94" t="s">
        <v>15</v>
      </c>
      <c r="D15" s="94"/>
      <c r="E15" s="18">
        <v>1</v>
      </c>
    </row>
    <row r="16" spans="2:5" ht="24.75" customHeight="1" x14ac:dyDescent="0.25">
      <c r="B16" s="12" t="s">
        <v>3</v>
      </c>
      <c r="C16" s="26" t="s">
        <v>12</v>
      </c>
      <c r="D16" s="32">
        <v>0.2</v>
      </c>
      <c r="E16" s="3" t="s">
        <v>8</v>
      </c>
    </row>
    <row r="17" spans="2:5" ht="27.75" customHeight="1" x14ac:dyDescent="0.25">
      <c r="B17" s="95" t="s">
        <v>42</v>
      </c>
      <c r="C17" s="4" t="s">
        <v>36</v>
      </c>
      <c r="D17" s="5" t="s">
        <v>43</v>
      </c>
      <c r="E17" s="33">
        <v>0.1</v>
      </c>
    </row>
    <row r="18" spans="2:5" ht="20.25" customHeight="1" x14ac:dyDescent="0.25">
      <c r="B18" s="95"/>
      <c r="C18" s="4" t="s">
        <v>37</v>
      </c>
      <c r="D18" s="5" t="s">
        <v>45</v>
      </c>
      <c r="E18" s="33">
        <v>0.1</v>
      </c>
    </row>
    <row r="19" spans="2:5" ht="30" x14ac:dyDescent="0.25">
      <c r="B19" s="95"/>
      <c r="C19" s="4" t="s">
        <v>38</v>
      </c>
      <c r="D19" s="5" t="s">
        <v>44</v>
      </c>
      <c r="E19" s="33">
        <v>0.28999999999999998</v>
      </c>
    </row>
    <row r="20" spans="2:5" ht="30" x14ac:dyDescent="0.25">
      <c r="B20" s="95"/>
      <c r="C20" s="4" t="s">
        <v>39</v>
      </c>
      <c r="D20" s="5" t="s">
        <v>46</v>
      </c>
      <c r="E20" s="33">
        <v>0.2</v>
      </c>
    </row>
    <row r="21" spans="2:5" ht="30" x14ac:dyDescent="0.25">
      <c r="B21" s="95"/>
      <c r="C21" s="4" t="s">
        <v>40</v>
      </c>
      <c r="D21" s="5" t="s">
        <v>47</v>
      </c>
      <c r="E21" s="33">
        <v>0.3</v>
      </c>
    </row>
    <row r="22" spans="2:5" ht="30" x14ac:dyDescent="0.25">
      <c r="B22" s="95"/>
      <c r="C22" s="4" t="s">
        <v>41</v>
      </c>
      <c r="D22" s="5" t="s">
        <v>48</v>
      </c>
      <c r="E22" s="33">
        <v>0.01</v>
      </c>
    </row>
    <row r="23" spans="2:5" ht="15.75" thickBot="1" x14ac:dyDescent="0.3">
      <c r="B23" s="96"/>
      <c r="C23" s="27"/>
      <c r="D23" s="28" t="s">
        <v>15</v>
      </c>
      <c r="E23" s="18">
        <v>1</v>
      </c>
    </row>
    <row r="24" spans="2:5" ht="21.75" customHeight="1" x14ac:dyDescent="0.25">
      <c r="B24" s="12" t="s">
        <v>4</v>
      </c>
      <c r="C24" s="26" t="s">
        <v>12</v>
      </c>
      <c r="D24" s="32">
        <v>0.06</v>
      </c>
      <c r="E24" s="3" t="s">
        <v>8</v>
      </c>
    </row>
    <row r="25" spans="2:5" ht="30" x14ac:dyDescent="0.25">
      <c r="B25" s="95" t="s">
        <v>53</v>
      </c>
      <c r="C25" s="4" t="s">
        <v>49</v>
      </c>
      <c r="D25" s="14" t="s">
        <v>54</v>
      </c>
      <c r="E25" s="33">
        <v>0.4</v>
      </c>
    </row>
    <row r="26" spans="2:5" ht="30" x14ac:dyDescent="0.25">
      <c r="B26" s="95"/>
      <c r="C26" s="4" t="s">
        <v>50</v>
      </c>
      <c r="D26" s="14" t="s">
        <v>55</v>
      </c>
      <c r="E26" s="33">
        <v>0.2</v>
      </c>
    </row>
    <row r="27" spans="2:5" ht="30" x14ac:dyDescent="0.25">
      <c r="B27" s="95"/>
      <c r="C27" s="4" t="s">
        <v>56</v>
      </c>
      <c r="D27" s="14" t="s">
        <v>57</v>
      </c>
      <c r="E27" s="33">
        <v>0.2</v>
      </c>
    </row>
    <row r="28" spans="2:5" ht="30" x14ac:dyDescent="0.25">
      <c r="B28" s="95"/>
      <c r="C28" s="4" t="s">
        <v>52</v>
      </c>
      <c r="D28" s="14" t="s">
        <v>58</v>
      </c>
      <c r="E28" s="33">
        <v>0.2</v>
      </c>
    </row>
    <row r="29" spans="2:5" ht="15.75" thickBot="1" x14ac:dyDescent="0.3">
      <c r="B29" s="96"/>
      <c r="C29" s="94" t="s">
        <v>15</v>
      </c>
      <c r="D29" s="94"/>
      <c r="E29" s="18">
        <v>1</v>
      </c>
    </row>
    <row r="30" spans="2:5" ht="19.5" customHeight="1" x14ac:dyDescent="0.25">
      <c r="B30" s="12" t="s">
        <v>5</v>
      </c>
      <c r="C30" s="17" t="s">
        <v>12</v>
      </c>
      <c r="D30" s="32">
        <v>0.25</v>
      </c>
      <c r="E30" s="3" t="s">
        <v>8</v>
      </c>
    </row>
    <row r="31" spans="2:5" ht="30" x14ac:dyDescent="0.25">
      <c r="B31" s="95" t="s">
        <v>63</v>
      </c>
      <c r="C31" s="4" t="s">
        <v>59</v>
      </c>
      <c r="D31" s="14" t="s">
        <v>64</v>
      </c>
      <c r="E31" s="33">
        <v>0.3</v>
      </c>
    </row>
    <row r="32" spans="2:5" ht="30" x14ac:dyDescent="0.25">
      <c r="B32" s="95"/>
      <c r="C32" s="4" t="s">
        <v>60</v>
      </c>
      <c r="D32" s="14" t="s">
        <v>65</v>
      </c>
      <c r="E32" s="33">
        <v>0.3</v>
      </c>
    </row>
    <row r="33" spans="2:5" x14ac:dyDescent="0.25">
      <c r="B33" s="95"/>
      <c r="C33" s="4" t="s">
        <v>61</v>
      </c>
      <c r="D33" s="14" t="s">
        <v>66</v>
      </c>
      <c r="E33" s="33">
        <v>0.3</v>
      </c>
    </row>
    <row r="34" spans="2:5" x14ac:dyDescent="0.25">
      <c r="B34" s="95"/>
      <c r="C34" s="4" t="s">
        <v>62</v>
      </c>
      <c r="D34" s="14" t="s">
        <v>67</v>
      </c>
      <c r="E34" s="33">
        <v>0.1</v>
      </c>
    </row>
    <row r="35" spans="2:5" ht="15.75" thickBot="1" x14ac:dyDescent="0.3">
      <c r="B35" s="96"/>
      <c r="C35" s="94" t="s">
        <v>15</v>
      </c>
      <c r="D35" s="94"/>
      <c r="E35" s="18">
        <v>1</v>
      </c>
    </row>
    <row r="36" spans="2:5" ht="23.25" customHeight="1" x14ac:dyDescent="0.25">
      <c r="B36" s="12" t="s">
        <v>6</v>
      </c>
      <c r="C36" s="29" t="s">
        <v>12</v>
      </c>
      <c r="D36" s="31">
        <v>0.06</v>
      </c>
      <c r="E36" s="3" t="s">
        <v>8</v>
      </c>
    </row>
    <row r="37" spans="2:5" ht="45" x14ac:dyDescent="0.25">
      <c r="B37" s="95" t="s">
        <v>78</v>
      </c>
      <c r="C37" s="15" t="s">
        <v>68</v>
      </c>
      <c r="D37" s="14" t="s">
        <v>73</v>
      </c>
      <c r="E37" s="33">
        <v>0.15</v>
      </c>
    </row>
    <row r="38" spans="2:5" ht="30" x14ac:dyDescent="0.25">
      <c r="B38" s="95"/>
      <c r="C38" s="4" t="s">
        <v>69</v>
      </c>
      <c r="D38" s="14" t="s">
        <v>74</v>
      </c>
      <c r="E38" s="33">
        <v>0.2</v>
      </c>
    </row>
    <row r="39" spans="2:5" ht="45" x14ac:dyDescent="0.25">
      <c r="B39" s="95"/>
      <c r="C39" s="4" t="s">
        <v>70</v>
      </c>
      <c r="D39" s="14" t="s">
        <v>75</v>
      </c>
      <c r="E39" s="33">
        <v>0.15</v>
      </c>
    </row>
    <row r="40" spans="2:5" ht="30" x14ac:dyDescent="0.25">
      <c r="B40" s="95"/>
      <c r="C40" s="4" t="s">
        <v>71</v>
      </c>
      <c r="D40" s="14" t="s">
        <v>76</v>
      </c>
      <c r="E40" s="33">
        <v>0.3</v>
      </c>
    </row>
    <row r="41" spans="2:5" ht="30" x14ac:dyDescent="0.25">
      <c r="B41" s="95"/>
      <c r="C41" s="4" t="s">
        <v>72</v>
      </c>
      <c r="D41" s="14" t="s">
        <v>77</v>
      </c>
      <c r="E41" s="33">
        <v>0.2</v>
      </c>
    </row>
    <row r="42" spans="2:5" ht="15.75" thickBot="1" x14ac:dyDescent="0.3">
      <c r="B42" s="96"/>
      <c r="C42" s="94" t="s">
        <v>15</v>
      </c>
      <c r="D42" s="94"/>
      <c r="E42" s="18">
        <v>1</v>
      </c>
    </row>
    <row r="43" spans="2:5" ht="21.75" customHeight="1" x14ac:dyDescent="0.25">
      <c r="B43" s="12" t="s">
        <v>7</v>
      </c>
      <c r="C43" s="17" t="s">
        <v>12</v>
      </c>
      <c r="D43" s="32">
        <v>0.04</v>
      </c>
      <c r="E43" s="3" t="s">
        <v>8</v>
      </c>
    </row>
    <row r="44" spans="2:5" ht="51" customHeight="1" x14ac:dyDescent="0.25">
      <c r="B44" s="95" t="s">
        <v>81</v>
      </c>
      <c r="C44" s="4" t="s">
        <v>79</v>
      </c>
      <c r="D44" s="14" t="s">
        <v>80</v>
      </c>
      <c r="E44" s="33">
        <v>1</v>
      </c>
    </row>
    <row r="45" spans="2:5" ht="15.75" thickBot="1" x14ac:dyDescent="0.3">
      <c r="B45" s="96"/>
      <c r="C45" s="94" t="s">
        <v>15</v>
      </c>
      <c r="D45" s="94"/>
      <c r="E45" s="18">
        <v>1</v>
      </c>
    </row>
    <row r="46" spans="2:5" x14ac:dyDescent="0.25">
      <c r="B46" s="1"/>
      <c r="C46" s="1"/>
    </row>
    <row r="47" spans="2:5" x14ac:dyDescent="0.25">
      <c r="B47" s="1"/>
    </row>
    <row r="48" spans="2:5" x14ac:dyDescent="0.25">
      <c r="C48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mergeCells count="15">
    <mergeCell ref="B3:B6"/>
    <mergeCell ref="B13:B15"/>
    <mergeCell ref="C6:D6"/>
    <mergeCell ref="C11:D11"/>
    <mergeCell ref="B17:B23"/>
    <mergeCell ref="B25:B29"/>
    <mergeCell ref="C29:D29"/>
    <mergeCell ref="C15:D15"/>
    <mergeCell ref="B8:B11"/>
    <mergeCell ref="C35:D35"/>
    <mergeCell ref="C42:D42"/>
    <mergeCell ref="B37:B42"/>
    <mergeCell ref="C45:D45"/>
    <mergeCell ref="B44:B45"/>
    <mergeCell ref="B31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opLeftCell="A35" workbookViewId="0">
      <selection activeCell="I45" sqref="I45"/>
    </sheetView>
  </sheetViews>
  <sheetFormatPr baseColWidth="10" defaultRowHeight="15" x14ac:dyDescent="0.25"/>
  <cols>
    <col min="2" max="2" width="23.42578125" bestFit="1" customWidth="1"/>
    <col min="3" max="4" width="5.42578125" customWidth="1"/>
    <col min="5" max="5" width="5.140625" customWidth="1"/>
    <col min="6" max="6" width="23.85546875" customWidth="1"/>
    <col min="7" max="7" width="16.140625" customWidth="1"/>
    <col min="8" max="8" width="21.7109375" bestFit="1" customWidth="1"/>
    <col min="10" max="10" width="12.85546875" customWidth="1"/>
  </cols>
  <sheetData>
    <row r="1" spans="2:10" ht="69" customHeight="1" thickBot="1" x14ac:dyDescent="0.3">
      <c r="B1" s="24" t="s">
        <v>82</v>
      </c>
      <c r="C1" s="50" t="s">
        <v>84</v>
      </c>
      <c r="D1" s="50" t="s">
        <v>85</v>
      </c>
      <c r="E1" s="50" t="s">
        <v>86</v>
      </c>
      <c r="F1" s="106" t="s">
        <v>83</v>
      </c>
      <c r="G1" s="107"/>
      <c r="H1" s="1"/>
    </row>
    <row r="2" spans="2:10" ht="31.5" customHeight="1" x14ac:dyDescent="0.25">
      <c r="B2" s="110" t="s">
        <v>0</v>
      </c>
      <c r="C2" s="124">
        <f>Ponderaciones!D2</f>
        <v>0.25</v>
      </c>
      <c r="D2" s="130">
        <f>J6</f>
        <v>8.7500000000000008E-2</v>
      </c>
      <c r="E2" s="133">
        <f>C2*D2</f>
        <v>2.1875000000000002E-2</v>
      </c>
      <c r="F2" s="102"/>
      <c r="G2" s="103"/>
      <c r="H2" s="47" t="s">
        <v>8</v>
      </c>
      <c r="I2" s="48" t="s">
        <v>87</v>
      </c>
      <c r="J2" s="49" t="s">
        <v>88</v>
      </c>
    </row>
    <row r="3" spans="2:10" ht="27.75" customHeight="1" x14ac:dyDescent="0.25">
      <c r="B3" s="111"/>
      <c r="C3" s="125"/>
      <c r="D3" s="131"/>
      <c r="E3" s="134"/>
      <c r="F3" s="119" t="s">
        <v>9</v>
      </c>
      <c r="G3" s="119"/>
      <c r="H3" s="11">
        <f>Ponderaciones!E3</f>
        <v>0.5</v>
      </c>
      <c r="I3" s="16">
        <v>0.1</v>
      </c>
      <c r="J3" s="41">
        <f>H3*I3</f>
        <v>0.05</v>
      </c>
    </row>
    <row r="4" spans="2:10" ht="28.5" customHeight="1" x14ac:dyDescent="0.25">
      <c r="B4" s="111"/>
      <c r="C4" s="125"/>
      <c r="D4" s="131"/>
      <c r="E4" s="134"/>
      <c r="F4" s="119" t="s">
        <v>10</v>
      </c>
      <c r="G4" s="119"/>
      <c r="H4" s="11">
        <f>Ponderaciones!E4</f>
        <v>0.25</v>
      </c>
      <c r="I4" s="16">
        <v>0.1</v>
      </c>
      <c r="J4" s="41">
        <f t="shared" ref="J4:J5" si="0">H4*I4</f>
        <v>2.5000000000000001E-2</v>
      </c>
    </row>
    <row r="5" spans="2:10" ht="27.75" customHeight="1" x14ac:dyDescent="0.25">
      <c r="B5" s="111"/>
      <c r="C5" s="125"/>
      <c r="D5" s="131"/>
      <c r="E5" s="134"/>
      <c r="F5" s="119" t="s">
        <v>11</v>
      </c>
      <c r="G5" s="119"/>
      <c r="H5" s="11">
        <f>Ponderaciones!E5</f>
        <v>0.25</v>
      </c>
      <c r="I5" s="16">
        <v>0.05</v>
      </c>
      <c r="J5" s="41">
        <f t="shared" si="0"/>
        <v>1.2500000000000001E-2</v>
      </c>
    </row>
    <row r="6" spans="2:10" ht="25.5" customHeight="1" thickBot="1" x14ac:dyDescent="0.3">
      <c r="B6" s="112"/>
      <c r="C6" s="126"/>
      <c r="D6" s="132"/>
      <c r="E6" s="135"/>
      <c r="F6" s="129" t="s">
        <v>15</v>
      </c>
      <c r="G6" s="129"/>
      <c r="H6" s="42">
        <f>Ponderaciones!E6</f>
        <v>1</v>
      </c>
      <c r="I6" s="43"/>
      <c r="J6" s="30">
        <f>SUM(J3:J5)</f>
        <v>8.7500000000000008E-2</v>
      </c>
    </row>
    <row r="7" spans="2:10" ht="30" x14ac:dyDescent="0.25">
      <c r="B7" s="110" t="s">
        <v>1</v>
      </c>
      <c r="C7" s="113">
        <f>Ponderaciones!D7</f>
        <v>7.0000000000000007E-2</v>
      </c>
      <c r="D7" s="130">
        <f>J11</f>
        <v>0</v>
      </c>
      <c r="E7" s="133">
        <f>C7*D7</f>
        <v>0</v>
      </c>
      <c r="F7" s="102"/>
      <c r="G7" s="103"/>
      <c r="H7" s="47" t="s">
        <v>8</v>
      </c>
      <c r="I7" s="48" t="s">
        <v>87</v>
      </c>
      <c r="J7" s="49" t="s">
        <v>88</v>
      </c>
    </row>
    <row r="8" spans="2:10" ht="26.25" customHeight="1" x14ac:dyDescent="0.25">
      <c r="B8" s="111"/>
      <c r="C8" s="122"/>
      <c r="D8" s="131"/>
      <c r="E8" s="134"/>
      <c r="F8" s="120" t="s">
        <v>16</v>
      </c>
      <c r="G8" s="121"/>
      <c r="H8" s="11">
        <f>Ponderaciones!E8</f>
        <v>0.4</v>
      </c>
      <c r="I8" s="44">
        <v>0</v>
      </c>
      <c r="J8" s="41">
        <f>H8*I8</f>
        <v>0</v>
      </c>
    </row>
    <row r="9" spans="2:10" ht="25.5" customHeight="1" x14ac:dyDescent="0.25">
      <c r="B9" s="111"/>
      <c r="C9" s="122"/>
      <c r="D9" s="131"/>
      <c r="E9" s="134"/>
      <c r="F9" s="104" t="s">
        <v>17</v>
      </c>
      <c r="G9" s="105"/>
      <c r="H9" s="11">
        <f>Ponderaciones!E9</f>
        <v>0.4</v>
      </c>
      <c r="I9" s="44">
        <v>0</v>
      </c>
      <c r="J9" s="41">
        <f t="shared" ref="J9:J10" si="1">H9*I9</f>
        <v>0</v>
      </c>
    </row>
    <row r="10" spans="2:10" ht="26.25" customHeight="1" x14ac:dyDescent="0.25">
      <c r="B10" s="111"/>
      <c r="C10" s="122"/>
      <c r="D10" s="131"/>
      <c r="E10" s="134"/>
      <c r="F10" s="104" t="s">
        <v>18</v>
      </c>
      <c r="G10" s="105"/>
      <c r="H10" s="11">
        <f>Ponderaciones!E10</f>
        <v>0.2</v>
      </c>
      <c r="I10" s="44">
        <v>0</v>
      </c>
      <c r="J10" s="41">
        <f t="shared" si="1"/>
        <v>0</v>
      </c>
    </row>
    <row r="11" spans="2:10" ht="27" customHeight="1" thickBot="1" x14ac:dyDescent="0.3">
      <c r="B11" s="112"/>
      <c r="C11" s="123"/>
      <c r="D11" s="132"/>
      <c r="E11" s="135"/>
      <c r="F11" s="109" t="s">
        <v>19</v>
      </c>
      <c r="G11" s="129"/>
      <c r="H11" s="42">
        <f>Ponderaciones!E11</f>
        <v>1</v>
      </c>
      <c r="I11" s="45"/>
      <c r="J11" s="30">
        <f>SUM(J8:J10)</f>
        <v>0</v>
      </c>
    </row>
    <row r="12" spans="2:10" ht="30" x14ac:dyDescent="0.25">
      <c r="B12" s="110" t="s">
        <v>2</v>
      </c>
      <c r="C12" s="113">
        <f>Ponderaciones!D12</f>
        <v>7.0000000000000007E-2</v>
      </c>
      <c r="D12" s="113">
        <f ca="1">J15</f>
        <v>0</v>
      </c>
      <c r="E12" s="136">
        <f ca="1">C12*D12</f>
        <v>0</v>
      </c>
      <c r="F12" s="102"/>
      <c r="G12" s="103"/>
      <c r="H12" s="47" t="s">
        <v>8</v>
      </c>
      <c r="I12" s="48" t="s">
        <v>87</v>
      </c>
      <c r="J12" s="49" t="s">
        <v>88</v>
      </c>
    </row>
    <row r="13" spans="2:10" ht="27.75" customHeight="1" x14ac:dyDescent="0.25">
      <c r="B13" s="111"/>
      <c r="C13" s="122"/>
      <c r="D13" s="122"/>
      <c r="E13" s="137"/>
      <c r="F13" s="104" t="s">
        <v>20</v>
      </c>
      <c r="G13" s="105"/>
      <c r="H13" s="11">
        <f>Ponderaciones!E13</f>
        <v>0.5</v>
      </c>
      <c r="I13" s="44">
        <v>0</v>
      </c>
      <c r="J13" s="41">
        <f>H13*I13</f>
        <v>0</v>
      </c>
    </row>
    <row r="14" spans="2:10" ht="29.25" customHeight="1" x14ac:dyDescent="0.25">
      <c r="B14" s="111"/>
      <c r="C14" s="122"/>
      <c r="D14" s="122"/>
      <c r="E14" s="137"/>
      <c r="F14" s="104" t="s">
        <v>21</v>
      </c>
      <c r="G14" s="105"/>
      <c r="H14" s="11">
        <f>Ponderaciones!E14</f>
        <v>0.5</v>
      </c>
      <c r="I14" s="44">
        <v>0</v>
      </c>
      <c r="J14" s="41">
        <f t="shared" ref="J14" si="2">H14*I14</f>
        <v>0</v>
      </c>
    </row>
    <row r="15" spans="2:10" ht="29.25" customHeight="1" thickBot="1" x14ac:dyDescent="0.3">
      <c r="B15" s="112"/>
      <c r="C15" s="123"/>
      <c r="D15" s="123"/>
      <c r="E15" s="138"/>
      <c r="F15" s="129" t="s">
        <v>15</v>
      </c>
      <c r="G15" s="129"/>
      <c r="H15" s="42">
        <f>Ponderaciones!E15</f>
        <v>1</v>
      </c>
      <c r="I15" s="46"/>
      <c r="J15" s="30">
        <f ca="1">SUM(J13:J15)</f>
        <v>0</v>
      </c>
    </row>
    <row r="16" spans="2:10" ht="30" x14ac:dyDescent="0.25">
      <c r="B16" s="110" t="s">
        <v>3</v>
      </c>
      <c r="C16" s="113">
        <f>Ponderaciones!D16</f>
        <v>0.2</v>
      </c>
      <c r="D16" s="113">
        <f>J23</f>
        <v>0.32950000000000002</v>
      </c>
      <c r="E16" s="116">
        <f>C16*D16</f>
        <v>6.59E-2</v>
      </c>
      <c r="F16" s="100"/>
      <c r="G16" s="101"/>
      <c r="H16" s="47" t="s">
        <v>8</v>
      </c>
      <c r="I16" s="48" t="s">
        <v>87</v>
      </c>
      <c r="J16" s="49" t="s">
        <v>88</v>
      </c>
    </row>
    <row r="17" spans="2:10" ht="27" customHeight="1" x14ac:dyDescent="0.25">
      <c r="B17" s="111"/>
      <c r="C17" s="122"/>
      <c r="D17" s="122"/>
      <c r="E17" s="117"/>
      <c r="F17" s="104" t="s">
        <v>36</v>
      </c>
      <c r="G17" s="105"/>
      <c r="H17" s="11">
        <f>Ponderaciones!E17</f>
        <v>0.1</v>
      </c>
      <c r="I17" s="44">
        <v>0.05</v>
      </c>
      <c r="J17" s="41">
        <f>H17*I17</f>
        <v>5.000000000000001E-3</v>
      </c>
    </row>
    <row r="18" spans="2:10" ht="25.5" customHeight="1" x14ac:dyDescent="0.25">
      <c r="B18" s="111"/>
      <c r="C18" s="122"/>
      <c r="D18" s="122"/>
      <c r="E18" s="117"/>
      <c r="F18" s="104" t="s">
        <v>37</v>
      </c>
      <c r="G18" s="105"/>
      <c r="H18" s="11">
        <f>Ponderaciones!E18</f>
        <v>0.1</v>
      </c>
      <c r="I18" s="44">
        <v>0.3</v>
      </c>
      <c r="J18" s="41">
        <f t="shared" ref="J18:J22" si="3">H18*I18</f>
        <v>0.03</v>
      </c>
    </row>
    <row r="19" spans="2:10" ht="27.75" customHeight="1" x14ac:dyDescent="0.25">
      <c r="B19" s="111"/>
      <c r="C19" s="122"/>
      <c r="D19" s="122"/>
      <c r="E19" s="117"/>
      <c r="F19" s="104" t="s">
        <v>38</v>
      </c>
      <c r="G19" s="105"/>
      <c r="H19" s="11">
        <f>Ponderaciones!E19</f>
        <v>0.28999999999999998</v>
      </c>
      <c r="I19" s="44">
        <v>0.05</v>
      </c>
      <c r="J19" s="41">
        <f t="shared" si="3"/>
        <v>1.4499999999999999E-2</v>
      </c>
    </row>
    <row r="20" spans="2:10" ht="30" customHeight="1" x14ac:dyDescent="0.25">
      <c r="B20" s="111"/>
      <c r="C20" s="122"/>
      <c r="D20" s="122"/>
      <c r="E20" s="117"/>
      <c r="F20" s="104" t="s">
        <v>39</v>
      </c>
      <c r="G20" s="105"/>
      <c r="H20" s="11">
        <f>Ponderaciones!E20</f>
        <v>0.2</v>
      </c>
      <c r="I20" s="13">
        <v>0.8</v>
      </c>
      <c r="J20" s="41">
        <f t="shared" si="3"/>
        <v>0.16000000000000003</v>
      </c>
    </row>
    <row r="21" spans="2:10" ht="31.5" customHeight="1" x14ac:dyDescent="0.25">
      <c r="B21" s="111"/>
      <c r="C21" s="122"/>
      <c r="D21" s="122"/>
      <c r="E21" s="117"/>
      <c r="F21" s="104" t="s">
        <v>40</v>
      </c>
      <c r="G21" s="105"/>
      <c r="H21" s="34">
        <f>Ponderaciones!E21</f>
        <v>0.3</v>
      </c>
      <c r="I21" s="15">
        <v>0.4</v>
      </c>
      <c r="J21" s="41">
        <f t="shared" si="3"/>
        <v>0.12</v>
      </c>
    </row>
    <row r="22" spans="2:10" ht="32.25" customHeight="1" x14ac:dyDescent="0.25">
      <c r="B22" s="111"/>
      <c r="C22" s="122"/>
      <c r="D22" s="122"/>
      <c r="E22" s="117"/>
      <c r="F22" s="104" t="s">
        <v>41</v>
      </c>
      <c r="G22" s="105"/>
      <c r="H22" s="34">
        <f>Ponderaciones!E22</f>
        <v>0.01</v>
      </c>
      <c r="I22" s="15">
        <v>0</v>
      </c>
      <c r="J22" s="41">
        <f t="shared" si="3"/>
        <v>0</v>
      </c>
    </row>
    <row r="23" spans="2:10" ht="29.25" customHeight="1" thickBot="1" x14ac:dyDescent="0.3">
      <c r="B23" s="112"/>
      <c r="C23" s="123"/>
      <c r="D23" s="123"/>
      <c r="E23" s="118"/>
      <c r="F23" s="108" t="s">
        <v>15</v>
      </c>
      <c r="G23" s="109"/>
      <c r="H23" s="35">
        <f>Ponderaciones!E23</f>
        <v>1</v>
      </c>
      <c r="I23" s="43"/>
      <c r="J23" s="30">
        <f>SUM(J17:J22)</f>
        <v>0.32950000000000002</v>
      </c>
    </row>
    <row r="24" spans="2:10" ht="30" x14ac:dyDescent="0.25">
      <c r="B24" s="110" t="s">
        <v>4</v>
      </c>
      <c r="C24" s="124">
        <f>Ponderaciones!D24</f>
        <v>0.06</v>
      </c>
      <c r="D24" s="124">
        <f>J29</f>
        <v>8.0000000000000002E-3</v>
      </c>
      <c r="E24" s="133">
        <f>C24*D24</f>
        <v>4.8000000000000001E-4</v>
      </c>
      <c r="F24" s="100"/>
      <c r="G24" s="101"/>
      <c r="H24" s="47" t="s">
        <v>8</v>
      </c>
      <c r="I24" s="48" t="s">
        <v>87</v>
      </c>
      <c r="J24" s="49" t="s">
        <v>88</v>
      </c>
    </row>
    <row r="25" spans="2:10" ht="27.75" customHeight="1" x14ac:dyDescent="0.25">
      <c r="B25" s="111"/>
      <c r="C25" s="125"/>
      <c r="D25" s="125"/>
      <c r="E25" s="134"/>
      <c r="F25" s="104" t="s">
        <v>49</v>
      </c>
      <c r="G25" s="105"/>
      <c r="H25" s="11">
        <f>Ponderaciones!E25</f>
        <v>0.4</v>
      </c>
      <c r="I25" s="44">
        <v>0.02</v>
      </c>
      <c r="J25" s="41">
        <f>H25*I25</f>
        <v>8.0000000000000002E-3</v>
      </c>
    </row>
    <row r="26" spans="2:10" ht="31.5" customHeight="1" x14ac:dyDescent="0.25">
      <c r="B26" s="111"/>
      <c r="C26" s="125"/>
      <c r="D26" s="125"/>
      <c r="E26" s="134"/>
      <c r="F26" s="104" t="s">
        <v>50</v>
      </c>
      <c r="G26" s="105"/>
      <c r="H26" s="11">
        <f>Ponderaciones!E26</f>
        <v>0.2</v>
      </c>
      <c r="I26" s="44">
        <v>0</v>
      </c>
      <c r="J26" s="41">
        <f t="shared" ref="J26:J28" si="4">H26*I26</f>
        <v>0</v>
      </c>
    </row>
    <row r="27" spans="2:10" ht="30.75" customHeight="1" x14ac:dyDescent="0.25">
      <c r="B27" s="111"/>
      <c r="C27" s="125"/>
      <c r="D27" s="125"/>
      <c r="E27" s="134"/>
      <c r="F27" s="104" t="s">
        <v>56</v>
      </c>
      <c r="G27" s="105"/>
      <c r="H27" s="11">
        <f>Ponderaciones!E27</f>
        <v>0.2</v>
      </c>
      <c r="I27" s="44">
        <v>0</v>
      </c>
      <c r="J27" s="41">
        <f t="shared" si="4"/>
        <v>0</v>
      </c>
    </row>
    <row r="28" spans="2:10" ht="31.5" customHeight="1" x14ac:dyDescent="0.25">
      <c r="B28" s="111"/>
      <c r="C28" s="125"/>
      <c r="D28" s="125"/>
      <c r="E28" s="134"/>
      <c r="F28" s="104" t="s">
        <v>52</v>
      </c>
      <c r="G28" s="105"/>
      <c r="H28" s="11">
        <f>Ponderaciones!E28</f>
        <v>0.2</v>
      </c>
      <c r="I28" s="44">
        <v>0</v>
      </c>
      <c r="J28" s="41">
        <f t="shared" si="4"/>
        <v>0</v>
      </c>
    </row>
    <row r="29" spans="2:10" ht="30.75" customHeight="1" thickBot="1" x14ac:dyDescent="0.3">
      <c r="B29" s="112"/>
      <c r="C29" s="126"/>
      <c r="D29" s="126"/>
      <c r="E29" s="135"/>
      <c r="F29" s="129" t="s">
        <v>15</v>
      </c>
      <c r="G29" s="129"/>
      <c r="H29" s="42">
        <f>Ponderaciones!E29</f>
        <v>1</v>
      </c>
      <c r="I29" s="45"/>
      <c r="J29" s="30">
        <f>SUM(J25:J28)</f>
        <v>8.0000000000000002E-3</v>
      </c>
    </row>
    <row r="30" spans="2:10" ht="30" x14ac:dyDescent="0.25">
      <c r="B30" s="110" t="s">
        <v>5</v>
      </c>
      <c r="C30" s="113">
        <f>Ponderaciones!D30</f>
        <v>0.25</v>
      </c>
      <c r="D30" s="113">
        <f>J35</f>
        <v>0.3</v>
      </c>
      <c r="E30" s="116">
        <f>C30*D30</f>
        <v>7.4999999999999997E-2</v>
      </c>
      <c r="F30" s="102"/>
      <c r="G30" s="103"/>
      <c r="H30" s="47" t="s">
        <v>8</v>
      </c>
      <c r="I30" s="48" t="s">
        <v>87</v>
      </c>
      <c r="J30" s="49" t="s">
        <v>88</v>
      </c>
    </row>
    <row r="31" spans="2:10" ht="31.5" customHeight="1" x14ac:dyDescent="0.25">
      <c r="B31" s="111"/>
      <c r="C31" s="114"/>
      <c r="D31" s="114"/>
      <c r="E31" s="117"/>
      <c r="F31" s="104" t="s">
        <v>59</v>
      </c>
      <c r="G31" s="105"/>
      <c r="H31" s="11">
        <f>Ponderaciones!E31</f>
        <v>0.3</v>
      </c>
      <c r="I31" s="44">
        <v>0</v>
      </c>
      <c r="J31" s="41">
        <f>H31*I31</f>
        <v>0</v>
      </c>
    </row>
    <row r="32" spans="2:10" ht="30.75" customHeight="1" x14ac:dyDescent="0.25">
      <c r="B32" s="111"/>
      <c r="C32" s="114"/>
      <c r="D32" s="114"/>
      <c r="E32" s="117"/>
      <c r="F32" s="104" t="s">
        <v>60</v>
      </c>
      <c r="G32" s="105"/>
      <c r="H32" s="11">
        <f>Ponderaciones!E32</f>
        <v>0.3</v>
      </c>
      <c r="I32" s="44">
        <v>1</v>
      </c>
      <c r="J32" s="41">
        <f t="shared" ref="J32:J34" si="5">H32*I32</f>
        <v>0.3</v>
      </c>
    </row>
    <row r="33" spans="2:10" ht="31.5" customHeight="1" x14ac:dyDescent="0.25">
      <c r="B33" s="111"/>
      <c r="C33" s="114"/>
      <c r="D33" s="114"/>
      <c r="E33" s="117"/>
      <c r="F33" s="104" t="s">
        <v>61</v>
      </c>
      <c r="G33" s="105"/>
      <c r="H33" s="11">
        <f>Ponderaciones!E33</f>
        <v>0.3</v>
      </c>
      <c r="I33" s="44">
        <v>0</v>
      </c>
      <c r="J33" s="41">
        <f t="shared" si="5"/>
        <v>0</v>
      </c>
    </row>
    <row r="34" spans="2:10" ht="30.75" customHeight="1" x14ac:dyDescent="0.25">
      <c r="B34" s="111"/>
      <c r="C34" s="114"/>
      <c r="D34" s="114"/>
      <c r="E34" s="117"/>
      <c r="F34" s="104" t="s">
        <v>62</v>
      </c>
      <c r="G34" s="105"/>
      <c r="H34" s="11">
        <f>Ponderaciones!E34</f>
        <v>0.1</v>
      </c>
      <c r="I34" s="13">
        <v>0</v>
      </c>
      <c r="J34" s="41">
        <f t="shared" si="5"/>
        <v>0</v>
      </c>
    </row>
    <row r="35" spans="2:10" ht="30.75" customHeight="1" thickBot="1" x14ac:dyDescent="0.3">
      <c r="B35" s="112"/>
      <c r="C35" s="115"/>
      <c r="D35" s="115"/>
      <c r="E35" s="118"/>
      <c r="F35" s="129" t="s">
        <v>15</v>
      </c>
      <c r="G35" s="129"/>
      <c r="H35" s="42">
        <f>Ponderaciones!E35</f>
        <v>1</v>
      </c>
      <c r="I35" s="45"/>
      <c r="J35" s="30">
        <f>SUM(J31:J34)</f>
        <v>0.3</v>
      </c>
    </row>
    <row r="36" spans="2:10" ht="30" x14ac:dyDescent="0.25">
      <c r="B36" s="110" t="s">
        <v>6</v>
      </c>
      <c r="C36" s="113">
        <f>Ponderaciones!D36</f>
        <v>0.06</v>
      </c>
      <c r="D36" s="113">
        <f>J42</f>
        <v>0.10750000000000001</v>
      </c>
      <c r="E36" s="116">
        <f>C36*D36</f>
        <v>6.4500000000000009E-3</v>
      </c>
      <c r="F36" s="100"/>
      <c r="G36" s="101"/>
      <c r="H36" s="47" t="s">
        <v>8</v>
      </c>
      <c r="I36" s="48" t="s">
        <v>87</v>
      </c>
      <c r="J36" s="49" t="s">
        <v>88</v>
      </c>
    </row>
    <row r="37" spans="2:10" ht="30.75" customHeight="1" x14ac:dyDescent="0.25">
      <c r="B37" s="111"/>
      <c r="C37" s="114"/>
      <c r="D37" s="114"/>
      <c r="E37" s="117"/>
      <c r="F37" s="104" t="s">
        <v>68</v>
      </c>
      <c r="G37" s="105"/>
      <c r="H37" s="11">
        <f>Ponderaciones!E37</f>
        <v>0.15</v>
      </c>
      <c r="I37" s="44">
        <v>0.05</v>
      </c>
      <c r="J37" s="41">
        <f>H37*I37</f>
        <v>7.4999999999999997E-3</v>
      </c>
    </row>
    <row r="38" spans="2:10" ht="30.75" customHeight="1" x14ac:dyDescent="0.25">
      <c r="B38" s="111"/>
      <c r="C38" s="114"/>
      <c r="D38" s="114"/>
      <c r="E38" s="117"/>
      <c r="F38" s="104" t="s">
        <v>69</v>
      </c>
      <c r="G38" s="105"/>
      <c r="H38" s="11">
        <f>Ponderaciones!E38</f>
        <v>0.2</v>
      </c>
      <c r="I38" s="44">
        <v>0.5</v>
      </c>
      <c r="J38" s="41">
        <f t="shared" ref="J38:J41" si="6">H38*I38</f>
        <v>0.1</v>
      </c>
    </row>
    <row r="39" spans="2:10" ht="31.5" customHeight="1" x14ac:dyDescent="0.25">
      <c r="B39" s="111"/>
      <c r="C39" s="114"/>
      <c r="D39" s="114"/>
      <c r="E39" s="117"/>
      <c r="F39" s="104" t="s">
        <v>70</v>
      </c>
      <c r="G39" s="105"/>
      <c r="H39" s="11">
        <f>Ponderaciones!E39</f>
        <v>0.15</v>
      </c>
      <c r="I39" s="44">
        <v>0</v>
      </c>
      <c r="J39" s="41">
        <f t="shared" si="6"/>
        <v>0</v>
      </c>
    </row>
    <row r="40" spans="2:10" ht="30.75" customHeight="1" x14ac:dyDescent="0.25">
      <c r="B40" s="111"/>
      <c r="C40" s="114"/>
      <c r="D40" s="114"/>
      <c r="E40" s="117"/>
      <c r="F40" s="104" t="s">
        <v>71</v>
      </c>
      <c r="G40" s="105"/>
      <c r="H40" s="11">
        <f>Ponderaciones!E40</f>
        <v>0.3</v>
      </c>
      <c r="I40" s="13">
        <v>0</v>
      </c>
      <c r="J40" s="41">
        <f t="shared" si="6"/>
        <v>0</v>
      </c>
    </row>
    <row r="41" spans="2:10" ht="30.75" customHeight="1" x14ac:dyDescent="0.25">
      <c r="B41" s="111"/>
      <c r="C41" s="114"/>
      <c r="D41" s="114"/>
      <c r="E41" s="117"/>
      <c r="F41" s="104" t="s">
        <v>72</v>
      </c>
      <c r="G41" s="105"/>
      <c r="H41" s="11">
        <f>Ponderaciones!E41</f>
        <v>0.2</v>
      </c>
      <c r="I41" s="13">
        <v>0</v>
      </c>
      <c r="J41" s="41">
        <f t="shared" si="6"/>
        <v>0</v>
      </c>
    </row>
    <row r="42" spans="2:10" ht="30" customHeight="1" thickBot="1" x14ac:dyDescent="0.3">
      <c r="B42" s="112"/>
      <c r="C42" s="115"/>
      <c r="D42" s="115"/>
      <c r="E42" s="118"/>
      <c r="F42" s="129" t="s">
        <v>15</v>
      </c>
      <c r="G42" s="129"/>
      <c r="H42" s="42">
        <f>Ponderaciones!E42</f>
        <v>1</v>
      </c>
      <c r="I42" s="45"/>
      <c r="J42" s="30">
        <f>SUM(J37:J41)</f>
        <v>0.10750000000000001</v>
      </c>
    </row>
    <row r="43" spans="2:10" ht="30" x14ac:dyDescent="0.25">
      <c r="B43" s="110" t="s">
        <v>7</v>
      </c>
      <c r="C43" s="113">
        <f>Ponderaciones!D43</f>
        <v>0.04</v>
      </c>
      <c r="D43" s="113">
        <f>J45</f>
        <v>0</v>
      </c>
      <c r="E43" s="116">
        <f>C43*D43</f>
        <v>0</v>
      </c>
      <c r="F43" s="102"/>
      <c r="G43" s="103"/>
      <c r="H43" s="47" t="s">
        <v>8</v>
      </c>
      <c r="I43" s="48" t="s">
        <v>87</v>
      </c>
      <c r="J43" s="49" t="s">
        <v>88</v>
      </c>
    </row>
    <row r="44" spans="2:10" ht="30" customHeight="1" x14ac:dyDescent="0.25">
      <c r="B44" s="111"/>
      <c r="C44" s="114"/>
      <c r="D44" s="114"/>
      <c r="E44" s="117"/>
      <c r="F44" s="104" t="s">
        <v>79</v>
      </c>
      <c r="G44" s="105"/>
      <c r="H44" s="11">
        <f>Ponderaciones!E44</f>
        <v>1</v>
      </c>
      <c r="I44" s="44">
        <v>0</v>
      </c>
      <c r="J44" s="41">
        <f>H44*I44</f>
        <v>0</v>
      </c>
    </row>
    <row r="45" spans="2:10" ht="30.75" customHeight="1" thickBot="1" x14ac:dyDescent="0.3">
      <c r="B45" s="112"/>
      <c r="C45" s="115"/>
      <c r="D45" s="115"/>
      <c r="E45" s="118"/>
      <c r="F45" s="129" t="s">
        <v>15</v>
      </c>
      <c r="G45" s="129"/>
      <c r="H45" s="42">
        <f>Ponderaciones!E45</f>
        <v>1</v>
      </c>
      <c r="I45" s="45"/>
      <c r="J45" s="30">
        <f>SUM(J44)</f>
        <v>0</v>
      </c>
    </row>
  </sheetData>
  <mergeCells count="77">
    <mergeCell ref="F45:G45"/>
    <mergeCell ref="C2:C6"/>
    <mergeCell ref="D2:D6"/>
    <mergeCell ref="E2:E6"/>
    <mergeCell ref="C7:C11"/>
    <mergeCell ref="D7:D11"/>
    <mergeCell ref="E7:E11"/>
    <mergeCell ref="C12:C15"/>
    <mergeCell ref="D12:D15"/>
    <mergeCell ref="E12:E15"/>
    <mergeCell ref="F6:G6"/>
    <mergeCell ref="F11:G11"/>
    <mergeCell ref="F15:G15"/>
    <mergeCell ref="F29:G29"/>
    <mergeCell ref="F35:G35"/>
    <mergeCell ref="F42:G42"/>
    <mergeCell ref="D16:D23"/>
    <mergeCell ref="E16:E23"/>
    <mergeCell ref="C24:C29"/>
    <mergeCell ref="D24:D29"/>
    <mergeCell ref="E24:E29"/>
    <mergeCell ref="C43:C45"/>
    <mergeCell ref="D43:D45"/>
    <mergeCell ref="E43:E45"/>
    <mergeCell ref="F3:G3"/>
    <mergeCell ref="F4:G4"/>
    <mergeCell ref="F5:G5"/>
    <mergeCell ref="F8:G8"/>
    <mergeCell ref="F9:G9"/>
    <mergeCell ref="F10:G10"/>
    <mergeCell ref="C30:C35"/>
    <mergeCell ref="D30:D35"/>
    <mergeCell ref="E30:E35"/>
    <mergeCell ref="C36:C42"/>
    <mergeCell ref="D36:D42"/>
    <mergeCell ref="E36:E42"/>
    <mergeCell ref="C16:C23"/>
    <mergeCell ref="B36:B42"/>
    <mergeCell ref="B43:B45"/>
    <mergeCell ref="B2:B6"/>
    <mergeCell ref="B7:B11"/>
    <mergeCell ref="B12:B15"/>
    <mergeCell ref="B16:B23"/>
    <mergeCell ref="B24:B29"/>
    <mergeCell ref="B30:B35"/>
    <mergeCell ref="F44:G44"/>
    <mergeCell ref="F37:G37"/>
    <mergeCell ref="F38:G38"/>
    <mergeCell ref="F39:G39"/>
    <mergeCell ref="F40:G40"/>
    <mergeCell ref="F41:G41"/>
    <mergeCell ref="F16:G16"/>
    <mergeCell ref="F25:G25"/>
    <mergeCell ref="F26:G26"/>
    <mergeCell ref="F27:G27"/>
    <mergeCell ref="F28:G28"/>
    <mergeCell ref="F23:G23"/>
    <mergeCell ref="F17:G17"/>
    <mergeCell ref="F18:G18"/>
    <mergeCell ref="F19:G19"/>
    <mergeCell ref="F20:G20"/>
    <mergeCell ref="F21:G21"/>
    <mergeCell ref="F13:G13"/>
    <mergeCell ref="F14:G14"/>
    <mergeCell ref="F1:G1"/>
    <mergeCell ref="F2:G2"/>
    <mergeCell ref="F7:G7"/>
    <mergeCell ref="F12:G12"/>
    <mergeCell ref="F24:G24"/>
    <mergeCell ref="F30:G30"/>
    <mergeCell ref="F36:G36"/>
    <mergeCell ref="F43:G43"/>
    <mergeCell ref="F22:G22"/>
    <mergeCell ref="F31:G31"/>
    <mergeCell ref="F32:G32"/>
    <mergeCell ref="F33:G33"/>
    <mergeCell ref="F34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tabSelected="1" topLeftCell="G1" workbookViewId="0">
      <selection activeCell="O3" sqref="O3"/>
    </sheetView>
  </sheetViews>
  <sheetFormatPr baseColWidth="10" defaultRowHeight="15" x14ac:dyDescent="0.25"/>
  <cols>
    <col min="2" max="2" width="23.42578125" bestFit="1" customWidth="1"/>
    <col min="3" max="3" width="5.85546875" customWidth="1"/>
    <col min="4" max="4" width="5.140625" customWidth="1"/>
    <col min="5" max="5" width="5.85546875" customWidth="1"/>
    <col min="6" max="6" width="35" bestFit="1" customWidth="1"/>
    <col min="7" max="7" width="5.85546875" customWidth="1"/>
    <col min="8" max="8" width="4.5703125" customWidth="1"/>
    <col min="9" max="9" width="4.7109375" customWidth="1"/>
    <col min="10" max="10" width="79.7109375" bestFit="1" customWidth="1"/>
    <col min="11" max="11" width="4.85546875" customWidth="1"/>
    <col min="12" max="12" width="4.42578125" customWidth="1"/>
    <col min="13" max="13" width="4.7109375" customWidth="1"/>
    <col min="14" max="14" width="46.7109375" customWidth="1"/>
    <col min="15" max="15" width="5" customWidth="1"/>
  </cols>
  <sheetData>
    <row r="1" spans="2:15" ht="93.75" customHeight="1" thickBot="1" x14ac:dyDescent="0.3">
      <c r="B1" s="24" t="s">
        <v>82</v>
      </c>
      <c r="C1" s="50" t="s">
        <v>84</v>
      </c>
      <c r="D1" s="50" t="s">
        <v>85</v>
      </c>
      <c r="E1" s="50" t="s">
        <v>86</v>
      </c>
      <c r="F1" s="52" t="s">
        <v>83</v>
      </c>
      <c r="G1" s="53" t="s">
        <v>89</v>
      </c>
      <c r="H1" s="50" t="s">
        <v>87</v>
      </c>
      <c r="I1" s="50" t="s">
        <v>88</v>
      </c>
      <c r="J1" s="54" t="s">
        <v>90</v>
      </c>
      <c r="K1" s="50" t="s">
        <v>8</v>
      </c>
      <c r="L1" s="50" t="s">
        <v>87</v>
      </c>
      <c r="M1" s="50" t="s">
        <v>88</v>
      </c>
      <c r="N1" s="54" t="s">
        <v>91</v>
      </c>
      <c r="O1" s="50" t="s">
        <v>87</v>
      </c>
    </row>
    <row r="2" spans="2:15" ht="50.25" customHeight="1" x14ac:dyDescent="0.25">
      <c r="B2" s="148" t="s">
        <v>92</v>
      </c>
      <c r="C2" s="150">
        <f>Ponderaciones!D2</f>
        <v>0.25</v>
      </c>
      <c r="D2" s="146">
        <f>SUM(I2:I4)</f>
        <v>0.05</v>
      </c>
      <c r="E2" s="146">
        <f>C2*D2</f>
        <v>1.2500000000000001E-2</v>
      </c>
      <c r="F2" s="58" t="s">
        <v>9</v>
      </c>
      <c r="G2" s="56">
        <f>Ponderaciones!E3</f>
        <v>0.5</v>
      </c>
      <c r="H2" s="56">
        <f>M2</f>
        <v>0.1</v>
      </c>
      <c r="I2" s="56">
        <f>G2*H2</f>
        <v>0.05</v>
      </c>
      <c r="J2" s="40" t="s">
        <v>93</v>
      </c>
      <c r="K2" s="68">
        <v>1</v>
      </c>
      <c r="L2" s="56">
        <f>O2</f>
        <v>0.1</v>
      </c>
      <c r="M2" s="56">
        <f>K2*L2</f>
        <v>0.1</v>
      </c>
      <c r="N2" s="57" t="s">
        <v>139</v>
      </c>
      <c r="O2" s="59">
        <v>0.1</v>
      </c>
    </row>
    <row r="3" spans="2:15" ht="51" customHeight="1" x14ac:dyDescent="0.25">
      <c r="B3" s="152"/>
      <c r="C3" s="154"/>
      <c r="D3" s="157"/>
      <c r="E3" s="157"/>
      <c r="F3" s="4" t="s">
        <v>94</v>
      </c>
      <c r="G3" s="6">
        <f>Ponderaciones!E4</f>
        <v>0.25</v>
      </c>
      <c r="H3" s="69">
        <f t="shared" ref="H3:H9" si="0">M3</f>
        <v>0</v>
      </c>
      <c r="I3" s="69">
        <f>G3*H3</f>
        <v>0</v>
      </c>
      <c r="J3" s="10" t="s">
        <v>13</v>
      </c>
      <c r="K3" s="91">
        <v>1</v>
      </c>
      <c r="L3" s="6">
        <f t="shared" ref="L3:L28" si="1">O3</f>
        <v>0</v>
      </c>
      <c r="M3" s="69">
        <f t="shared" ref="M3:M47" si="2">K3*L3</f>
        <v>0</v>
      </c>
      <c r="N3" s="5" t="s">
        <v>140</v>
      </c>
      <c r="O3" s="33">
        <v>0</v>
      </c>
    </row>
    <row r="4" spans="2:15" ht="61.5" customHeight="1" thickBot="1" x14ac:dyDescent="0.3">
      <c r="B4" s="153"/>
      <c r="C4" s="155"/>
      <c r="D4" s="158"/>
      <c r="E4" s="158"/>
      <c r="F4" s="60" t="s">
        <v>95</v>
      </c>
      <c r="G4" s="61">
        <f>Ponderaciones!E5</f>
        <v>0.25</v>
      </c>
      <c r="H4" s="70">
        <f t="shared" si="0"/>
        <v>0</v>
      </c>
      <c r="I4" s="70">
        <f t="shared" ref="I4:I10" si="3">G4*H4</f>
        <v>0</v>
      </c>
      <c r="J4" s="62" t="s">
        <v>14</v>
      </c>
      <c r="K4" s="92">
        <v>1</v>
      </c>
      <c r="L4" s="61">
        <f t="shared" si="1"/>
        <v>0</v>
      </c>
      <c r="M4" s="69">
        <f t="shared" si="2"/>
        <v>0</v>
      </c>
      <c r="N4" s="63" t="s">
        <v>141</v>
      </c>
      <c r="O4" s="18">
        <v>0</v>
      </c>
    </row>
    <row r="5" spans="2:15" ht="49.5" customHeight="1" x14ac:dyDescent="0.25">
      <c r="B5" s="148" t="s">
        <v>1</v>
      </c>
      <c r="C5" s="150">
        <f>Ponderaciones!D7</f>
        <v>7.0000000000000007E-2</v>
      </c>
      <c r="D5" s="146">
        <f>SUM(I5:I7)</f>
        <v>0</v>
      </c>
      <c r="E5" s="146">
        <f>C5*D5</f>
        <v>0</v>
      </c>
      <c r="F5" s="55" t="s">
        <v>16</v>
      </c>
      <c r="G5" s="56">
        <f>Ponderaciones!E8</f>
        <v>0.4</v>
      </c>
      <c r="H5" s="56">
        <f t="shared" si="0"/>
        <v>0</v>
      </c>
      <c r="I5" s="56">
        <f t="shared" si="3"/>
        <v>0</v>
      </c>
      <c r="J5" s="40" t="s">
        <v>96</v>
      </c>
      <c r="K5" s="68">
        <v>1</v>
      </c>
      <c r="L5" s="56">
        <f t="shared" si="1"/>
        <v>0</v>
      </c>
      <c r="M5" s="56">
        <f t="shared" si="2"/>
        <v>0</v>
      </c>
      <c r="N5" s="55" t="s">
        <v>177</v>
      </c>
      <c r="O5" s="59">
        <v>0</v>
      </c>
    </row>
    <row r="6" spans="2:15" ht="49.5" customHeight="1" thickBot="1" x14ac:dyDescent="0.3">
      <c r="B6" s="152"/>
      <c r="C6" s="154"/>
      <c r="D6" s="119"/>
      <c r="E6" s="157"/>
      <c r="F6" s="15" t="s">
        <v>17</v>
      </c>
      <c r="G6" s="6">
        <f>Ponderaciones!E9</f>
        <v>0.4</v>
      </c>
      <c r="H6" s="6">
        <f t="shared" si="0"/>
        <v>0</v>
      </c>
      <c r="I6" s="6">
        <f t="shared" si="3"/>
        <v>0</v>
      </c>
      <c r="J6" s="10" t="s">
        <v>97</v>
      </c>
      <c r="K6" s="11">
        <v>1</v>
      </c>
      <c r="L6" s="6">
        <f t="shared" si="1"/>
        <v>0</v>
      </c>
      <c r="M6" s="6">
        <f t="shared" si="2"/>
        <v>0</v>
      </c>
      <c r="N6" s="5" t="s">
        <v>142</v>
      </c>
      <c r="O6" s="72">
        <v>0</v>
      </c>
    </row>
    <row r="7" spans="2:15" ht="49.5" customHeight="1" thickBot="1" x14ac:dyDescent="0.3">
      <c r="B7" s="153"/>
      <c r="C7" s="155"/>
      <c r="D7" s="156"/>
      <c r="E7" s="158"/>
      <c r="F7" s="64" t="s">
        <v>18</v>
      </c>
      <c r="G7" s="61">
        <f>Ponderaciones!E10</f>
        <v>0.2</v>
      </c>
      <c r="H7" s="61">
        <f t="shared" si="0"/>
        <v>0</v>
      </c>
      <c r="I7" s="61">
        <f t="shared" si="3"/>
        <v>0</v>
      </c>
      <c r="J7" s="62" t="s">
        <v>98</v>
      </c>
      <c r="K7" s="80">
        <v>1</v>
      </c>
      <c r="L7" s="61">
        <f t="shared" si="1"/>
        <v>0</v>
      </c>
      <c r="M7" s="70">
        <f t="shared" si="2"/>
        <v>0</v>
      </c>
      <c r="N7" s="57" t="s">
        <v>165</v>
      </c>
      <c r="O7" s="71">
        <v>0</v>
      </c>
    </row>
    <row r="8" spans="2:15" ht="48" customHeight="1" x14ac:dyDescent="0.25">
      <c r="B8" s="148" t="s">
        <v>2</v>
      </c>
      <c r="C8" s="150">
        <f>Ponderaciones!D12</f>
        <v>7.0000000000000007E-2</v>
      </c>
      <c r="D8" s="146">
        <f>SUM(I8:I9)</f>
        <v>0</v>
      </c>
      <c r="E8" s="146">
        <f>C8*D8</f>
        <v>0</v>
      </c>
      <c r="F8" s="58" t="s">
        <v>20</v>
      </c>
      <c r="G8" s="56">
        <f>Ponderaciones!E13</f>
        <v>0.5</v>
      </c>
      <c r="H8" s="56">
        <f t="shared" si="0"/>
        <v>0</v>
      </c>
      <c r="I8" s="56">
        <f t="shared" si="3"/>
        <v>0</v>
      </c>
      <c r="J8" s="40" t="s">
        <v>22</v>
      </c>
      <c r="K8" s="68">
        <v>1</v>
      </c>
      <c r="L8" s="56">
        <f t="shared" si="1"/>
        <v>0</v>
      </c>
      <c r="M8" s="56">
        <f t="shared" si="2"/>
        <v>0</v>
      </c>
      <c r="N8" s="57" t="s">
        <v>143</v>
      </c>
      <c r="O8" s="59">
        <v>0</v>
      </c>
    </row>
    <row r="9" spans="2:15" ht="49.5" customHeight="1" thickBot="1" x14ac:dyDescent="0.3">
      <c r="B9" s="153"/>
      <c r="C9" s="155"/>
      <c r="D9" s="156"/>
      <c r="E9" s="158"/>
      <c r="F9" s="60" t="s">
        <v>21</v>
      </c>
      <c r="G9" s="61">
        <f>Ponderaciones!E14</f>
        <v>0.5</v>
      </c>
      <c r="H9" s="61">
        <f t="shared" si="0"/>
        <v>0</v>
      </c>
      <c r="I9" s="61">
        <f t="shared" si="3"/>
        <v>0</v>
      </c>
      <c r="J9" s="62" t="s">
        <v>23</v>
      </c>
      <c r="K9" s="80">
        <v>1</v>
      </c>
      <c r="L9" s="61">
        <f>O9</f>
        <v>0</v>
      </c>
      <c r="M9" s="61">
        <f t="shared" si="2"/>
        <v>0</v>
      </c>
      <c r="N9" s="38" t="s">
        <v>144</v>
      </c>
      <c r="O9" s="67">
        <v>0</v>
      </c>
    </row>
    <row r="10" spans="2:15" ht="49.5" customHeight="1" x14ac:dyDescent="0.25">
      <c r="B10" s="148" t="s">
        <v>3</v>
      </c>
      <c r="C10" s="150">
        <f>Ponderaciones!D16</f>
        <v>0.2</v>
      </c>
      <c r="D10" s="146">
        <f>SUM(I10:I16)</f>
        <v>2.0000000000000004E-2</v>
      </c>
      <c r="E10" s="146">
        <f>C10*D11</f>
        <v>0</v>
      </c>
      <c r="F10" s="58" t="s">
        <v>36</v>
      </c>
      <c r="G10" s="68">
        <f>Ponderaciones!E17</f>
        <v>0.1</v>
      </c>
      <c r="H10" s="56">
        <f>M10</f>
        <v>0.2</v>
      </c>
      <c r="I10" s="56">
        <f t="shared" si="3"/>
        <v>2.0000000000000004E-2</v>
      </c>
      <c r="J10" s="40" t="s">
        <v>105</v>
      </c>
      <c r="K10" s="68">
        <v>1</v>
      </c>
      <c r="L10" s="56">
        <f>O10</f>
        <v>0.2</v>
      </c>
      <c r="M10" s="56">
        <f t="shared" si="2"/>
        <v>0.2</v>
      </c>
      <c r="N10" s="57" t="s">
        <v>145</v>
      </c>
      <c r="O10" s="59">
        <v>0.2</v>
      </c>
    </row>
    <row r="11" spans="2:15" ht="46.5" customHeight="1" x14ac:dyDescent="0.25">
      <c r="B11" s="152"/>
      <c r="C11" s="154"/>
      <c r="D11" s="119"/>
      <c r="E11" s="157"/>
      <c r="F11" s="162" t="s">
        <v>37</v>
      </c>
      <c r="G11" s="157">
        <f>Ponderaciones!E17</f>
        <v>0.1</v>
      </c>
      <c r="H11" s="157">
        <f>SUM(M11:M12)</f>
        <v>0</v>
      </c>
      <c r="I11" s="157">
        <f>G11*H11</f>
        <v>0</v>
      </c>
      <c r="J11" s="10" t="s">
        <v>103</v>
      </c>
      <c r="K11" s="11">
        <v>0.6</v>
      </c>
      <c r="L11" s="6">
        <f t="shared" si="1"/>
        <v>0</v>
      </c>
      <c r="M11" s="6">
        <f t="shared" si="2"/>
        <v>0</v>
      </c>
      <c r="N11" s="5" t="s">
        <v>138</v>
      </c>
      <c r="O11" s="33">
        <v>0</v>
      </c>
    </row>
    <row r="12" spans="2:15" ht="46.5" customHeight="1" x14ac:dyDescent="0.25">
      <c r="B12" s="152"/>
      <c r="C12" s="154"/>
      <c r="D12" s="119"/>
      <c r="E12" s="157"/>
      <c r="F12" s="162"/>
      <c r="G12" s="119"/>
      <c r="H12" s="119"/>
      <c r="I12" s="157"/>
      <c r="J12" s="10" t="s">
        <v>104</v>
      </c>
      <c r="K12" s="11">
        <v>0.4</v>
      </c>
      <c r="L12" s="6">
        <f t="shared" si="1"/>
        <v>0</v>
      </c>
      <c r="M12" s="6">
        <f t="shared" si="2"/>
        <v>0</v>
      </c>
      <c r="N12" s="5" t="s">
        <v>106</v>
      </c>
      <c r="O12" s="33">
        <v>0</v>
      </c>
    </row>
    <row r="13" spans="2:15" ht="47.25" customHeight="1" x14ac:dyDescent="0.25">
      <c r="B13" s="152"/>
      <c r="C13" s="154"/>
      <c r="D13" s="119"/>
      <c r="E13" s="157"/>
      <c r="F13" s="4" t="s">
        <v>38</v>
      </c>
      <c r="G13" s="6">
        <f>Ponderaciones!E19</f>
        <v>0.28999999999999998</v>
      </c>
      <c r="H13" s="6">
        <f>M13</f>
        <v>0</v>
      </c>
      <c r="I13" s="6">
        <f>G13*H13</f>
        <v>0</v>
      </c>
      <c r="J13" s="10" t="s">
        <v>99</v>
      </c>
      <c r="K13" s="11">
        <v>1</v>
      </c>
      <c r="L13" s="6">
        <f t="shared" si="1"/>
        <v>0</v>
      </c>
      <c r="M13" s="6">
        <f t="shared" si="2"/>
        <v>0</v>
      </c>
      <c r="N13" s="5" t="s">
        <v>152</v>
      </c>
      <c r="O13" s="33">
        <v>0</v>
      </c>
    </row>
    <row r="14" spans="2:15" ht="50.25" customHeight="1" x14ac:dyDescent="0.25">
      <c r="B14" s="152"/>
      <c r="C14" s="154"/>
      <c r="D14" s="119"/>
      <c r="E14" s="157"/>
      <c r="F14" s="4" t="s">
        <v>39</v>
      </c>
      <c r="G14" s="6">
        <f>Ponderaciones!E20</f>
        <v>0.2</v>
      </c>
      <c r="H14" s="6">
        <f t="shared" ref="H14:H16" si="4">M14</f>
        <v>0</v>
      </c>
      <c r="I14" s="6">
        <f t="shared" ref="I14:I16" si="5">G14*H14</f>
        <v>0</v>
      </c>
      <c r="J14" s="10" t="s">
        <v>100</v>
      </c>
      <c r="K14" s="11">
        <v>1</v>
      </c>
      <c r="L14" s="6">
        <f t="shared" si="1"/>
        <v>0</v>
      </c>
      <c r="M14" s="6">
        <f t="shared" si="2"/>
        <v>0</v>
      </c>
      <c r="N14" s="5" t="s">
        <v>146</v>
      </c>
      <c r="O14" s="33">
        <v>0</v>
      </c>
    </row>
    <row r="15" spans="2:15" ht="49.5" customHeight="1" x14ac:dyDescent="0.25">
      <c r="B15" s="152"/>
      <c r="C15" s="154"/>
      <c r="D15" s="119"/>
      <c r="E15" s="157"/>
      <c r="F15" s="4" t="s">
        <v>40</v>
      </c>
      <c r="G15" s="6">
        <f>Ponderaciones!E21</f>
        <v>0.3</v>
      </c>
      <c r="H15" s="6">
        <f t="shared" si="4"/>
        <v>0</v>
      </c>
      <c r="I15" s="6">
        <f t="shared" si="5"/>
        <v>0</v>
      </c>
      <c r="J15" s="10" t="s">
        <v>101</v>
      </c>
      <c r="K15" s="11">
        <v>1</v>
      </c>
      <c r="L15" s="6">
        <f t="shared" si="1"/>
        <v>0</v>
      </c>
      <c r="M15" s="6">
        <f t="shared" si="2"/>
        <v>0</v>
      </c>
      <c r="N15" s="5" t="s">
        <v>147</v>
      </c>
      <c r="O15" s="33">
        <v>0</v>
      </c>
    </row>
    <row r="16" spans="2:15" ht="50.25" customHeight="1" thickBot="1" x14ac:dyDescent="0.3">
      <c r="B16" s="153"/>
      <c r="C16" s="155"/>
      <c r="D16" s="156"/>
      <c r="E16" s="158"/>
      <c r="F16" s="60" t="s">
        <v>41</v>
      </c>
      <c r="G16" s="61">
        <f>Ponderaciones!E22</f>
        <v>0.01</v>
      </c>
      <c r="H16" s="61">
        <f t="shared" si="4"/>
        <v>0</v>
      </c>
      <c r="I16" s="61">
        <f t="shared" si="5"/>
        <v>0</v>
      </c>
      <c r="J16" s="62" t="s">
        <v>102</v>
      </c>
      <c r="K16" s="80">
        <v>1</v>
      </c>
      <c r="L16" s="61">
        <f t="shared" si="1"/>
        <v>0</v>
      </c>
      <c r="M16" s="61">
        <f t="shared" si="2"/>
        <v>0</v>
      </c>
      <c r="N16" s="38" t="s">
        <v>148</v>
      </c>
      <c r="O16" s="18">
        <v>0</v>
      </c>
    </row>
    <row r="17" spans="2:15" ht="45" customHeight="1" x14ac:dyDescent="0.25">
      <c r="B17" s="148" t="s">
        <v>4</v>
      </c>
      <c r="C17" s="164">
        <f>Ponderaciones!D24</f>
        <v>0.06</v>
      </c>
      <c r="D17" s="146">
        <f>SUM(I17:I28)</f>
        <v>2E-3</v>
      </c>
      <c r="E17" s="146">
        <f>C17*D17</f>
        <v>1.2E-4</v>
      </c>
      <c r="F17" s="159" t="s">
        <v>49</v>
      </c>
      <c r="G17" s="146">
        <f>Ponderaciones!E25</f>
        <v>0.4</v>
      </c>
      <c r="H17" s="146">
        <f>SUM(M17:M20)</f>
        <v>5.0000000000000001E-3</v>
      </c>
      <c r="I17" s="146">
        <f>G17*H17</f>
        <v>2E-3</v>
      </c>
      <c r="J17" s="40" t="s">
        <v>112</v>
      </c>
      <c r="K17" s="82">
        <v>0.25</v>
      </c>
      <c r="L17" s="56">
        <f t="shared" si="1"/>
        <v>0.01</v>
      </c>
      <c r="M17" s="56">
        <f t="shared" si="2"/>
        <v>2.5000000000000001E-3</v>
      </c>
      <c r="N17" s="77" t="s">
        <v>149</v>
      </c>
      <c r="O17" s="59">
        <v>0.01</v>
      </c>
    </row>
    <row r="18" spans="2:15" ht="45" customHeight="1" x14ac:dyDescent="0.25">
      <c r="B18" s="152"/>
      <c r="C18" s="165"/>
      <c r="D18" s="119"/>
      <c r="E18" s="157"/>
      <c r="F18" s="162"/>
      <c r="G18" s="119"/>
      <c r="H18" s="119"/>
      <c r="I18" s="157"/>
      <c r="J18" s="10" t="s">
        <v>113</v>
      </c>
      <c r="K18" s="81">
        <v>0.25</v>
      </c>
      <c r="L18" s="6">
        <f t="shared" si="1"/>
        <v>0</v>
      </c>
      <c r="M18" s="6">
        <f t="shared" si="2"/>
        <v>0</v>
      </c>
      <c r="N18" s="5" t="s">
        <v>150</v>
      </c>
      <c r="O18" s="76">
        <v>0</v>
      </c>
    </row>
    <row r="19" spans="2:15" ht="46.5" customHeight="1" x14ac:dyDescent="0.25">
      <c r="B19" s="152"/>
      <c r="C19" s="165"/>
      <c r="D19" s="119"/>
      <c r="E19" s="157"/>
      <c r="F19" s="162"/>
      <c r="G19" s="119"/>
      <c r="H19" s="119"/>
      <c r="I19" s="157"/>
      <c r="J19" s="10" t="s">
        <v>114</v>
      </c>
      <c r="K19" s="81">
        <v>0.25</v>
      </c>
      <c r="L19" s="6">
        <f t="shared" si="1"/>
        <v>0.01</v>
      </c>
      <c r="M19" s="6">
        <f t="shared" si="2"/>
        <v>2.5000000000000001E-3</v>
      </c>
      <c r="N19" s="86" t="s">
        <v>151</v>
      </c>
      <c r="O19" s="76">
        <v>0.01</v>
      </c>
    </row>
    <row r="20" spans="2:15" ht="45.75" customHeight="1" x14ac:dyDescent="0.25">
      <c r="B20" s="152"/>
      <c r="C20" s="165"/>
      <c r="D20" s="119"/>
      <c r="E20" s="157"/>
      <c r="F20" s="162"/>
      <c r="G20" s="119"/>
      <c r="H20" s="119"/>
      <c r="I20" s="157"/>
      <c r="J20" s="10" t="s">
        <v>115</v>
      </c>
      <c r="K20" s="81">
        <v>0.25</v>
      </c>
      <c r="L20" s="6">
        <f t="shared" si="1"/>
        <v>0</v>
      </c>
      <c r="M20" s="6">
        <f t="shared" si="2"/>
        <v>0</v>
      </c>
      <c r="N20" s="5" t="s">
        <v>153</v>
      </c>
      <c r="O20" s="76">
        <v>0</v>
      </c>
    </row>
    <row r="21" spans="2:15" ht="46.5" customHeight="1" x14ac:dyDescent="0.25">
      <c r="B21" s="152"/>
      <c r="C21" s="165"/>
      <c r="D21" s="119"/>
      <c r="E21" s="157"/>
      <c r="F21" s="162" t="s">
        <v>50</v>
      </c>
      <c r="G21" s="157">
        <f>Ponderaciones!E26</f>
        <v>0.2</v>
      </c>
      <c r="H21" s="157">
        <f>SUM(M21:M23)</f>
        <v>0</v>
      </c>
      <c r="I21" s="157">
        <f>G21*H21</f>
        <v>0</v>
      </c>
      <c r="J21" s="10" t="s">
        <v>107</v>
      </c>
      <c r="K21" s="81">
        <v>0.4</v>
      </c>
      <c r="L21" s="6">
        <f t="shared" si="1"/>
        <v>0</v>
      </c>
      <c r="M21" s="6">
        <f t="shared" si="2"/>
        <v>0</v>
      </c>
      <c r="N21" s="5" t="s">
        <v>159</v>
      </c>
      <c r="O21" s="76">
        <v>0</v>
      </c>
    </row>
    <row r="22" spans="2:15" ht="45" customHeight="1" x14ac:dyDescent="0.25">
      <c r="B22" s="152"/>
      <c r="C22" s="165"/>
      <c r="D22" s="119"/>
      <c r="E22" s="157"/>
      <c r="F22" s="162"/>
      <c r="G22" s="119"/>
      <c r="H22" s="119"/>
      <c r="I22" s="157"/>
      <c r="J22" s="10" t="s">
        <v>118</v>
      </c>
      <c r="K22" s="81">
        <v>0.4</v>
      </c>
      <c r="L22" s="6">
        <f t="shared" si="1"/>
        <v>0</v>
      </c>
      <c r="M22" s="6">
        <f t="shared" si="2"/>
        <v>0</v>
      </c>
      <c r="N22" s="15" t="s">
        <v>154</v>
      </c>
      <c r="O22" s="76">
        <v>0</v>
      </c>
    </row>
    <row r="23" spans="2:15" ht="45" customHeight="1" x14ac:dyDescent="0.25">
      <c r="B23" s="152"/>
      <c r="C23" s="165"/>
      <c r="D23" s="119"/>
      <c r="E23" s="157"/>
      <c r="F23" s="162"/>
      <c r="G23" s="119"/>
      <c r="H23" s="119"/>
      <c r="I23" s="157"/>
      <c r="J23" s="10" t="s">
        <v>108</v>
      </c>
      <c r="K23" s="81">
        <v>0.2</v>
      </c>
      <c r="L23" s="6">
        <f t="shared" si="1"/>
        <v>0</v>
      </c>
      <c r="M23" s="6">
        <f t="shared" si="2"/>
        <v>0</v>
      </c>
      <c r="N23" s="4" t="s">
        <v>155</v>
      </c>
      <c r="O23" s="76">
        <v>0</v>
      </c>
    </row>
    <row r="24" spans="2:15" ht="45.75" customHeight="1" x14ac:dyDescent="0.25">
      <c r="B24" s="152"/>
      <c r="C24" s="165"/>
      <c r="D24" s="119"/>
      <c r="E24" s="157"/>
      <c r="F24" s="119" t="s">
        <v>51</v>
      </c>
      <c r="G24" s="157">
        <f>Ponderaciones!E27</f>
        <v>0.2</v>
      </c>
      <c r="H24" s="157">
        <f>SUM(M24:M25)</f>
        <v>0</v>
      </c>
      <c r="I24" s="157">
        <f>G24*H24</f>
        <v>0</v>
      </c>
      <c r="J24" s="10" t="s">
        <v>109</v>
      </c>
      <c r="K24" s="81">
        <v>0.5</v>
      </c>
      <c r="L24" s="6">
        <f t="shared" si="1"/>
        <v>0</v>
      </c>
      <c r="M24" s="6">
        <f t="shared" si="2"/>
        <v>0</v>
      </c>
      <c r="N24" s="15" t="s">
        <v>180</v>
      </c>
      <c r="O24" s="76">
        <v>0</v>
      </c>
    </row>
    <row r="25" spans="2:15" ht="45" customHeight="1" x14ac:dyDescent="0.25">
      <c r="B25" s="152"/>
      <c r="C25" s="165"/>
      <c r="D25" s="119"/>
      <c r="E25" s="157"/>
      <c r="F25" s="119"/>
      <c r="G25" s="119"/>
      <c r="H25" s="119"/>
      <c r="I25" s="157"/>
      <c r="J25" s="10" t="s">
        <v>117</v>
      </c>
      <c r="K25" s="81">
        <v>0.5</v>
      </c>
      <c r="L25" s="6">
        <f t="shared" si="1"/>
        <v>0</v>
      </c>
      <c r="M25" s="6">
        <f t="shared" si="2"/>
        <v>0</v>
      </c>
      <c r="N25" s="5" t="s">
        <v>156</v>
      </c>
      <c r="O25" s="76">
        <v>0</v>
      </c>
    </row>
    <row r="26" spans="2:15" ht="45" customHeight="1" x14ac:dyDescent="0.25">
      <c r="B26" s="152"/>
      <c r="C26" s="165"/>
      <c r="D26" s="119"/>
      <c r="E26" s="157"/>
      <c r="F26" s="162" t="s">
        <v>52</v>
      </c>
      <c r="G26" s="157">
        <f>Ponderaciones!E28</f>
        <v>0.2</v>
      </c>
      <c r="H26" s="157">
        <f>SUM(M26:M28)</f>
        <v>0</v>
      </c>
      <c r="I26" s="157">
        <f>G26*H26</f>
        <v>0</v>
      </c>
      <c r="J26" s="10" t="s">
        <v>116</v>
      </c>
      <c r="K26" s="81">
        <v>0.33</v>
      </c>
      <c r="L26" s="6">
        <f t="shared" si="1"/>
        <v>0</v>
      </c>
      <c r="M26" s="6">
        <f t="shared" si="2"/>
        <v>0</v>
      </c>
      <c r="N26" s="5" t="s">
        <v>182</v>
      </c>
      <c r="O26" s="76">
        <v>0</v>
      </c>
    </row>
    <row r="27" spans="2:15" ht="45.75" customHeight="1" x14ac:dyDescent="0.25">
      <c r="B27" s="152"/>
      <c r="C27" s="165"/>
      <c r="D27" s="119"/>
      <c r="E27" s="157"/>
      <c r="F27" s="162"/>
      <c r="G27" s="119"/>
      <c r="H27" s="119"/>
      <c r="I27" s="157"/>
      <c r="J27" s="10" t="s">
        <v>110</v>
      </c>
      <c r="K27" s="81">
        <v>0.33</v>
      </c>
      <c r="L27" s="6">
        <f t="shared" si="1"/>
        <v>0</v>
      </c>
      <c r="M27" s="6">
        <f t="shared" si="2"/>
        <v>0</v>
      </c>
      <c r="N27" s="36" t="s">
        <v>158</v>
      </c>
      <c r="O27" s="76">
        <v>0</v>
      </c>
    </row>
    <row r="28" spans="2:15" ht="45" customHeight="1" thickBot="1" x14ac:dyDescent="0.3">
      <c r="B28" s="153"/>
      <c r="C28" s="166"/>
      <c r="D28" s="156"/>
      <c r="E28" s="158"/>
      <c r="F28" s="163"/>
      <c r="G28" s="156"/>
      <c r="H28" s="156"/>
      <c r="I28" s="158"/>
      <c r="J28" s="62" t="s">
        <v>111</v>
      </c>
      <c r="K28" s="93">
        <v>0.33</v>
      </c>
      <c r="L28" s="61">
        <f t="shared" si="1"/>
        <v>0</v>
      </c>
      <c r="M28" s="61">
        <f t="shared" si="2"/>
        <v>0</v>
      </c>
      <c r="N28" s="38" t="s">
        <v>157</v>
      </c>
      <c r="O28" s="23">
        <v>0</v>
      </c>
    </row>
    <row r="29" spans="2:15" ht="45.75" customHeight="1" x14ac:dyDescent="0.25">
      <c r="B29" s="148" t="s">
        <v>5</v>
      </c>
      <c r="C29" s="150">
        <f>Ponderaciones!D30</f>
        <v>0.25</v>
      </c>
      <c r="D29" s="146">
        <f>SUM(I29:I35)</f>
        <v>4.4999999999999998E-2</v>
      </c>
      <c r="E29" s="146">
        <f>C29*D29</f>
        <v>1.125E-2</v>
      </c>
      <c r="F29" s="159" t="s">
        <v>59</v>
      </c>
      <c r="G29" s="146">
        <f>Ponderaciones!E31</f>
        <v>0.3</v>
      </c>
      <c r="H29" s="146">
        <f>SUM(M29:M30)</f>
        <v>0</v>
      </c>
      <c r="I29" s="146">
        <f>G29*H29</f>
        <v>0</v>
      </c>
      <c r="J29" s="79" t="s">
        <v>119</v>
      </c>
      <c r="K29" s="82">
        <v>0.4</v>
      </c>
      <c r="L29" s="68">
        <f>O29</f>
        <v>0</v>
      </c>
      <c r="M29" s="74">
        <f t="shared" si="2"/>
        <v>0</v>
      </c>
      <c r="N29" s="87" t="s">
        <v>160</v>
      </c>
      <c r="O29" s="76">
        <v>0</v>
      </c>
    </row>
    <row r="30" spans="2:15" ht="33.75" customHeight="1" x14ac:dyDescent="0.25">
      <c r="B30" s="152"/>
      <c r="C30" s="154"/>
      <c r="D30" s="119"/>
      <c r="E30" s="157"/>
      <c r="F30" s="162"/>
      <c r="G30" s="157"/>
      <c r="H30" s="119"/>
      <c r="I30" s="157"/>
      <c r="J30" s="37" t="s">
        <v>120</v>
      </c>
      <c r="K30" s="81">
        <v>0.6</v>
      </c>
      <c r="L30" s="11">
        <f t="shared" ref="L30:L35" si="6">O30</f>
        <v>0</v>
      </c>
      <c r="M30" s="73">
        <f t="shared" si="2"/>
        <v>0</v>
      </c>
      <c r="N30" s="88" t="s">
        <v>161</v>
      </c>
      <c r="O30" s="76">
        <v>0</v>
      </c>
    </row>
    <row r="31" spans="2:15" ht="45" customHeight="1" x14ac:dyDescent="0.25">
      <c r="B31" s="152"/>
      <c r="C31" s="154"/>
      <c r="D31" s="119"/>
      <c r="E31" s="157"/>
      <c r="F31" s="162" t="s">
        <v>60</v>
      </c>
      <c r="G31" s="157">
        <f>Ponderaciones!E32</f>
        <v>0.3</v>
      </c>
      <c r="H31" s="157">
        <f>SUM(M31:M32)</f>
        <v>0</v>
      </c>
      <c r="I31" s="157">
        <f t="shared" ref="I31" si="7">G31*H31</f>
        <v>0</v>
      </c>
      <c r="J31" s="37" t="s">
        <v>162</v>
      </c>
      <c r="K31" s="81">
        <v>0.5</v>
      </c>
      <c r="L31" s="11">
        <f t="shared" si="6"/>
        <v>0</v>
      </c>
      <c r="M31" s="73">
        <f t="shared" si="2"/>
        <v>0</v>
      </c>
      <c r="N31" s="88" t="s">
        <v>163</v>
      </c>
      <c r="O31" s="76">
        <v>0</v>
      </c>
    </row>
    <row r="32" spans="2:15" ht="34.5" customHeight="1" x14ac:dyDescent="0.25">
      <c r="B32" s="152"/>
      <c r="C32" s="154"/>
      <c r="D32" s="119"/>
      <c r="E32" s="157"/>
      <c r="F32" s="162"/>
      <c r="G32" s="157"/>
      <c r="H32" s="119"/>
      <c r="I32" s="157"/>
      <c r="J32" s="37" t="s">
        <v>121</v>
      </c>
      <c r="K32" s="81">
        <v>0.5</v>
      </c>
      <c r="L32" s="11">
        <f t="shared" si="6"/>
        <v>0</v>
      </c>
      <c r="M32" s="73">
        <f t="shared" si="2"/>
        <v>0</v>
      </c>
      <c r="N32" s="88" t="s">
        <v>164</v>
      </c>
      <c r="O32" s="76">
        <v>0</v>
      </c>
    </row>
    <row r="33" spans="2:15" ht="45.75" customHeight="1" x14ac:dyDescent="0.25">
      <c r="B33" s="152"/>
      <c r="C33" s="154"/>
      <c r="D33" s="119"/>
      <c r="E33" s="157"/>
      <c r="F33" s="162" t="s">
        <v>61</v>
      </c>
      <c r="G33" s="157">
        <f>Ponderaciones!E33</f>
        <v>0.3</v>
      </c>
      <c r="H33" s="157">
        <f>SUM(M33:M34)</f>
        <v>0.15</v>
      </c>
      <c r="I33" s="157">
        <f t="shared" ref="I33" si="8">G33*H33</f>
        <v>4.4999999999999998E-2</v>
      </c>
      <c r="J33" s="37" t="s">
        <v>122</v>
      </c>
      <c r="K33" s="81">
        <v>0.5</v>
      </c>
      <c r="L33" s="11">
        <f t="shared" si="6"/>
        <v>0.3</v>
      </c>
      <c r="M33" s="73">
        <f t="shared" si="2"/>
        <v>0.15</v>
      </c>
      <c r="N33" s="89" t="s">
        <v>166</v>
      </c>
      <c r="O33" s="76">
        <v>0.3</v>
      </c>
    </row>
    <row r="34" spans="2:15" ht="47.25" customHeight="1" x14ac:dyDescent="0.25">
      <c r="B34" s="152"/>
      <c r="C34" s="154"/>
      <c r="D34" s="119"/>
      <c r="E34" s="157"/>
      <c r="F34" s="162"/>
      <c r="G34" s="157"/>
      <c r="H34" s="119"/>
      <c r="I34" s="157"/>
      <c r="J34" s="37" t="s">
        <v>123</v>
      </c>
      <c r="K34" s="81">
        <v>0.5</v>
      </c>
      <c r="L34" s="11">
        <f t="shared" si="6"/>
        <v>0</v>
      </c>
      <c r="M34" s="73">
        <f t="shared" si="2"/>
        <v>0</v>
      </c>
      <c r="N34" s="89" t="s">
        <v>167</v>
      </c>
      <c r="O34" s="76">
        <v>0</v>
      </c>
    </row>
    <row r="35" spans="2:15" ht="35.25" customHeight="1" thickBot="1" x14ac:dyDescent="0.3">
      <c r="B35" s="153"/>
      <c r="C35" s="155"/>
      <c r="D35" s="156"/>
      <c r="E35" s="158"/>
      <c r="F35" s="64" t="s">
        <v>62</v>
      </c>
      <c r="G35" s="80">
        <f>Ponderaciones!E34</f>
        <v>0.1</v>
      </c>
      <c r="H35" s="80">
        <f>M35</f>
        <v>0</v>
      </c>
      <c r="I35" s="80">
        <f>G35*H35</f>
        <v>0</v>
      </c>
      <c r="J35" s="39" t="s">
        <v>124</v>
      </c>
      <c r="K35" s="93">
        <v>1</v>
      </c>
      <c r="L35" s="80">
        <f t="shared" si="6"/>
        <v>0</v>
      </c>
      <c r="M35" s="78">
        <f t="shared" si="2"/>
        <v>0</v>
      </c>
      <c r="N35" s="88" t="s">
        <v>168</v>
      </c>
      <c r="O35" s="65">
        <v>0</v>
      </c>
    </row>
    <row r="36" spans="2:15" ht="45.75" customHeight="1" x14ac:dyDescent="0.25">
      <c r="B36" s="148" t="s">
        <v>6</v>
      </c>
      <c r="C36" s="150">
        <f>Ponderaciones!D36</f>
        <v>0.06</v>
      </c>
      <c r="D36" s="146">
        <f>SUM(I36:I47)</f>
        <v>0.32099999999999995</v>
      </c>
      <c r="E36" s="146">
        <f>C36*D37</f>
        <v>0</v>
      </c>
      <c r="F36" s="58" t="s">
        <v>68</v>
      </c>
      <c r="G36" s="68">
        <f>Ponderaciones!E37</f>
        <v>0.15</v>
      </c>
      <c r="H36" s="68">
        <f>SUM(M36)</f>
        <v>1</v>
      </c>
      <c r="I36" s="68">
        <f>G36*H36</f>
        <v>0.15</v>
      </c>
      <c r="J36" s="40" t="s">
        <v>169</v>
      </c>
      <c r="K36" s="82">
        <v>1</v>
      </c>
      <c r="L36" s="68">
        <f>O36</f>
        <v>1</v>
      </c>
      <c r="M36" s="74">
        <f t="shared" si="2"/>
        <v>1</v>
      </c>
      <c r="N36" s="5" t="s">
        <v>184</v>
      </c>
      <c r="O36" s="59">
        <v>1</v>
      </c>
    </row>
    <row r="37" spans="2:15" ht="66" customHeight="1" x14ac:dyDescent="0.25">
      <c r="B37" s="152"/>
      <c r="C37" s="154"/>
      <c r="D37" s="119"/>
      <c r="E37" s="157"/>
      <c r="F37" s="162" t="s">
        <v>69</v>
      </c>
      <c r="G37" s="157">
        <f>Ponderaciones!E38</f>
        <v>0.2</v>
      </c>
      <c r="H37" s="157">
        <f>SUM(M37:M38)</f>
        <v>0</v>
      </c>
      <c r="I37" s="157">
        <f>G37*H37</f>
        <v>0</v>
      </c>
      <c r="J37" s="10" t="s">
        <v>125</v>
      </c>
      <c r="K37" s="81">
        <v>0.5</v>
      </c>
      <c r="L37" s="11">
        <f t="shared" ref="L37:L47" si="9">O37</f>
        <v>0</v>
      </c>
      <c r="M37" s="73">
        <f t="shared" si="2"/>
        <v>0</v>
      </c>
      <c r="N37" s="5" t="s">
        <v>178</v>
      </c>
      <c r="O37" s="33">
        <v>0</v>
      </c>
    </row>
    <row r="38" spans="2:15" ht="62.25" customHeight="1" x14ac:dyDescent="0.25">
      <c r="B38" s="152"/>
      <c r="C38" s="154"/>
      <c r="D38" s="119"/>
      <c r="E38" s="157"/>
      <c r="F38" s="162"/>
      <c r="G38" s="119"/>
      <c r="H38" s="119"/>
      <c r="I38" s="157"/>
      <c r="J38" s="10" t="s">
        <v>126</v>
      </c>
      <c r="K38" s="81">
        <v>0.5</v>
      </c>
      <c r="L38" s="11">
        <f t="shared" si="9"/>
        <v>0</v>
      </c>
      <c r="M38" s="73">
        <f t="shared" si="2"/>
        <v>0</v>
      </c>
      <c r="N38" s="5" t="s">
        <v>179</v>
      </c>
      <c r="O38" s="33">
        <v>0</v>
      </c>
    </row>
    <row r="39" spans="2:15" ht="45.75" customHeight="1" x14ac:dyDescent="0.25">
      <c r="B39" s="152"/>
      <c r="C39" s="154"/>
      <c r="D39" s="119"/>
      <c r="E39" s="157"/>
      <c r="F39" s="162" t="s">
        <v>70</v>
      </c>
      <c r="G39" s="157">
        <f>Ponderaciones!E39</f>
        <v>0.15</v>
      </c>
      <c r="H39" s="157">
        <f>SUM(M39:M43)</f>
        <v>0.14000000000000001</v>
      </c>
      <c r="I39" s="157">
        <f>G39*H39</f>
        <v>2.1000000000000001E-2</v>
      </c>
      <c r="J39" s="10" t="s">
        <v>129</v>
      </c>
      <c r="K39" s="81">
        <v>0.2</v>
      </c>
      <c r="L39" s="11">
        <f t="shared" si="9"/>
        <v>0.4</v>
      </c>
      <c r="M39" s="73">
        <f t="shared" si="2"/>
        <v>8.0000000000000016E-2</v>
      </c>
      <c r="N39" s="5" t="s">
        <v>170</v>
      </c>
      <c r="O39" s="33">
        <v>0.4</v>
      </c>
    </row>
    <row r="40" spans="2:15" ht="45" customHeight="1" x14ac:dyDescent="0.25">
      <c r="B40" s="152"/>
      <c r="C40" s="154"/>
      <c r="D40" s="119"/>
      <c r="E40" s="157"/>
      <c r="F40" s="162"/>
      <c r="G40" s="119"/>
      <c r="H40" s="119"/>
      <c r="I40" s="157"/>
      <c r="J40" s="10" t="s">
        <v>130</v>
      </c>
      <c r="K40" s="81">
        <v>0.25</v>
      </c>
      <c r="L40" s="11">
        <f t="shared" si="9"/>
        <v>0</v>
      </c>
      <c r="M40" s="73">
        <f t="shared" si="2"/>
        <v>0</v>
      </c>
      <c r="N40" s="5" t="s">
        <v>171</v>
      </c>
      <c r="O40" s="33">
        <v>0</v>
      </c>
    </row>
    <row r="41" spans="2:15" ht="45" customHeight="1" x14ac:dyDescent="0.25">
      <c r="B41" s="152"/>
      <c r="C41" s="154"/>
      <c r="D41" s="119"/>
      <c r="E41" s="157"/>
      <c r="F41" s="162"/>
      <c r="G41" s="119"/>
      <c r="H41" s="119"/>
      <c r="I41" s="157"/>
      <c r="J41" s="10" t="s">
        <v>131</v>
      </c>
      <c r="K41" s="81">
        <v>0.15</v>
      </c>
      <c r="L41" s="11">
        <f t="shared" si="9"/>
        <v>0.4</v>
      </c>
      <c r="M41" s="73">
        <f t="shared" si="2"/>
        <v>0.06</v>
      </c>
      <c r="N41" s="90" t="s">
        <v>183</v>
      </c>
      <c r="O41" s="33">
        <v>0.4</v>
      </c>
    </row>
    <row r="42" spans="2:15" ht="45" customHeight="1" x14ac:dyDescent="0.25">
      <c r="B42" s="152"/>
      <c r="C42" s="154"/>
      <c r="D42" s="119"/>
      <c r="E42" s="157"/>
      <c r="F42" s="162"/>
      <c r="G42" s="119"/>
      <c r="H42" s="119"/>
      <c r="I42" s="157"/>
      <c r="J42" s="10" t="s">
        <v>135</v>
      </c>
      <c r="K42" s="81">
        <v>0.2</v>
      </c>
      <c r="L42" s="11">
        <f t="shared" si="9"/>
        <v>0</v>
      </c>
      <c r="M42" s="73">
        <f t="shared" si="2"/>
        <v>0</v>
      </c>
      <c r="N42" s="5" t="s">
        <v>172</v>
      </c>
      <c r="O42" s="33">
        <v>0</v>
      </c>
    </row>
    <row r="43" spans="2:15" ht="45.75" customHeight="1" x14ac:dyDescent="0.25">
      <c r="B43" s="152"/>
      <c r="C43" s="154"/>
      <c r="D43" s="119"/>
      <c r="E43" s="157"/>
      <c r="F43" s="162"/>
      <c r="G43" s="119"/>
      <c r="H43" s="119"/>
      <c r="I43" s="157"/>
      <c r="J43" s="10" t="s">
        <v>132</v>
      </c>
      <c r="K43" s="81">
        <v>0.2</v>
      </c>
      <c r="L43" s="11">
        <f t="shared" si="9"/>
        <v>0</v>
      </c>
      <c r="M43" s="73">
        <f t="shared" si="2"/>
        <v>0</v>
      </c>
      <c r="N43" s="5" t="s">
        <v>187</v>
      </c>
      <c r="O43" s="33">
        <v>0</v>
      </c>
    </row>
    <row r="44" spans="2:15" ht="45.75" customHeight="1" x14ac:dyDescent="0.25">
      <c r="B44" s="152"/>
      <c r="C44" s="154"/>
      <c r="D44" s="119"/>
      <c r="E44" s="157"/>
      <c r="F44" s="162" t="s">
        <v>71</v>
      </c>
      <c r="G44" s="157">
        <f>Ponderaciones!E40</f>
        <v>0.3</v>
      </c>
      <c r="H44" s="157">
        <f>SUM(M44:M45)</f>
        <v>0.5</v>
      </c>
      <c r="I44" s="157">
        <f>G44*H44</f>
        <v>0.15</v>
      </c>
      <c r="J44" s="10" t="s">
        <v>133</v>
      </c>
      <c r="K44" s="81">
        <v>0.5</v>
      </c>
      <c r="L44" s="11">
        <f t="shared" si="9"/>
        <v>0</v>
      </c>
      <c r="M44" s="73">
        <f t="shared" si="2"/>
        <v>0</v>
      </c>
      <c r="N44" s="5" t="s">
        <v>185</v>
      </c>
      <c r="O44" s="33">
        <v>0</v>
      </c>
    </row>
    <row r="45" spans="2:15" ht="45.75" customHeight="1" x14ac:dyDescent="0.25">
      <c r="B45" s="152"/>
      <c r="C45" s="154"/>
      <c r="D45" s="119"/>
      <c r="E45" s="157"/>
      <c r="F45" s="162"/>
      <c r="G45" s="119"/>
      <c r="H45" s="119"/>
      <c r="I45" s="157"/>
      <c r="J45" s="10" t="s">
        <v>134</v>
      </c>
      <c r="K45" s="81">
        <v>0.5</v>
      </c>
      <c r="L45" s="11">
        <f t="shared" si="9"/>
        <v>1</v>
      </c>
      <c r="M45" s="73">
        <f t="shared" si="2"/>
        <v>0.5</v>
      </c>
      <c r="N45" s="5" t="s">
        <v>186</v>
      </c>
      <c r="O45" s="33">
        <v>1</v>
      </c>
    </row>
    <row r="46" spans="2:15" ht="45.75" customHeight="1" x14ac:dyDescent="0.25">
      <c r="B46" s="152"/>
      <c r="C46" s="154"/>
      <c r="D46" s="119"/>
      <c r="E46" s="157"/>
      <c r="F46" s="162" t="s">
        <v>72</v>
      </c>
      <c r="G46" s="157">
        <f>Ponderaciones!E41</f>
        <v>0.2</v>
      </c>
      <c r="H46" s="157">
        <f>SUM(M46:M47)</f>
        <v>0</v>
      </c>
      <c r="I46" s="157">
        <f>G46*H46</f>
        <v>0</v>
      </c>
      <c r="J46" s="10" t="s">
        <v>127</v>
      </c>
      <c r="K46" s="81">
        <v>0.6</v>
      </c>
      <c r="L46" s="11">
        <f t="shared" si="9"/>
        <v>0</v>
      </c>
      <c r="M46" s="73">
        <f t="shared" si="2"/>
        <v>0</v>
      </c>
      <c r="N46" s="5" t="s">
        <v>173</v>
      </c>
      <c r="O46" s="33">
        <v>0</v>
      </c>
    </row>
    <row r="47" spans="2:15" ht="45" customHeight="1" thickBot="1" x14ac:dyDescent="0.3">
      <c r="B47" s="153"/>
      <c r="C47" s="155"/>
      <c r="D47" s="156"/>
      <c r="E47" s="158"/>
      <c r="F47" s="163"/>
      <c r="G47" s="156"/>
      <c r="H47" s="156"/>
      <c r="I47" s="158"/>
      <c r="J47" s="62" t="s">
        <v>128</v>
      </c>
      <c r="K47" s="93">
        <v>0.4</v>
      </c>
      <c r="L47" s="80">
        <f t="shared" si="9"/>
        <v>0</v>
      </c>
      <c r="M47" s="78">
        <f t="shared" si="2"/>
        <v>0</v>
      </c>
      <c r="N47" s="38" t="s">
        <v>174</v>
      </c>
      <c r="O47" s="67">
        <v>0</v>
      </c>
    </row>
    <row r="48" spans="2:15" ht="45" customHeight="1" x14ac:dyDescent="0.25">
      <c r="B48" s="148" t="s">
        <v>7</v>
      </c>
      <c r="C48" s="150">
        <f>Ponderaciones!D43</f>
        <v>0.04</v>
      </c>
      <c r="D48" s="146">
        <f>SUM(I48)</f>
        <v>0.6</v>
      </c>
      <c r="E48" s="146">
        <f>C48*D48</f>
        <v>2.4E-2</v>
      </c>
      <c r="F48" s="159" t="s">
        <v>79</v>
      </c>
      <c r="G48" s="146">
        <f>Ponderaciones!E44</f>
        <v>1</v>
      </c>
      <c r="H48" s="146">
        <f>SUM(M48:M49)</f>
        <v>0.6</v>
      </c>
      <c r="I48" s="146">
        <f>G48*H48</f>
        <v>0.6</v>
      </c>
      <c r="J48" s="40" t="s">
        <v>137</v>
      </c>
      <c r="K48" s="82">
        <v>0.6</v>
      </c>
      <c r="L48" s="82">
        <f>O48</f>
        <v>1</v>
      </c>
      <c r="M48" s="74">
        <f>K48*L48</f>
        <v>0.6</v>
      </c>
      <c r="N48" s="57" t="s">
        <v>175</v>
      </c>
      <c r="O48" s="83">
        <v>1</v>
      </c>
    </row>
    <row r="49" spans="2:15" ht="47.25" customHeight="1" thickBot="1" x14ac:dyDescent="0.3">
      <c r="B49" s="149"/>
      <c r="C49" s="151"/>
      <c r="D49" s="147"/>
      <c r="E49" s="147"/>
      <c r="F49" s="160"/>
      <c r="G49" s="161"/>
      <c r="H49" s="147"/>
      <c r="I49" s="147"/>
      <c r="J49" s="51" t="s">
        <v>136</v>
      </c>
      <c r="K49" s="84">
        <v>0.4</v>
      </c>
      <c r="L49" s="84">
        <f>O49</f>
        <v>0</v>
      </c>
      <c r="M49" s="75">
        <f>K49*L49</f>
        <v>0</v>
      </c>
      <c r="N49" s="66" t="s">
        <v>176</v>
      </c>
      <c r="O49" s="85">
        <v>0</v>
      </c>
    </row>
    <row r="50" spans="2:15" x14ac:dyDescent="0.25">
      <c r="B50" s="110" t="s">
        <v>181</v>
      </c>
      <c r="C50" s="139">
        <f>SUM(C2:C49)</f>
        <v>1.0000000000000002</v>
      </c>
      <c r="D50" s="142">
        <f>SUM(D2:D49)</f>
        <v>1.0379999999999998</v>
      </c>
      <c r="E50" s="143">
        <f>SUM(E2:E49)</f>
        <v>4.7870000000000003E-2</v>
      </c>
    </row>
    <row r="51" spans="2:15" x14ac:dyDescent="0.25">
      <c r="B51" s="111"/>
      <c r="C51" s="140"/>
      <c r="D51" s="127"/>
      <c r="E51" s="144"/>
    </row>
    <row r="52" spans="2:15" ht="15.75" thickBot="1" x14ac:dyDescent="0.3">
      <c r="B52" s="112"/>
      <c r="C52" s="141"/>
      <c r="D52" s="128"/>
      <c r="E52" s="145"/>
    </row>
  </sheetData>
  <mergeCells count="88">
    <mergeCell ref="B2:B4"/>
    <mergeCell ref="C5:C7"/>
    <mergeCell ref="D5:D7"/>
    <mergeCell ref="E5:E7"/>
    <mergeCell ref="B5:B7"/>
    <mergeCell ref="C2:C4"/>
    <mergeCell ref="D2:D4"/>
    <mergeCell ref="E2:E4"/>
    <mergeCell ref="B8:B9"/>
    <mergeCell ref="D8:D9"/>
    <mergeCell ref="E8:E9"/>
    <mergeCell ref="F11:F12"/>
    <mergeCell ref="B10:B16"/>
    <mergeCell ref="C10:C16"/>
    <mergeCell ref="E10:E16"/>
    <mergeCell ref="G11:G12"/>
    <mergeCell ref="H11:H12"/>
    <mergeCell ref="I11:I12"/>
    <mergeCell ref="D10:D16"/>
    <mergeCell ref="C8:C9"/>
    <mergeCell ref="F17:F20"/>
    <mergeCell ref="F21:F23"/>
    <mergeCell ref="B17:B28"/>
    <mergeCell ref="C17:C28"/>
    <mergeCell ref="D17:D28"/>
    <mergeCell ref="E17:E28"/>
    <mergeCell ref="F24:F25"/>
    <mergeCell ref="F26:F28"/>
    <mergeCell ref="G17:G20"/>
    <mergeCell ref="H17:H20"/>
    <mergeCell ref="I17:I20"/>
    <mergeCell ref="G21:G23"/>
    <mergeCell ref="H21:H23"/>
    <mergeCell ref="I21:I23"/>
    <mergeCell ref="G24:G25"/>
    <mergeCell ref="H24:H25"/>
    <mergeCell ref="I24:I25"/>
    <mergeCell ref="G26:G28"/>
    <mergeCell ref="H26:H28"/>
    <mergeCell ref="I26:I28"/>
    <mergeCell ref="H33:H34"/>
    <mergeCell ref="I33:I34"/>
    <mergeCell ref="B29:B35"/>
    <mergeCell ref="C29:C35"/>
    <mergeCell ref="D29:D35"/>
    <mergeCell ref="E29:E35"/>
    <mergeCell ref="F29:F30"/>
    <mergeCell ref="F31:F32"/>
    <mergeCell ref="F33:F34"/>
    <mergeCell ref="G29:G30"/>
    <mergeCell ref="H29:H30"/>
    <mergeCell ref="I29:I30"/>
    <mergeCell ref="G31:G32"/>
    <mergeCell ref="H31:H32"/>
    <mergeCell ref="I31:I32"/>
    <mergeCell ref="G33:G34"/>
    <mergeCell ref="G37:G38"/>
    <mergeCell ref="H37:H38"/>
    <mergeCell ref="I37:I38"/>
    <mergeCell ref="G39:G43"/>
    <mergeCell ref="H39:H43"/>
    <mergeCell ref="I39:I43"/>
    <mergeCell ref="G44:G45"/>
    <mergeCell ref="H44:H45"/>
    <mergeCell ref="I44:I45"/>
    <mergeCell ref="G46:G47"/>
    <mergeCell ref="H46:H47"/>
    <mergeCell ref="I46:I47"/>
    <mergeCell ref="B36:B47"/>
    <mergeCell ref="C36:C47"/>
    <mergeCell ref="D36:D47"/>
    <mergeCell ref="E36:E47"/>
    <mergeCell ref="F48:F49"/>
    <mergeCell ref="F37:F38"/>
    <mergeCell ref="F39:F43"/>
    <mergeCell ref="F44:F45"/>
    <mergeCell ref="F46:F47"/>
    <mergeCell ref="I48:I49"/>
    <mergeCell ref="B48:B49"/>
    <mergeCell ref="C48:C49"/>
    <mergeCell ref="D48:D49"/>
    <mergeCell ref="E48:E49"/>
    <mergeCell ref="G48:G49"/>
    <mergeCell ref="B50:B52"/>
    <mergeCell ref="C50:C52"/>
    <mergeCell ref="D50:D52"/>
    <mergeCell ref="E50:E52"/>
    <mergeCell ref="H48:H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Ponderaciones</vt:lpstr>
      <vt:lpstr>Precalificación</vt:lpstr>
      <vt:lpstr>Calificación detallada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Dival M</cp:lastModifiedBy>
  <dcterms:created xsi:type="dcterms:W3CDTF">2014-09-20T03:43:38Z</dcterms:created>
  <dcterms:modified xsi:type="dcterms:W3CDTF">2014-10-06T16:52:06Z</dcterms:modified>
</cp:coreProperties>
</file>