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Bate\Documents\Uni-Programming-Projects\Year 4 Term 1\ACW\"/>
    </mc:Choice>
  </mc:AlternateContent>
  <xr:revisionPtr revIDLastSave="0" documentId="13_ncr:1_{E6226082-5F23-43BD-BE5E-B0ABE67D27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ks" sheetId="2" r:id="rId1"/>
  </sheets>
  <definedNames>
    <definedName name="_08960_1" localSheetId="0">Marks!$D$1:$D$49</definedName>
    <definedName name="_08960_42" localSheetId="0">Marks!#REF!</definedName>
    <definedName name="_08960_43" localSheetId="0">Marks!#REF!</definedName>
    <definedName name="_08960_44" localSheetId="0">Marks!#REF!</definedName>
    <definedName name="_08960_45" localSheetId="0">Marks!#REF!</definedName>
    <definedName name="_08960_46" localSheetId="0">Marks!#REF!</definedName>
    <definedName name="_08960_47" localSheetId="0">Marks!#REF!</definedName>
    <definedName name="_08960_48" localSheetId="0">Marks!#REF!</definedName>
    <definedName name="_08960_49" localSheetId="0">Marks!#REF!</definedName>
    <definedName name="_08960_50" localSheetId="0">Marks!#REF!</definedName>
    <definedName name="_08960_51" localSheetId="0">Marks!#REF!</definedName>
    <definedName name="_08960_52" localSheetId="0">Marks!#REF!</definedName>
    <definedName name="_08960_53" localSheetId="0">Marks!#REF!</definedName>
    <definedName name="_08960_54" localSheetId="0">Marks!#REF!</definedName>
    <definedName name="_08960_55" localSheetId="0">Marks!#REF!</definedName>
    <definedName name="_08960_56" localSheetId="0">Marks!#REF!</definedName>
    <definedName name="_08960_57" localSheetId="0">Marks!#REF!</definedName>
    <definedName name="_08960_58" localSheetId="0">Marks!#REF!</definedName>
    <definedName name="_08960_59" localSheetId="0">Marks!#REF!</definedName>
    <definedName name="_08960_60" localSheetId="0">Marks!#REF!</definedName>
    <definedName name="_08960_61" localSheetId="0">Marks!#REF!</definedName>
    <definedName name="_08960_62" localSheetId="0">Marks!#REF!</definedName>
    <definedName name="_08960_63" localSheetId="0">Marks!#REF!</definedName>
    <definedName name="_08960_64" localSheetId="0">Marks!#REF!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2" l="1"/>
  <c r="D73" i="2" l="1"/>
  <c r="D74" i="2"/>
  <c r="D63" i="2"/>
  <c r="C76" i="2"/>
  <c r="C77" i="2"/>
  <c r="C78" i="2"/>
  <c r="D78" i="2" l="1"/>
  <c r="C79" i="2"/>
  <c r="D58" i="2"/>
  <c r="D3" i="2" l="1"/>
  <c r="D19" i="2"/>
  <c r="D29" i="2"/>
  <c r="C45" i="2"/>
  <c r="C44" i="2"/>
  <c r="C46" i="2" l="1"/>
  <c r="D44" i="2"/>
  <c r="D49" i="2" s="1"/>
  <c r="D77" i="2" s="1"/>
  <c r="D51" i="2"/>
  <c r="D76" i="2" l="1"/>
  <c r="D79" i="2" s="1"/>
  <c r="D45" i="2"/>
  <c r="D4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Warren Viant</author>
  </authors>
  <commentList>
    <comment ref="B7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7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</commentList>
</comments>
</file>

<file path=xl/sharedStrings.xml><?xml version="1.0" encoding="utf-8"?>
<sst xmlns="http://schemas.openxmlformats.org/spreadsheetml/2006/main" count="74" uniqueCount="54">
  <si>
    <t>Weighting</t>
  </si>
  <si>
    <t>Config file</t>
  </si>
  <si>
    <t>Controls</t>
  </si>
  <si>
    <t>Environment mapping</t>
  </si>
  <si>
    <t>Advanced shadow mapping</t>
  </si>
  <si>
    <t>Deferred Rendering</t>
  </si>
  <si>
    <t xml:space="preserve">HDR </t>
  </si>
  <si>
    <t>Advanced features attempted</t>
  </si>
  <si>
    <t xml:space="preserve"> </t>
  </si>
  <si>
    <t>Design: class diagrams, class roles, interaction diagrams, design critique</t>
  </si>
  <si>
    <t>Graphics: critique of algorithms, lighting and shading, geometry representation and processing, animation of scene elements, particle system</t>
  </si>
  <si>
    <t>Demonstration: professionalism</t>
  </si>
  <si>
    <r>
      <t>Analysis and Design</t>
    </r>
    <r>
      <rPr>
        <sz val="10"/>
        <rFont val="Arial"/>
        <family val="2"/>
      </rPr>
      <t xml:space="preserve"> (ref. OO strategy doc)</t>
    </r>
  </si>
  <si>
    <t>Cohesion</t>
  </si>
  <si>
    <t>Coupling</t>
  </si>
  <si>
    <t>Abstraction</t>
  </si>
  <si>
    <t>Reusability</t>
  </si>
  <si>
    <t>Clarity</t>
  </si>
  <si>
    <r>
      <t>C++ Implementation</t>
    </r>
    <r>
      <rPr>
        <sz val="10"/>
        <rFont val="Arial"/>
        <family val="2"/>
      </rPr>
      <t xml:space="preserve"> (using Parasoft C++ test)</t>
    </r>
  </si>
  <si>
    <t>Severity 1                         Marks lost per rule broken:</t>
  </si>
  <si>
    <t>Severity 2                         Marks lost per rule broken:</t>
  </si>
  <si>
    <t>Severity 3                         Marks lost per rule broken:</t>
  </si>
  <si>
    <t>Analysis and Design</t>
  </si>
  <si>
    <t>C++ Implementation</t>
  </si>
  <si>
    <t>DirectX framework</t>
  </si>
  <si>
    <t>Video</t>
  </si>
  <si>
    <t>700120</t>
  </si>
  <si>
    <t>700120 Total</t>
  </si>
  <si>
    <t>700106 Total</t>
  </si>
  <si>
    <t>Lighting</t>
  </si>
  <si>
    <t>Shadows</t>
  </si>
  <si>
    <t>Cameras</t>
  </si>
  <si>
    <t>Bump mapping</t>
  </si>
  <si>
    <t>Displacement mapping</t>
  </si>
  <si>
    <t>Toon Shading</t>
  </si>
  <si>
    <t>Shadow mapping</t>
  </si>
  <si>
    <t>Lab book</t>
  </si>
  <si>
    <t>700106</t>
  </si>
  <si>
    <t>Marked out of 10 (except where noted)</t>
  </si>
  <si>
    <r>
      <t>Core and Advanced Features</t>
    </r>
    <r>
      <rPr>
        <sz val="10"/>
        <rFont val="Arial"/>
        <family val="2"/>
      </rPr>
      <t xml:space="preserve"> (see above)</t>
    </r>
  </si>
  <si>
    <t>Core and Advanced Features</t>
  </si>
  <si>
    <t>Core Features - final lab</t>
  </si>
  <si>
    <t>Advanced Features - final lab</t>
  </si>
  <si>
    <t>Student</t>
  </si>
  <si>
    <t>UI</t>
  </si>
  <si>
    <t>Rendering</t>
  </si>
  <si>
    <t>Lab A-H (marked out of 3) (sorted highest to lowest)</t>
  </si>
  <si>
    <t>Terrain</t>
  </si>
  <si>
    <t>Rocket</t>
  </si>
  <si>
    <t>Launcher</t>
  </si>
  <si>
    <t>Animation</t>
  </si>
  <si>
    <t>Rocket engine</t>
  </si>
  <si>
    <t>Explosion</t>
  </si>
  <si>
    <t>Crater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</si>
</sst>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38">
    <xf numFmtId="0" fontId="0" fillId="0" borderId="0" xfId="0"/>
    <xf numFmtId="0" fontId="0" fillId="0" borderId="1" xfId="0" applyBorder="1"/>
    <xf numFmtId="0" fontId="4" fillId="0" borderId="0" xfId="0" applyFont="1"/>
    <xf numFmtId="49" fontId="5" fillId="0" borderId="0" xfId="0" applyNumberFormat="1" applyFont="1" applyAlignment="1">
      <alignment wrapText="1"/>
    </xf>
    <xf numFmtId="9" fontId="4" fillId="0" borderId="1" xfId="0" applyNumberFormat="1" applyFon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4" fillId="0" borderId="1" xfId="0" applyNumberFormat="1" applyFont="1" applyBorder="1" applyAlignment="1">
      <alignment wrapText="1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0" fillId="0" borderId="4" xfId="0" applyBorder="1"/>
    <xf numFmtId="49" fontId="4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Border="1"/>
    <xf numFmtId="49" fontId="5" fillId="0" borderId="0" xfId="0" applyNumberFormat="1" applyFont="1" applyFill="1" applyAlignment="1">
      <alignment wrapText="1"/>
    </xf>
    <xf numFmtId="0" fontId="5" fillId="0" borderId="0" xfId="0" applyFont="1" applyFill="1" applyBorder="1"/>
    <xf numFmtId="49" fontId="4" fillId="2" borderId="2" xfId="0" applyNumberFormat="1" applyFont="1" applyFill="1" applyBorder="1" applyAlignment="1">
      <alignment horizontal="right" wrapText="1"/>
    </xf>
    <xf numFmtId="9" fontId="4" fillId="2" borderId="3" xfId="0" applyNumberFormat="1" applyFont="1" applyFill="1" applyBorder="1"/>
    <xf numFmtId="0" fontId="4" fillId="2" borderId="2" xfId="0" applyFont="1" applyFill="1" applyBorder="1"/>
    <xf numFmtId="0" fontId="4" fillId="2" borderId="5" xfId="0" applyFont="1" applyFill="1" applyBorder="1"/>
    <xf numFmtId="49" fontId="4" fillId="2" borderId="7" xfId="0" applyNumberFormat="1" applyFont="1" applyFill="1" applyBorder="1" applyAlignment="1">
      <alignment horizontal="right" wrapText="1"/>
    </xf>
    <xf numFmtId="49" fontId="4" fillId="2" borderId="0" xfId="0" applyNumberFormat="1" applyFont="1" applyFill="1" applyBorder="1" applyAlignment="1">
      <alignment horizontal="right" wrapText="1"/>
    </xf>
    <xf numFmtId="0" fontId="4" fillId="2" borderId="7" xfId="0" applyFont="1" applyFill="1" applyBorder="1"/>
    <xf numFmtId="0" fontId="4" fillId="2" borderId="8" xfId="0" applyFont="1" applyFill="1" applyBorder="1"/>
    <xf numFmtId="0" fontId="4" fillId="2" borderId="0" xfId="0" applyFont="1" applyFill="1" applyBorder="1"/>
    <xf numFmtId="0" fontId="4" fillId="2" borderId="4" xfId="0" applyFont="1" applyFill="1" applyBorder="1"/>
    <xf numFmtId="9" fontId="4" fillId="2" borderId="1" xfId="0" applyNumberFormat="1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9" fontId="4" fillId="2" borderId="9" xfId="0" applyNumberFormat="1" applyFont="1" applyFill="1" applyBorder="1" applyProtection="1">
      <protection locked="0"/>
    </xf>
    <xf numFmtId="0" fontId="0" fillId="0" borderId="6" xfId="0" applyBorder="1"/>
    <xf numFmtId="49" fontId="4" fillId="0" borderId="0" xfId="0" applyNumberFormat="1" applyFont="1" applyFill="1" applyAlignment="1">
      <alignment wrapText="1"/>
    </xf>
    <xf numFmtId="0" fontId="4" fillId="0" borderId="0" xfId="0" applyFont="1" applyFill="1"/>
    <xf numFmtId="0" fontId="4" fillId="0" borderId="1" xfId="0" applyFont="1" applyBorder="1"/>
    <xf numFmtId="0" fontId="0" fillId="3" borderId="1" xfId="0" applyFill="1" applyBorder="1" applyProtection="1">
      <protection locked="0"/>
    </xf>
    <xf numFmtId="0" fontId="4" fillId="0" borderId="4" xfId="0" applyFont="1" applyFill="1" applyBorder="1" applyAlignment="1">
      <alignment horizontal="center"/>
    </xf>
    <xf numFmtId="0" fontId="5" fillId="0" borderId="0" xfId="0" applyFont="1" applyFill="1"/>
  </cellXfs>
  <cellStyles count="4">
    <cellStyle name="Normal" xfId="0" builtinId="0"/>
    <cellStyle name="Normal 3" xfId="1" xr:uid="{00000000-0005-0000-0000-000001000000}"/>
    <cellStyle name="Normal 4" xfId="2" xr:uid="{00000000-0005-0000-0000-000002000000}"/>
    <cellStyle name="Normal 5" xfId="3" xr:uid="{00000000-0005-0000-0000-000003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DBE5F1"/>
      <color rgb="FFEBF6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0"/>
  <sheetViews>
    <sheetView tabSelected="1" workbookViewId="0">
      <pane ySplit="1" topLeftCell="A25" activePane="bottomLeft" state="frozen"/>
      <selection pane="bottomLeft" activeCell="G67" sqref="G67"/>
    </sheetView>
  </sheetViews>
  <sheetFormatPr defaultColWidth="28.85546875" defaultRowHeight="12.75" x14ac:dyDescent="0.2"/>
  <cols>
    <col min="1" max="1" width="6" bestFit="1" customWidth="1"/>
    <col min="2" max="2" width="47.28515625" style="8" customWidth="1"/>
    <col min="3" max="3" width="10.28515625" style="12" bestFit="1" customWidth="1"/>
    <col min="4" max="4" width="21" style="15" bestFit="1" customWidth="1"/>
  </cols>
  <sheetData>
    <row r="1" spans="1:4" s="33" customFormat="1" x14ac:dyDescent="0.2">
      <c r="B1" s="32" t="s">
        <v>38</v>
      </c>
      <c r="C1" s="36" t="s">
        <v>0</v>
      </c>
      <c r="D1" s="37" t="s">
        <v>43</v>
      </c>
    </row>
    <row r="2" spans="1:4" s="5" customFormat="1" x14ac:dyDescent="0.2">
      <c r="A2" s="13" t="s">
        <v>37</v>
      </c>
      <c r="B2" s="6"/>
      <c r="C2" s="11"/>
      <c r="D2" s="31"/>
    </row>
    <row r="3" spans="1:4" s="2" customFormat="1" x14ac:dyDescent="0.2">
      <c r="B3" s="9" t="s">
        <v>41</v>
      </c>
      <c r="C3" s="10">
        <v>0.45</v>
      </c>
      <c r="D3" s="4">
        <f t="shared" ref="D3" si="0">SUMPRODUCT($C4:$C17,D4:D17)/SUM($C4:$C17)/10</f>
        <v>1</v>
      </c>
    </row>
    <row r="4" spans="1:4" x14ac:dyDescent="0.2">
      <c r="A4" s="14"/>
      <c r="B4" s="16" t="s">
        <v>24</v>
      </c>
      <c r="C4" s="12">
        <v>4</v>
      </c>
      <c r="D4" s="35">
        <v>10</v>
      </c>
    </row>
    <row r="5" spans="1:4" x14ac:dyDescent="0.2">
      <c r="A5" s="14"/>
      <c r="B5" s="16" t="s">
        <v>47</v>
      </c>
      <c r="C5" s="12">
        <v>4</v>
      </c>
      <c r="D5" s="35">
        <v>10</v>
      </c>
    </row>
    <row r="6" spans="1:4" x14ac:dyDescent="0.2">
      <c r="A6" s="14"/>
      <c r="B6" s="16" t="s">
        <v>48</v>
      </c>
      <c r="C6" s="12">
        <v>1</v>
      </c>
      <c r="D6" s="35">
        <v>10</v>
      </c>
    </row>
    <row r="7" spans="1:4" x14ac:dyDescent="0.2">
      <c r="A7" s="14"/>
      <c r="B7" s="16" t="s">
        <v>49</v>
      </c>
      <c r="C7" s="12">
        <v>1</v>
      </c>
      <c r="D7" s="35">
        <v>10</v>
      </c>
    </row>
    <row r="8" spans="1:4" x14ac:dyDescent="0.2">
      <c r="A8" s="14"/>
      <c r="B8" s="16" t="s">
        <v>50</v>
      </c>
      <c r="C8" s="12">
        <v>2</v>
      </c>
      <c r="D8" s="35">
        <v>10</v>
      </c>
    </row>
    <row r="9" spans="1:4" x14ac:dyDescent="0.2">
      <c r="A9" s="14"/>
      <c r="B9" s="16" t="s">
        <v>51</v>
      </c>
      <c r="C9" s="12">
        <v>2</v>
      </c>
      <c r="D9" s="35">
        <v>10</v>
      </c>
    </row>
    <row r="10" spans="1:4" x14ac:dyDescent="0.2">
      <c r="A10" s="14"/>
      <c r="B10" s="16" t="s">
        <v>52</v>
      </c>
      <c r="C10" s="12">
        <v>2</v>
      </c>
      <c r="D10" s="35">
        <v>10</v>
      </c>
    </row>
    <row r="11" spans="1:4" x14ac:dyDescent="0.2">
      <c r="A11" s="14"/>
      <c r="B11" s="16" t="s">
        <v>53</v>
      </c>
      <c r="C11" s="12">
        <v>2</v>
      </c>
      <c r="D11" s="35">
        <v>10</v>
      </c>
    </row>
    <row r="12" spans="1:4" x14ac:dyDescent="0.2">
      <c r="A12" s="14"/>
      <c r="B12" s="16" t="s">
        <v>45</v>
      </c>
      <c r="C12" s="12">
        <v>2</v>
      </c>
      <c r="D12" s="35">
        <v>10</v>
      </c>
    </row>
    <row r="13" spans="1:4" x14ac:dyDescent="0.2">
      <c r="A13" s="14"/>
      <c r="B13" s="16" t="s">
        <v>29</v>
      </c>
      <c r="C13" s="12">
        <v>2</v>
      </c>
      <c r="D13" s="35">
        <v>10</v>
      </c>
    </row>
    <row r="14" spans="1:4" x14ac:dyDescent="0.2">
      <c r="A14" s="14"/>
      <c r="B14" s="16" t="s">
        <v>30</v>
      </c>
      <c r="C14" s="12">
        <v>2</v>
      </c>
      <c r="D14" s="35">
        <v>10</v>
      </c>
    </row>
    <row r="15" spans="1:4" x14ac:dyDescent="0.2">
      <c r="A15" s="14"/>
      <c r="B15" s="16" t="s">
        <v>31</v>
      </c>
      <c r="C15" s="12">
        <v>1</v>
      </c>
      <c r="D15" s="35">
        <v>10</v>
      </c>
    </row>
    <row r="16" spans="1:4" x14ac:dyDescent="0.2">
      <c r="A16" s="14"/>
      <c r="B16" s="16" t="s">
        <v>2</v>
      </c>
      <c r="C16" s="12">
        <v>1</v>
      </c>
      <c r="D16" s="35">
        <v>10</v>
      </c>
    </row>
    <row r="17" spans="1:4" x14ac:dyDescent="0.2">
      <c r="A17" s="14"/>
      <c r="B17" s="16" t="s">
        <v>1</v>
      </c>
      <c r="C17" s="12">
        <v>1</v>
      </c>
      <c r="D17" s="35">
        <v>10</v>
      </c>
    </row>
    <row r="18" spans="1:4" x14ac:dyDescent="0.2">
      <c r="A18" s="14"/>
      <c r="B18" s="16"/>
      <c r="D18" s="29"/>
    </row>
    <row r="19" spans="1:4" s="2" customFormat="1" x14ac:dyDescent="0.2">
      <c r="A19" s="33"/>
      <c r="B19" s="32" t="s">
        <v>42</v>
      </c>
      <c r="C19" s="10">
        <v>0.25</v>
      </c>
      <c r="D19" s="4">
        <f>MIN(1,SUMPRODUCT($C20:$C28,D20:D28)/20/10)</f>
        <v>1</v>
      </c>
    </row>
    <row r="20" spans="1:4" x14ac:dyDescent="0.2">
      <c r="A20" s="14"/>
      <c r="B20" s="3" t="s">
        <v>32</v>
      </c>
      <c r="C20" s="12">
        <v>4</v>
      </c>
      <c r="D20" s="35">
        <v>10</v>
      </c>
    </row>
    <row r="21" spans="1:4" x14ac:dyDescent="0.2">
      <c r="A21" s="14"/>
      <c r="B21" s="3" t="s">
        <v>33</v>
      </c>
      <c r="C21" s="12">
        <v>2</v>
      </c>
      <c r="D21" s="35">
        <v>10</v>
      </c>
    </row>
    <row r="22" spans="1:4" x14ac:dyDescent="0.2">
      <c r="A22" s="14"/>
      <c r="B22" s="3" t="s">
        <v>34</v>
      </c>
      <c r="C22" s="12">
        <v>4</v>
      </c>
      <c r="D22" s="35">
        <v>10</v>
      </c>
    </row>
    <row r="23" spans="1:4" x14ac:dyDescent="0.2">
      <c r="A23" s="14"/>
      <c r="B23" s="3" t="s">
        <v>3</v>
      </c>
      <c r="C23" s="12">
        <v>4</v>
      </c>
      <c r="D23" s="35">
        <v>10</v>
      </c>
    </row>
    <row r="24" spans="1:4" x14ac:dyDescent="0.2">
      <c r="A24" s="14"/>
      <c r="B24" s="3" t="s">
        <v>35</v>
      </c>
      <c r="C24" s="12">
        <v>8</v>
      </c>
      <c r="D24" s="35">
        <v>10</v>
      </c>
    </row>
    <row r="25" spans="1:4" x14ac:dyDescent="0.2">
      <c r="A25" s="14"/>
      <c r="B25" s="3" t="s">
        <v>4</v>
      </c>
      <c r="C25" s="12">
        <v>4</v>
      </c>
      <c r="D25" s="35">
        <v>10</v>
      </c>
    </row>
    <row r="26" spans="1:4" x14ac:dyDescent="0.2">
      <c r="A26" s="14"/>
      <c r="B26" s="3" t="s">
        <v>5</v>
      </c>
      <c r="C26" s="12">
        <v>8</v>
      </c>
      <c r="D26" s="35">
        <v>10</v>
      </c>
    </row>
    <row r="27" spans="1:4" x14ac:dyDescent="0.2">
      <c r="A27" s="14"/>
      <c r="B27" s="3" t="s">
        <v>6</v>
      </c>
      <c r="C27" s="12">
        <v>8</v>
      </c>
      <c r="D27" s="35">
        <v>10</v>
      </c>
    </row>
    <row r="28" spans="1:4" x14ac:dyDescent="0.2">
      <c r="A28" s="14"/>
      <c r="B28" s="3" t="s">
        <v>44</v>
      </c>
      <c r="C28" s="12">
        <v>4</v>
      </c>
      <c r="D28" s="35">
        <v>10</v>
      </c>
    </row>
    <row r="29" spans="1:4" s="2" customFormat="1" x14ac:dyDescent="0.2">
      <c r="B29" s="7" t="s">
        <v>7</v>
      </c>
      <c r="C29" s="10" t="s">
        <v>8</v>
      </c>
      <c r="D29" s="34">
        <f>SUMIF(D20:D28,"&gt;0",$C20:$C28)</f>
        <v>46</v>
      </c>
    </row>
    <row r="30" spans="1:4" x14ac:dyDescent="0.2">
      <c r="B30" s="3"/>
      <c r="D30" s="1"/>
    </row>
    <row r="31" spans="1:4" s="2" customFormat="1" x14ac:dyDescent="0.2">
      <c r="B31" s="7" t="s">
        <v>36</v>
      </c>
      <c r="C31" s="10">
        <v>0.3</v>
      </c>
      <c r="D31" s="4">
        <f>((SUMPRODUCT($C32:$C39,D32:D39)/3)+(SUMPRODUCT($C40:$C42,D40:D42)/10))/SUM($C32:$C42)</f>
        <v>1</v>
      </c>
    </row>
    <row r="32" spans="1:4" x14ac:dyDescent="0.2">
      <c r="B32" s="16" t="s">
        <v>46</v>
      </c>
      <c r="C32" s="12">
        <v>1</v>
      </c>
      <c r="D32" s="35">
        <v>3</v>
      </c>
    </row>
    <row r="33" spans="1:4" x14ac:dyDescent="0.2">
      <c r="B33" s="16" t="s">
        <v>46</v>
      </c>
      <c r="C33" s="12">
        <v>1</v>
      </c>
      <c r="D33" s="35">
        <v>3</v>
      </c>
    </row>
    <row r="34" spans="1:4" x14ac:dyDescent="0.2">
      <c r="B34" s="16" t="s">
        <v>46</v>
      </c>
      <c r="C34" s="12">
        <v>1</v>
      </c>
      <c r="D34" s="35">
        <v>3</v>
      </c>
    </row>
    <row r="35" spans="1:4" x14ac:dyDescent="0.2">
      <c r="B35" s="16" t="s">
        <v>46</v>
      </c>
      <c r="C35" s="12">
        <v>1</v>
      </c>
      <c r="D35" s="35">
        <v>3</v>
      </c>
    </row>
    <row r="36" spans="1:4" x14ac:dyDescent="0.2">
      <c r="B36" s="16" t="s">
        <v>46</v>
      </c>
      <c r="C36" s="12">
        <v>1</v>
      </c>
      <c r="D36" s="35">
        <v>3</v>
      </c>
    </row>
    <row r="37" spans="1:4" x14ac:dyDescent="0.2">
      <c r="B37" s="16" t="s">
        <v>46</v>
      </c>
      <c r="C37" s="12">
        <v>1</v>
      </c>
      <c r="D37" s="35">
        <v>3</v>
      </c>
    </row>
    <row r="38" spans="1:4" x14ac:dyDescent="0.2">
      <c r="B38" s="16" t="s">
        <v>46</v>
      </c>
      <c r="D38" s="35"/>
    </row>
    <row r="39" spans="1:4" x14ac:dyDescent="0.2">
      <c r="B39" s="16" t="s">
        <v>46</v>
      </c>
      <c r="D39" s="35"/>
    </row>
    <row r="40" spans="1:4" ht="38.25" x14ac:dyDescent="0.2">
      <c r="B40" s="16" t="s">
        <v>10</v>
      </c>
      <c r="C40" s="12">
        <v>1</v>
      </c>
      <c r="D40" s="35">
        <v>10</v>
      </c>
    </row>
    <row r="41" spans="1:4" x14ac:dyDescent="0.2">
      <c r="B41" s="16" t="s">
        <v>25</v>
      </c>
      <c r="C41" s="12">
        <v>1</v>
      </c>
      <c r="D41" s="35">
        <v>10</v>
      </c>
    </row>
    <row r="42" spans="1:4" x14ac:dyDescent="0.2">
      <c r="B42" s="16" t="s">
        <v>11</v>
      </c>
      <c r="C42" s="12">
        <v>1</v>
      </c>
      <c r="D42" s="35">
        <v>10</v>
      </c>
    </row>
    <row r="43" spans="1:4" x14ac:dyDescent="0.2">
      <c r="B43" s="3"/>
      <c r="D43" s="1"/>
    </row>
    <row r="44" spans="1:4" s="24" customFormat="1" x14ac:dyDescent="0.2">
      <c r="B44" s="22" t="s">
        <v>40</v>
      </c>
      <c r="C44" s="25">
        <f>C3+C19</f>
        <v>0.7</v>
      </c>
      <c r="D44" s="30">
        <f>(D3*$C3+D19*$C19)/($C3+$C19)</f>
        <v>1</v>
      </c>
    </row>
    <row r="45" spans="1:4" s="26" customFormat="1" x14ac:dyDescent="0.2">
      <c r="B45" s="23" t="s">
        <v>36</v>
      </c>
      <c r="C45" s="27">
        <f>C31</f>
        <v>0.3</v>
      </c>
      <c r="D45" s="28">
        <f>D31</f>
        <v>1</v>
      </c>
    </row>
    <row r="46" spans="1:4" s="20" customFormat="1" x14ac:dyDescent="0.2">
      <c r="B46" s="18" t="s">
        <v>28</v>
      </c>
      <c r="C46" s="21">
        <f>SUM(C44:C45)</f>
        <v>1</v>
      </c>
      <c r="D46" s="19">
        <f t="shared" ref="D46" si="1">SUMPRODUCT($C44:$C45,D44:D45)</f>
        <v>1</v>
      </c>
    </row>
    <row r="47" spans="1:4" x14ac:dyDescent="0.2">
      <c r="B47" s="3"/>
      <c r="D47" s="1"/>
    </row>
    <row r="48" spans="1:4" x14ac:dyDescent="0.2">
      <c r="A48" s="13" t="s">
        <v>26</v>
      </c>
      <c r="B48" s="3"/>
      <c r="D48" s="1"/>
    </row>
    <row r="49" spans="2:4" x14ac:dyDescent="0.2">
      <c r="B49" s="7" t="s">
        <v>39</v>
      </c>
      <c r="C49" s="10">
        <v>0.7</v>
      </c>
      <c r="D49" s="4">
        <f t="shared" ref="D49" si="2">D44</f>
        <v>1</v>
      </c>
    </row>
    <row r="50" spans="2:4" x14ac:dyDescent="0.2">
      <c r="B50" s="3"/>
      <c r="D50" s="1"/>
    </row>
    <row r="51" spans="2:4" x14ac:dyDescent="0.2">
      <c r="B51" s="7" t="s">
        <v>12</v>
      </c>
      <c r="C51" s="10">
        <v>0.35</v>
      </c>
      <c r="D51" s="4">
        <f t="shared" ref="D51" si="3">SUMPRODUCT($C52:$C56,D52:D56)/SUM($C52:$C56)/10</f>
        <v>1</v>
      </c>
    </row>
    <row r="52" spans="2:4" x14ac:dyDescent="0.2">
      <c r="B52" s="8" t="s">
        <v>13</v>
      </c>
      <c r="C52" s="12">
        <v>3</v>
      </c>
      <c r="D52" s="35">
        <v>10</v>
      </c>
    </row>
    <row r="53" spans="2:4" x14ac:dyDescent="0.2">
      <c r="B53" s="8" t="s">
        <v>14</v>
      </c>
      <c r="C53" s="12">
        <v>3</v>
      </c>
      <c r="D53" s="35">
        <v>10</v>
      </c>
    </row>
    <row r="54" spans="2:4" x14ac:dyDescent="0.2">
      <c r="B54" s="8" t="s">
        <v>15</v>
      </c>
      <c r="C54" s="12">
        <v>3</v>
      </c>
      <c r="D54" s="35">
        <v>10</v>
      </c>
    </row>
    <row r="55" spans="2:4" x14ac:dyDescent="0.2">
      <c r="B55" s="8" t="s">
        <v>16</v>
      </c>
      <c r="C55" s="12">
        <v>1</v>
      </c>
      <c r="D55" s="35">
        <v>10</v>
      </c>
    </row>
    <row r="56" spans="2:4" x14ac:dyDescent="0.2">
      <c r="B56" s="8" t="s">
        <v>17</v>
      </c>
      <c r="C56" s="12">
        <v>4</v>
      </c>
      <c r="D56" s="35">
        <v>10</v>
      </c>
    </row>
    <row r="57" spans="2:4" x14ac:dyDescent="0.2">
      <c r="D57" s="1"/>
    </row>
    <row r="58" spans="2:4" s="2" customFormat="1" x14ac:dyDescent="0.2">
      <c r="B58" s="7" t="s">
        <v>18</v>
      </c>
      <c r="C58" s="10">
        <v>0.35</v>
      </c>
      <c r="D58" s="4">
        <f t="shared" ref="D58" si="4">MAX(0,100-(D59*$C59+D60*$C60+D61*$C61))/100</f>
        <v>1</v>
      </c>
    </row>
    <row r="59" spans="2:4" x14ac:dyDescent="0.2">
      <c r="B59" t="s">
        <v>19</v>
      </c>
      <c r="C59" s="12">
        <v>6</v>
      </c>
      <c r="D59" s="35">
        <v>0</v>
      </c>
    </row>
    <row r="60" spans="2:4" x14ac:dyDescent="0.2">
      <c r="B60" t="s">
        <v>20</v>
      </c>
      <c r="C60" s="12">
        <v>4</v>
      </c>
      <c r="D60" s="35">
        <v>0</v>
      </c>
    </row>
    <row r="61" spans="2:4" x14ac:dyDescent="0.2">
      <c r="B61" t="s">
        <v>21</v>
      </c>
      <c r="C61" s="12">
        <v>2</v>
      </c>
      <c r="D61" s="35">
        <v>0</v>
      </c>
    </row>
    <row r="62" spans="2:4" x14ac:dyDescent="0.2">
      <c r="D62" s="29"/>
    </row>
    <row r="63" spans="2:4" x14ac:dyDescent="0.2">
      <c r="B63" s="7" t="s">
        <v>36</v>
      </c>
      <c r="C63" s="10">
        <v>0.3</v>
      </c>
      <c r="D63" s="4">
        <f>((SUMPRODUCT($C64:$C71,D64:D71)/3)+(SUMPRODUCT($C72:$C74,D72:D74)/10))/SUM($C64:$C74)</f>
        <v>1</v>
      </c>
    </row>
    <row r="64" spans="2:4" x14ac:dyDescent="0.2">
      <c r="B64" s="16" t="s">
        <v>46</v>
      </c>
      <c r="C64" s="12">
        <v>1</v>
      </c>
      <c r="D64" s="35">
        <v>3</v>
      </c>
    </row>
    <row r="65" spans="2:4" x14ac:dyDescent="0.2">
      <c r="B65" s="16" t="s">
        <v>46</v>
      </c>
      <c r="C65" s="12">
        <v>1</v>
      </c>
      <c r="D65" s="35">
        <v>3</v>
      </c>
    </row>
    <row r="66" spans="2:4" x14ac:dyDescent="0.2">
      <c r="B66" s="16" t="s">
        <v>46</v>
      </c>
      <c r="C66" s="12">
        <v>1</v>
      </c>
      <c r="D66" s="35">
        <v>3</v>
      </c>
    </row>
    <row r="67" spans="2:4" x14ac:dyDescent="0.2">
      <c r="B67" s="16" t="s">
        <v>46</v>
      </c>
      <c r="C67" s="12">
        <v>1</v>
      </c>
      <c r="D67" s="35">
        <v>3</v>
      </c>
    </row>
    <row r="68" spans="2:4" x14ac:dyDescent="0.2">
      <c r="B68" s="16" t="s">
        <v>46</v>
      </c>
      <c r="C68" s="12">
        <v>1</v>
      </c>
      <c r="D68" s="35">
        <v>3</v>
      </c>
    </row>
    <row r="69" spans="2:4" x14ac:dyDescent="0.2">
      <c r="B69" s="16" t="s">
        <v>46</v>
      </c>
      <c r="C69" s="12">
        <v>1</v>
      </c>
      <c r="D69" s="35">
        <v>3</v>
      </c>
    </row>
    <row r="70" spans="2:4" x14ac:dyDescent="0.2">
      <c r="B70" s="16" t="s">
        <v>46</v>
      </c>
      <c r="D70" s="35">
        <v>3</v>
      </c>
    </row>
    <row r="71" spans="2:4" x14ac:dyDescent="0.2">
      <c r="B71" s="16" t="s">
        <v>46</v>
      </c>
      <c r="D71" s="35">
        <v>3</v>
      </c>
    </row>
    <row r="72" spans="2:4" ht="25.5" x14ac:dyDescent="0.2">
      <c r="B72" s="16" t="s">
        <v>9</v>
      </c>
      <c r="C72" s="12">
        <v>1</v>
      </c>
      <c r="D72" s="35">
        <v>10</v>
      </c>
    </row>
    <row r="73" spans="2:4" x14ac:dyDescent="0.2">
      <c r="B73" s="16" t="s">
        <v>25</v>
      </c>
      <c r="C73" s="12">
        <v>1</v>
      </c>
      <c r="D73" s="29">
        <f>D41</f>
        <v>10</v>
      </c>
    </row>
    <row r="74" spans="2:4" x14ac:dyDescent="0.2">
      <c r="B74" s="16" t="s">
        <v>11</v>
      </c>
      <c r="C74" s="12">
        <v>1</v>
      </c>
      <c r="D74" s="29">
        <f>D42</f>
        <v>10</v>
      </c>
    </row>
    <row r="75" spans="2:4" x14ac:dyDescent="0.2">
      <c r="B75" s="7"/>
      <c r="C75" s="10"/>
      <c r="D75" s="29"/>
    </row>
    <row r="76" spans="2:4" s="24" customFormat="1" x14ac:dyDescent="0.2">
      <c r="B76" s="22" t="s">
        <v>22</v>
      </c>
      <c r="C76" s="25">
        <f>C51</f>
        <v>0.35</v>
      </c>
      <c r="D76" s="30">
        <f>D51*(D49*$C49 + (1-$C49 ))</f>
        <v>1</v>
      </c>
    </row>
    <row r="77" spans="2:4" s="26" customFormat="1" x14ac:dyDescent="0.2">
      <c r="B77" s="23" t="s">
        <v>23</v>
      </c>
      <c r="C77" s="27">
        <f>C58</f>
        <v>0.35</v>
      </c>
      <c r="D77" s="28">
        <f>D58*(D49*$C49 + (1-$C49 ))</f>
        <v>1</v>
      </c>
    </row>
    <row r="78" spans="2:4" s="26" customFormat="1" x14ac:dyDescent="0.2">
      <c r="B78" s="23" t="s">
        <v>36</v>
      </c>
      <c r="C78" s="27">
        <f>C63</f>
        <v>0.3</v>
      </c>
      <c r="D78" s="28">
        <f>D63</f>
        <v>1</v>
      </c>
    </row>
    <row r="79" spans="2:4" s="20" customFormat="1" x14ac:dyDescent="0.2">
      <c r="B79" s="18" t="s">
        <v>27</v>
      </c>
      <c r="C79" s="21">
        <f>SUM(C76:C78)</f>
        <v>1</v>
      </c>
      <c r="D79" s="19">
        <f t="shared" ref="D79" si="5">SUMPRODUCT($C76:$C78,D76:D78)</f>
        <v>1</v>
      </c>
    </row>
    <row r="80" spans="2:4" x14ac:dyDescent="0.2">
      <c r="D80" s="17"/>
    </row>
  </sheetData>
  <conditionalFormatting sqref="D46">
    <cfRule type="cellIs" dxfId="5" priority="62" operator="lessThan">
      <formula>0.48</formula>
    </cfRule>
    <cfRule type="cellIs" dxfId="4" priority="157" operator="lessThan">
      <formula>0.35</formula>
    </cfRule>
    <cfRule type="cellIs" dxfId="3" priority="158" operator="between">
      <formula>0.35</formula>
      <formula>0.39</formula>
    </cfRule>
  </conditionalFormatting>
  <conditionalFormatting sqref="D79">
    <cfRule type="cellIs" dxfId="2" priority="156" operator="lessThan">
      <formula>0.35</formula>
    </cfRule>
  </conditionalFormatting>
  <conditionalFormatting sqref="D46 D79">
    <cfRule type="cellIs" dxfId="1" priority="155" operator="lessThan">
      <formula>0.4</formula>
    </cfRule>
  </conditionalFormatting>
  <conditionalFormatting sqref="D79">
    <cfRule type="cellIs" dxfId="0" priority="61" operator="lessThan">
      <formula>0.48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2D17D2DA77674180682A0AA120B05E" ma:contentTypeVersion="0" ma:contentTypeDescription="Create a new document." ma:contentTypeScope="" ma:versionID="87ee3a9c76d1b733a38dbfe83ae64a50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7573310-A6A2-40DF-9EDF-DF83977F74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7AF07B-7B40-4961-8E2B-876B91C145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E3251BF-7063-456F-AB34-DBC92B3DAB4F}">
  <ds:schemaRefs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Marks</vt:lpstr>
      <vt:lpstr>Marks!_08960_1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Bates</cp:lastModifiedBy>
  <cp:revision/>
  <dcterms:created xsi:type="dcterms:W3CDTF">1996-10-14T23:33:28Z</dcterms:created>
  <dcterms:modified xsi:type="dcterms:W3CDTF">2022-11-29T12:13:21Z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0x010100012D17D2DA77674180682A0AA120B05E</vt:lpwstr>
  </property>
</Properties>
</file>