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aniel.Wood/Documents/sites/d3-tests/"/>
    </mc:Choice>
  </mc:AlternateContent>
  <bookViews>
    <workbookView xWindow="720" yWindow="1420" windowWidth="25280" windowHeight="13880" tabRatio="500"/>
  </bookViews>
  <sheets>
    <sheet name="DC_school_distance" sheetId="1" r:id="rId1"/>
    <sheet name="ward_info" sheetId="4" r:id="rId2"/>
    <sheet name="data-dictionary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P452" i="1" l="1"/>
  <c r="P455" i="1"/>
  <c r="P453" i="1"/>
  <c r="P454" i="1"/>
  <c r="N453" i="1"/>
  <c r="O455" i="1"/>
  <c r="N455" i="1"/>
  <c r="M455" i="1"/>
  <c r="K455" i="1"/>
  <c r="J455" i="1"/>
  <c r="I455" i="1"/>
  <c r="K453" i="1"/>
  <c r="K452" i="1"/>
  <c r="K454" i="1"/>
  <c r="N452" i="1"/>
  <c r="N454" i="1"/>
  <c r="M453" i="1"/>
  <c r="M452" i="1"/>
  <c r="M454" i="1"/>
  <c r="J453" i="1"/>
  <c r="J452" i="1"/>
  <c r="J454" i="1"/>
  <c r="I453" i="1"/>
  <c r="I452" i="1"/>
  <c r="I454" i="1"/>
  <c r="O453" i="1"/>
  <c r="O452" i="1"/>
  <c r="O454" i="1"/>
  <c r="L453" i="1"/>
  <c r="L452" i="1"/>
  <c r="C168" i="1"/>
  <c r="D168" i="1"/>
  <c r="C284" i="1"/>
  <c r="D284" i="1"/>
  <c r="C280" i="1"/>
  <c r="D280" i="1"/>
  <c r="C200" i="1"/>
  <c r="D200" i="1"/>
  <c r="C199" i="1"/>
  <c r="D199" i="1"/>
  <c r="C451" i="1"/>
  <c r="D451" i="1"/>
  <c r="C198" i="1"/>
  <c r="D198" i="1"/>
  <c r="C386" i="1"/>
  <c r="D386" i="1"/>
  <c r="C387" i="1"/>
  <c r="D387" i="1"/>
  <c r="C449" i="1"/>
  <c r="D449" i="1"/>
  <c r="C448" i="1"/>
  <c r="D448" i="1"/>
  <c r="C447" i="1"/>
  <c r="D447" i="1"/>
  <c r="C446" i="1"/>
  <c r="D446" i="1"/>
  <c r="C60" i="1"/>
  <c r="D60" i="1"/>
  <c r="C222" i="1"/>
  <c r="D222" i="1"/>
  <c r="C304" i="1"/>
  <c r="D304" i="1"/>
  <c r="C197" i="1"/>
  <c r="D197" i="1"/>
  <c r="C196" i="1"/>
  <c r="D196" i="1"/>
  <c r="C383" i="1"/>
  <c r="D383" i="1"/>
  <c r="C297" i="1"/>
  <c r="D297" i="1"/>
  <c r="C402" i="1"/>
  <c r="D402" i="1"/>
  <c r="C424" i="1"/>
  <c r="D424" i="1"/>
  <c r="C139" i="1"/>
  <c r="D139" i="1"/>
  <c r="C216" i="1"/>
  <c r="D216" i="1"/>
  <c r="C195" i="1"/>
  <c r="D195" i="1"/>
  <c r="C426" i="1"/>
  <c r="D426" i="1"/>
  <c r="C59" i="1"/>
  <c r="D59" i="1"/>
  <c r="C58" i="1"/>
  <c r="D58" i="1"/>
  <c r="C392" i="1"/>
  <c r="D392" i="1"/>
  <c r="C401" i="1"/>
  <c r="D401" i="1"/>
  <c r="C313" i="1"/>
  <c r="D313" i="1"/>
  <c r="C264" i="1"/>
  <c r="D264" i="1"/>
  <c r="C375" i="1"/>
  <c r="D375" i="1"/>
  <c r="C320" i="1"/>
  <c r="D320" i="1"/>
  <c r="C348" i="1"/>
  <c r="D348" i="1"/>
  <c r="C326" i="1"/>
  <c r="D326" i="1"/>
  <c r="C307" i="1"/>
  <c r="D307" i="1"/>
  <c r="C253" i="1"/>
  <c r="D253" i="1"/>
  <c r="C276" i="1"/>
  <c r="D276" i="1"/>
  <c r="C212" i="1"/>
  <c r="D212" i="1"/>
  <c r="C211" i="1"/>
  <c r="D211" i="1"/>
  <c r="C210" i="1"/>
  <c r="D210" i="1"/>
  <c r="C344" i="1"/>
  <c r="D344" i="1"/>
  <c r="C376" i="1"/>
  <c r="D376" i="1"/>
  <c r="C368" i="1"/>
  <c r="D368" i="1"/>
  <c r="C352" i="1"/>
  <c r="D352" i="1"/>
  <c r="C380" i="1"/>
  <c r="D380" i="1"/>
  <c r="C417" i="1"/>
  <c r="D417" i="1"/>
  <c r="C370" i="1"/>
  <c r="D370" i="1"/>
  <c r="C422" i="1"/>
  <c r="D422" i="1"/>
  <c r="C382" i="1"/>
  <c r="D382" i="1"/>
  <c r="C374" i="1"/>
  <c r="D374" i="1"/>
  <c r="C409" i="1"/>
  <c r="D409" i="1"/>
  <c r="C410" i="1"/>
  <c r="D410" i="1"/>
  <c r="C436" i="1"/>
  <c r="D436" i="1"/>
  <c r="C390" i="1"/>
  <c r="D390" i="1"/>
  <c r="C339" i="1"/>
  <c r="D339" i="1"/>
  <c r="C403" i="1"/>
  <c r="D403" i="1"/>
  <c r="C209" i="1"/>
  <c r="D209" i="1"/>
  <c r="C239" i="1"/>
  <c r="D239" i="1"/>
  <c r="C237" i="1"/>
  <c r="D237" i="1"/>
  <c r="C208" i="1"/>
  <c r="D208" i="1"/>
  <c r="C207" i="1"/>
  <c r="D207" i="1"/>
  <c r="C325" i="1"/>
  <c r="D325" i="1"/>
  <c r="C364" i="1"/>
  <c r="D364" i="1"/>
  <c r="C391" i="1"/>
  <c r="D391" i="1"/>
  <c r="C167" i="1"/>
  <c r="D167" i="1"/>
  <c r="C166" i="1"/>
  <c r="D166" i="1"/>
  <c r="C165" i="1"/>
  <c r="D165" i="1"/>
  <c r="C229" i="1"/>
  <c r="D229" i="1"/>
  <c r="C164" i="1"/>
  <c r="D164" i="1"/>
  <c r="C163" i="1"/>
  <c r="D163" i="1"/>
  <c r="C240" i="1"/>
  <c r="D240" i="1"/>
  <c r="C138" i="1"/>
  <c r="D138" i="1"/>
  <c r="C137" i="1"/>
  <c r="D137" i="1"/>
  <c r="C136" i="1"/>
  <c r="D136" i="1"/>
  <c r="C162" i="1"/>
  <c r="D162" i="1"/>
  <c r="C228" i="1"/>
  <c r="D228" i="1"/>
  <c r="C241" i="1"/>
  <c r="D241" i="1"/>
  <c r="C223" i="1"/>
  <c r="D223" i="1"/>
  <c r="C161" i="1"/>
  <c r="D161" i="1"/>
  <c r="C255" i="1"/>
  <c r="D255" i="1"/>
  <c r="C369" i="1"/>
  <c r="D369" i="1"/>
  <c r="C306" i="1"/>
  <c r="D306" i="1"/>
  <c r="C160" i="1"/>
  <c r="D160" i="1"/>
  <c r="C238" i="1"/>
  <c r="D238" i="1"/>
  <c r="C159" i="1"/>
  <c r="D159" i="1"/>
  <c r="C158" i="1"/>
  <c r="D158" i="1"/>
  <c r="C157" i="1"/>
  <c r="D157" i="1"/>
  <c r="C156" i="1"/>
  <c r="D156" i="1"/>
  <c r="C155" i="1"/>
  <c r="D155" i="1"/>
  <c r="C154" i="1"/>
  <c r="D154" i="1"/>
  <c r="C153" i="1"/>
  <c r="D153" i="1"/>
  <c r="C152" i="1"/>
  <c r="D152" i="1"/>
  <c r="C433" i="1"/>
  <c r="D433" i="1"/>
  <c r="C333" i="1"/>
  <c r="D333" i="1"/>
  <c r="C271" i="1"/>
  <c r="D271" i="1"/>
  <c r="C248" i="1"/>
  <c r="D248" i="1"/>
  <c r="C151" i="1"/>
  <c r="D151" i="1"/>
  <c r="C357" i="1"/>
  <c r="D357" i="1"/>
  <c r="C315" i="1"/>
  <c r="D315" i="1"/>
  <c r="C150" i="1"/>
  <c r="D150" i="1"/>
  <c r="C149" i="1"/>
  <c r="D149" i="1"/>
  <c r="C281" i="1"/>
  <c r="D281" i="1"/>
  <c r="C148" i="1"/>
  <c r="D148" i="1"/>
  <c r="C388" i="1"/>
  <c r="D388" i="1"/>
  <c r="C389" i="1"/>
  <c r="D389" i="1"/>
  <c r="C286" i="1"/>
  <c r="D286" i="1"/>
  <c r="C147" i="1"/>
  <c r="D147" i="1"/>
  <c r="C396" i="1"/>
  <c r="D396" i="1"/>
  <c r="C260" i="1"/>
  <c r="D260" i="1"/>
  <c r="C381" i="1"/>
  <c r="D381" i="1"/>
  <c r="C416" i="1"/>
  <c r="D416" i="1"/>
  <c r="C308" i="1"/>
  <c r="D308" i="1"/>
  <c r="C342" i="1"/>
  <c r="D342" i="1"/>
  <c r="C146" i="1"/>
  <c r="D146" i="1"/>
  <c r="C300" i="1"/>
  <c r="D300" i="1"/>
  <c r="C145" i="1"/>
  <c r="D145" i="1"/>
  <c r="C194" i="1"/>
  <c r="D194" i="1"/>
  <c r="C225" i="1"/>
  <c r="D225" i="1"/>
  <c r="C193" i="1"/>
  <c r="D193" i="1"/>
  <c r="C192" i="1"/>
  <c r="D192" i="1"/>
  <c r="C191" i="1"/>
  <c r="D191" i="1"/>
  <c r="C190" i="1"/>
  <c r="D190" i="1"/>
  <c r="C189" i="1"/>
  <c r="D189" i="1"/>
  <c r="C188" i="1"/>
  <c r="D188" i="1"/>
  <c r="C187" i="1"/>
  <c r="D187" i="1"/>
  <c r="C186" i="1"/>
  <c r="D186" i="1"/>
  <c r="C185" i="1"/>
  <c r="D185" i="1"/>
  <c r="C184" i="1"/>
  <c r="D184" i="1"/>
  <c r="C236" i="1"/>
  <c r="D236" i="1"/>
  <c r="C183" i="1"/>
  <c r="D183" i="1"/>
  <c r="C182" i="1"/>
  <c r="D182" i="1"/>
  <c r="C244" i="1"/>
  <c r="D244" i="1"/>
  <c r="C336" i="1"/>
  <c r="D336" i="1"/>
  <c r="C252" i="1"/>
  <c r="D252" i="1"/>
  <c r="C428" i="1"/>
  <c r="D428" i="1"/>
  <c r="C302" i="1"/>
  <c r="D302" i="1"/>
  <c r="C361" i="1"/>
  <c r="D361" i="1"/>
  <c r="C311" i="1"/>
  <c r="D311" i="1"/>
  <c r="C408" i="1"/>
  <c r="D408" i="1"/>
  <c r="C329" i="1"/>
  <c r="D329" i="1"/>
  <c r="C268" i="1"/>
  <c r="D268" i="1"/>
  <c r="C362" i="1"/>
  <c r="D362" i="1"/>
  <c r="C295" i="1"/>
  <c r="D295" i="1"/>
  <c r="C340" i="1"/>
  <c r="D340" i="1"/>
  <c r="C247" i="1"/>
  <c r="D247" i="1"/>
  <c r="C291" i="1"/>
  <c r="D291" i="1"/>
  <c r="C406" i="1"/>
  <c r="D406" i="1"/>
  <c r="C393" i="1"/>
  <c r="D393" i="1"/>
  <c r="C249" i="1"/>
  <c r="D249" i="1"/>
  <c r="C328" i="1"/>
  <c r="D328" i="1"/>
  <c r="C431" i="1"/>
  <c r="D431" i="1"/>
  <c r="C414" i="1"/>
  <c r="D414" i="1"/>
  <c r="C206" i="1"/>
  <c r="D206" i="1"/>
  <c r="C394" i="1"/>
  <c r="D394" i="1"/>
  <c r="C303" i="1"/>
  <c r="D303" i="1"/>
  <c r="C205" i="1"/>
  <c r="D205" i="1"/>
  <c r="C435" i="1"/>
  <c r="D435" i="1"/>
  <c r="C279" i="1"/>
  <c r="D279" i="1"/>
  <c r="C360" i="1"/>
  <c r="D360" i="1"/>
  <c r="C261" i="1"/>
  <c r="D261" i="1"/>
  <c r="C415" i="1"/>
  <c r="D415" i="1"/>
  <c r="C250" i="1"/>
  <c r="D250" i="1"/>
  <c r="C318" i="1"/>
  <c r="D318" i="1"/>
  <c r="C204" i="1"/>
  <c r="D204" i="1"/>
  <c r="C353" i="1"/>
  <c r="D353" i="1"/>
  <c r="C434" i="1"/>
  <c r="D434" i="1"/>
  <c r="C377" i="1"/>
  <c r="D377" i="1"/>
  <c r="C203" i="1"/>
  <c r="D203" i="1"/>
  <c r="C270" i="1"/>
  <c r="D270" i="1"/>
  <c r="C202" i="1"/>
  <c r="D202" i="1"/>
  <c r="C201" i="1"/>
  <c r="D201" i="1"/>
  <c r="C332" i="1"/>
  <c r="D332" i="1"/>
  <c r="C385" i="1"/>
  <c r="D385" i="1"/>
  <c r="C214" i="1"/>
  <c r="D214" i="1"/>
  <c r="C418" i="1"/>
  <c r="D418" i="1"/>
  <c r="C384" i="1"/>
  <c r="D384" i="1"/>
  <c r="C298" i="1"/>
  <c r="D298" i="1"/>
  <c r="C365" i="1"/>
  <c r="D365" i="1"/>
  <c r="C411" i="1"/>
  <c r="D411" i="1"/>
  <c r="C351" i="1"/>
  <c r="D351" i="1"/>
  <c r="C399" i="1"/>
  <c r="D399" i="1"/>
  <c r="C371" i="1"/>
  <c r="D371" i="1"/>
  <c r="C432" i="1"/>
  <c r="D432" i="1"/>
  <c r="C421" i="1"/>
  <c r="D421" i="1"/>
  <c r="C407" i="1"/>
  <c r="D407" i="1"/>
  <c r="C379" i="1"/>
  <c r="D379" i="1"/>
  <c r="C420" i="1"/>
  <c r="D420" i="1"/>
  <c r="C367" i="1"/>
  <c r="D367" i="1"/>
  <c r="C272" i="1"/>
  <c r="D272" i="1"/>
  <c r="C246" i="1"/>
  <c r="D246" i="1"/>
  <c r="C430" i="1"/>
  <c r="D430" i="1"/>
  <c r="C372" i="1"/>
  <c r="D372" i="1"/>
  <c r="C283" i="1"/>
  <c r="D283" i="1"/>
  <c r="C423" i="1"/>
  <c r="D423" i="1"/>
  <c r="C312" i="1"/>
  <c r="D312" i="1"/>
  <c r="C419" i="1"/>
  <c r="D419" i="1"/>
  <c r="C429" i="1"/>
  <c r="D429" i="1"/>
  <c r="C213" i="1"/>
  <c r="D213" i="1"/>
  <c r="C395" i="1"/>
  <c r="D395" i="1"/>
  <c r="C412" i="1"/>
  <c r="D412" i="1"/>
  <c r="C215" i="1"/>
  <c r="D215" i="1"/>
  <c r="C181" i="1"/>
  <c r="D181" i="1"/>
  <c r="C292" i="1"/>
  <c r="D292" i="1"/>
  <c r="C413" i="1"/>
  <c r="D413" i="1"/>
  <c r="C321" i="1"/>
  <c r="D321" i="1"/>
  <c r="C180" i="1"/>
  <c r="D180" i="1"/>
  <c r="C179" i="1"/>
  <c r="D179" i="1"/>
  <c r="C178" i="1"/>
  <c r="D178" i="1"/>
  <c r="C177" i="1"/>
  <c r="D177" i="1"/>
  <c r="C450" i="1"/>
  <c r="D450" i="1"/>
  <c r="C269" i="1"/>
  <c r="D269" i="1"/>
  <c r="C275" i="1"/>
  <c r="D275" i="1"/>
  <c r="C176" i="1"/>
  <c r="D176" i="1"/>
  <c r="C343" i="1"/>
  <c r="D343" i="1"/>
  <c r="C175" i="1"/>
  <c r="D175" i="1"/>
  <c r="C174" i="1"/>
  <c r="D174" i="1"/>
  <c r="C173" i="1"/>
  <c r="D173" i="1"/>
  <c r="C172" i="1"/>
  <c r="D172" i="1"/>
  <c r="C219" i="1"/>
  <c r="D219" i="1"/>
  <c r="C171" i="1"/>
  <c r="D171" i="1"/>
  <c r="C397" i="1"/>
  <c r="D397" i="1"/>
  <c r="C405" i="1"/>
  <c r="D405" i="1"/>
  <c r="C57" i="1"/>
  <c r="D57" i="1"/>
  <c r="C170" i="1"/>
  <c r="D170" i="1"/>
  <c r="C350" i="1"/>
  <c r="D350" i="1"/>
  <c r="C56" i="1"/>
  <c r="D56" i="1"/>
  <c r="C55" i="1"/>
  <c r="D55" i="1"/>
  <c r="C54" i="1"/>
  <c r="D54" i="1"/>
  <c r="C445" i="1"/>
  <c r="D445" i="1"/>
  <c r="C53" i="1"/>
  <c r="D53" i="1"/>
  <c r="C52" i="1"/>
  <c r="D52" i="1"/>
  <c r="C51" i="1"/>
  <c r="D51" i="1"/>
  <c r="C437" i="1"/>
  <c r="D437" i="1"/>
  <c r="C444" i="1"/>
  <c r="D444" i="1"/>
  <c r="C443" i="1"/>
  <c r="D443" i="1"/>
  <c r="C50" i="1"/>
  <c r="D50" i="1"/>
  <c r="C49" i="1"/>
  <c r="D49" i="1"/>
  <c r="C48" i="1"/>
  <c r="D48" i="1"/>
  <c r="C47" i="1"/>
  <c r="D47" i="1"/>
  <c r="C442" i="1"/>
  <c r="D442" i="1"/>
  <c r="C46" i="1"/>
  <c r="D46" i="1"/>
  <c r="C45" i="1"/>
  <c r="D45" i="1"/>
  <c r="C441" i="1"/>
  <c r="D441" i="1"/>
  <c r="C356" i="1"/>
  <c r="D356" i="1"/>
  <c r="C44" i="1"/>
  <c r="D44" i="1"/>
  <c r="C43" i="1"/>
  <c r="D43" i="1"/>
  <c r="C42" i="1"/>
  <c r="D42" i="1"/>
  <c r="C41" i="1"/>
  <c r="D41" i="1"/>
  <c r="C40" i="1"/>
  <c r="D40" i="1"/>
  <c r="C235" i="1"/>
  <c r="D235" i="1"/>
  <c r="C438" i="1"/>
  <c r="D438" i="1"/>
  <c r="C254" i="1"/>
  <c r="D254" i="1"/>
  <c r="C345" i="1"/>
  <c r="D345" i="1"/>
  <c r="C39" i="1"/>
  <c r="D39" i="1"/>
  <c r="C359" i="1"/>
  <c r="D359" i="1"/>
  <c r="C38" i="1"/>
  <c r="D38" i="1"/>
  <c r="C335" i="1"/>
  <c r="D335" i="1"/>
  <c r="C169" i="1"/>
  <c r="D169" i="1"/>
  <c r="C404" i="1"/>
  <c r="D404" i="1"/>
  <c r="C398" i="1"/>
  <c r="D398" i="1"/>
  <c r="C226" i="1"/>
  <c r="D226" i="1"/>
  <c r="C323" i="1"/>
  <c r="D323" i="1"/>
  <c r="C23" i="1"/>
  <c r="D23" i="1"/>
  <c r="C338" i="1"/>
  <c r="D338" i="1"/>
  <c r="C230" i="1"/>
  <c r="D230" i="1"/>
  <c r="C37" i="1"/>
  <c r="D37" i="1"/>
  <c r="C36" i="1"/>
  <c r="D36" i="1"/>
  <c r="C35" i="1"/>
  <c r="D35" i="1"/>
  <c r="C34" i="1"/>
  <c r="D34" i="1"/>
  <c r="C33" i="1"/>
  <c r="D33" i="1"/>
  <c r="C32" i="1"/>
  <c r="D32" i="1"/>
  <c r="C31" i="1"/>
  <c r="D31" i="1"/>
  <c r="C22" i="1"/>
  <c r="D22" i="1"/>
  <c r="C21" i="1"/>
  <c r="D21" i="1"/>
  <c r="C20" i="1"/>
  <c r="D20" i="1"/>
  <c r="C19" i="1"/>
  <c r="D19" i="1"/>
  <c r="C18" i="1"/>
  <c r="D18" i="1"/>
  <c r="C439" i="1"/>
  <c r="D439" i="1"/>
  <c r="C17" i="1"/>
  <c r="D17" i="1"/>
  <c r="C16" i="1"/>
  <c r="D16" i="1"/>
  <c r="C15" i="1"/>
  <c r="D15" i="1"/>
  <c r="C14" i="1"/>
  <c r="D14" i="1"/>
  <c r="C13" i="1"/>
  <c r="D13" i="1"/>
  <c r="C251" i="1"/>
  <c r="D251" i="1"/>
  <c r="C347" i="1"/>
  <c r="D347" i="1"/>
  <c r="C337" i="1"/>
  <c r="D337" i="1"/>
  <c r="C324" i="1"/>
  <c r="D324" i="1"/>
  <c r="C319" i="1"/>
  <c r="D319" i="1"/>
  <c r="C12" i="1"/>
  <c r="D12" i="1"/>
  <c r="C11" i="1"/>
  <c r="D11" i="1"/>
  <c r="C10" i="1"/>
  <c r="D10" i="1"/>
  <c r="C310" i="1"/>
  <c r="D310" i="1"/>
  <c r="C309" i="1"/>
  <c r="D309" i="1"/>
  <c r="C330" i="1"/>
  <c r="D330" i="1"/>
  <c r="C9" i="1"/>
  <c r="D9" i="1"/>
  <c r="C144" i="1"/>
  <c r="D144" i="1"/>
  <c r="C294" i="1"/>
  <c r="D294" i="1"/>
  <c r="C143" i="1"/>
  <c r="D143" i="1"/>
  <c r="C142" i="1"/>
  <c r="D142" i="1"/>
  <c r="C141" i="1"/>
  <c r="D141" i="1"/>
  <c r="C273" i="1"/>
  <c r="D273" i="1"/>
  <c r="C8" i="1"/>
  <c r="D8" i="1"/>
  <c r="C363" i="1"/>
  <c r="D363" i="1"/>
  <c r="C7" i="1"/>
  <c r="D7" i="1"/>
  <c r="C274" i="1"/>
  <c r="D274" i="1"/>
  <c r="C358" i="1"/>
  <c r="D358" i="1"/>
  <c r="C316" i="1"/>
  <c r="D316" i="1"/>
  <c r="C282" i="1"/>
  <c r="D282" i="1"/>
  <c r="C224" i="1"/>
  <c r="D224" i="1"/>
  <c r="C301" i="1"/>
  <c r="D301" i="1"/>
  <c r="C354" i="1"/>
  <c r="D354" i="1"/>
  <c r="C289" i="1"/>
  <c r="D289" i="1"/>
  <c r="C257" i="1"/>
  <c r="D257" i="1"/>
  <c r="C6" i="1"/>
  <c r="D6" i="1"/>
  <c r="C355" i="1"/>
  <c r="D355" i="1"/>
  <c r="C5" i="1"/>
  <c r="D5" i="1"/>
  <c r="C378" i="1"/>
  <c r="D378" i="1"/>
  <c r="C4" i="1"/>
  <c r="D4" i="1"/>
  <c r="C3" i="1"/>
  <c r="D3" i="1"/>
  <c r="C2" i="1"/>
  <c r="D2" i="1"/>
  <c r="C135" i="1"/>
  <c r="D135" i="1"/>
  <c r="C231" i="1"/>
  <c r="D231" i="1"/>
  <c r="C134" i="1"/>
  <c r="D134" i="1"/>
  <c r="C293" i="1"/>
  <c r="D293" i="1"/>
  <c r="C262" i="1"/>
  <c r="D262" i="1"/>
  <c r="C341" i="1"/>
  <c r="D341" i="1"/>
  <c r="C400" i="1"/>
  <c r="D400" i="1"/>
  <c r="C217" i="1"/>
  <c r="D217" i="1"/>
  <c r="C133" i="1"/>
  <c r="D133" i="1"/>
  <c r="C243" i="1"/>
  <c r="D243" i="1"/>
  <c r="C132" i="1"/>
  <c r="D132" i="1"/>
  <c r="C131" i="1"/>
  <c r="D131" i="1"/>
  <c r="C140" i="1"/>
  <c r="D140" i="1"/>
  <c r="C266" i="1"/>
  <c r="D266" i="1"/>
  <c r="C130" i="1"/>
  <c r="D130" i="1"/>
  <c r="C305" i="1"/>
  <c r="D305" i="1"/>
  <c r="C287" i="1"/>
  <c r="D287" i="1"/>
  <c r="C366" i="1"/>
  <c r="D366" i="1"/>
  <c r="C129" i="1"/>
  <c r="D129" i="1"/>
  <c r="C128" i="1"/>
  <c r="D128" i="1"/>
  <c r="C127" i="1"/>
  <c r="D127" i="1"/>
  <c r="C256" i="1"/>
  <c r="D256" i="1"/>
  <c r="C288" i="1"/>
  <c r="D288" i="1"/>
  <c r="C126" i="1"/>
  <c r="D126" i="1"/>
  <c r="C373" i="1"/>
  <c r="D373" i="1"/>
  <c r="C427" i="1"/>
  <c r="D427" i="1"/>
  <c r="C245" i="1"/>
  <c r="D245" i="1"/>
  <c r="C125" i="1"/>
  <c r="D125" i="1"/>
  <c r="C425" i="1"/>
  <c r="D425" i="1"/>
  <c r="C314" i="1"/>
  <c r="D314" i="1"/>
  <c r="C124" i="1"/>
  <c r="D124" i="1"/>
  <c r="C331" i="1"/>
  <c r="D331" i="1"/>
  <c r="C327" i="1"/>
  <c r="D327" i="1"/>
  <c r="C233" i="1"/>
  <c r="D233" i="1"/>
  <c r="C123" i="1"/>
  <c r="D123" i="1"/>
  <c r="C122" i="1"/>
  <c r="D122" i="1"/>
  <c r="C232" i="1"/>
  <c r="D232" i="1"/>
  <c r="C121" i="1"/>
  <c r="D121" i="1"/>
  <c r="C296" i="1"/>
  <c r="D296" i="1"/>
  <c r="C120" i="1"/>
  <c r="D120" i="1"/>
  <c r="C317" i="1"/>
  <c r="D317" i="1"/>
  <c r="C119" i="1"/>
  <c r="D119" i="1"/>
  <c r="C278" i="1"/>
  <c r="D278" i="1"/>
  <c r="C118" i="1"/>
  <c r="D118" i="1"/>
  <c r="C277" i="1"/>
  <c r="D277" i="1"/>
  <c r="C299" i="1"/>
  <c r="D299" i="1"/>
  <c r="C290" i="1"/>
  <c r="D290" i="1"/>
  <c r="C265" i="1"/>
  <c r="D265" i="1"/>
  <c r="C117" i="1"/>
  <c r="D117" i="1"/>
  <c r="C258" i="1"/>
  <c r="D258" i="1"/>
  <c r="C116" i="1"/>
  <c r="D116" i="1"/>
  <c r="C115" i="1"/>
  <c r="D115" i="1"/>
  <c r="C114" i="1"/>
  <c r="D114" i="1"/>
  <c r="C227" i="1"/>
  <c r="D227" i="1"/>
  <c r="C113" i="1"/>
  <c r="D113" i="1"/>
  <c r="C234" i="1"/>
  <c r="D234" i="1"/>
  <c r="C112" i="1"/>
  <c r="D112" i="1"/>
  <c r="C111" i="1"/>
  <c r="D111" i="1"/>
  <c r="C110" i="1"/>
  <c r="D110" i="1"/>
  <c r="C109" i="1"/>
  <c r="D109" i="1"/>
  <c r="C108" i="1"/>
  <c r="D108" i="1"/>
  <c r="C285" i="1"/>
  <c r="D285" i="1"/>
  <c r="C107" i="1"/>
  <c r="D107" i="1"/>
  <c r="C106" i="1"/>
  <c r="D106" i="1"/>
  <c r="C349" i="1"/>
  <c r="D349" i="1"/>
  <c r="C105" i="1"/>
  <c r="D105" i="1"/>
  <c r="C104" i="1"/>
  <c r="D104" i="1"/>
  <c r="C103" i="1"/>
  <c r="D103" i="1"/>
  <c r="C102" i="1"/>
  <c r="D102" i="1"/>
  <c r="C101" i="1"/>
  <c r="D101" i="1"/>
  <c r="C100" i="1"/>
  <c r="D100" i="1"/>
  <c r="C99" i="1"/>
  <c r="D99" i="1"/>
  <c r="C98" i="1"/>
  <c r="D98" i="1"/>
  <c r="C97" i="1"/>
  <c r="D97" i="1"/>
  <c r="C96" i="1"/>
  <c r="D96" i="1"/>
  <c r="C95" i="1"/>
  <c r="D95" i="1"/>
  <c r="C94" i="1"/>
  <c r="D94" i="1"/>
  <c r="C93" i="1"/>
  <c r="D93" i="1"/>
  <c r="C92" i="1"/>
  <c r="D92" i="1"/>
  <c r="C91" i="1"/>
  <c r="D91" i="1"/>
  <c r="C90" i="1"/>
  <c r="D90" i="1"/>
  <c r="C89" i="1"/>
  <c r="D89" i="1"/>
  <c r="C88" i="1"/>
  <c r="D88" i="1"/>
  <c r="C87" i="1"/>
  <c r="D87" i="1"/>
  <c r="C86" i="1"/>
  <c r="D86" i="1"/>
  <c r="C85" i="1"/>
  <c r="D85" i="1"/>
  <c r="C84" i="1"/>
  <c r="D84" i="1"/>
  <c r="C83" i="1"/>
  <c r="D83" i="1"/>
  <c r="C220" i="1"/>
  <c r="D220" i="1"/>
  <c r="C82" i="1"/>
  <c r="D82" i="1"/>
  <c r="C221" i="1"/>
  <c r="D221" i="1"/>
  <c r="C81" i="1"/>
  <c r="D81" i="1"/>
  <c r="C218" i="1"/>
  <c r="D218" i="1"/>
  <c r="C80" i="1"/>
  <c r="D80" i="1"/>
  <c r="C79" i="1"/>
  <c r="D79" i="1"/>
  <c r="C78" i="1"/>
  <c r="D78" i="1"/>
  <c r="C77" i="1"/>
  <c r="D77" i="1"/>
  <c r="C242" i="1"/>
  <c r="D242" i="1"/>
  <c r="C76" i="1"/>
  <c r="D76" i="1"/>
  <c r="C75" i="1"/>
  <c r="D75" i="1"/>
  <c r="C74" i="1"/>
  <c r="D74" i="1"/>
  <c r="C73" i="1"/>
  <c r="D73" i="1"/>
  <c r="C346" i="1"/>
  <c r="D346" i="1"/>
  <c r="C72" i="1"/>
  <c r="D72" i="1"/>
  <c r="C71" i="1"/>
  <c r="D71" i="1"/>
  <c r="C70" i="1"/>
  <c r="D70" i="1"/>
  <c r="C69" i="1"/>
  <c r="D69" i="1"/>
  <c r="C68" i="1"/>
  <c r="D68" i="1"/>
  <c r="C322" i="1"/>
  <c r="D322" i="1"/>
  <c r="C67" i="1"/>
  <c r="D67" i="1"/>
  <c r="C66" i="1"/>
  <c r="D66" i="1"/>
  <c r="C267" i="1"/>
  <c r="D267" i="1"/>
  <c r="C334" i="1"/>
  <c r="D334" i="1"/>
  <c r="C65" i="1"/>
  <c r="D65" i="1"/>
  <c r="C263" i="1"/>
  <c r="D263" i="1"/>
  <c r="C64" i="1"/>
  <c r="D64" i="1"/>
  <c r="C63" i="1"/>
  <c r="D63" i="1"/>
  <c r="C62" i="1"/>
  <c r="D62" i="1"/>
  <c r="C61" i="1"/>
  <c r="D61" i="1"/>
  <c r="C30" i="1"/>
  <c r="D30" i="1"/>
  <c r="C29" i="1"/>
  <c r="D29" i="1"/>
  <c r="C28" i="1"/>
  <c r="D28" i="1"/>
  <c r="C259" i="1"/>
  <c r="D259" i="1"/>
  <c r="C440" i="1"/>
  <c r="D440" i="1"/>
  <c r="C27" i="1"/>
  <c r="D27" i="1"/>
  <c r="C26" i="1"/>
  <c r="D26" i="1"/>
  <c r="C25" i="1"/>
  <c r="D25" i="1"/>
  <c r="C24" i="1"/>
  <c r="D24" i="1"/>
  <c r="H354" i="1"/>
  <c r="H171" i="1"/>
  <c r="H23" i="1"/>
  <c r="H58" i="1"/>
  <c r="H438" i="1"/>
  <c r="H47" i="1"/>
  <c r="H220" i="1"/>
  <c r="H2" i="1"/>
  <c r="H316" i="1"/>
  <c r="H20" i="1"/>
  <c r="H48" i="1"/>
  <c r="H97" i="1"/>
  <c r="H42" i="1"/>
  <c r="H358" i="1"/>
  <c r="H334" i="1"/>
  <c r="H74" i="1"/>
  <c r="H359" i="1"/>
  <c r="H433" i="1"/>
  <c r="H219" i="1"/>
  <c r="H299" i="1"/>
  <c r="H49" i="1"/>
  <c r="H227" i="1"/>
  <c r="H259" i="1"/>
  <c r="H21" i="1"/>
  <c r="H345" i="1"/>
  <c r="H3" i="1"/>
  <c r="H232" i="1"/>
  <c r="H36" i="1"/>
  <c r="H75" i="1"/>
  <c r="H61" i="1"/>
  <c r="H38" i="1"/>
  <c r="H28" i="1"/>
  <c r="H123" i="1"/>
  <c r="H233" i="1"/>
  <c r="H131" i="1"/>
  <c r="H4" i="1"/>
  <c r="H192" i="1"/>
  <c r="H193" i="1"/>
  <c r="H130" i="1"/>
  <c r="H401" i="1"/>
  <c r="H132" i="1"/>
  <c r="H319" i="1"/>
  <c r="H10" i="1"/>
  <c r="H43" i="1"/>
  <c r="H274" i="1"/>
  <c r="H235" i="1"/>
  <c r="H226" i="1"/>
  <c r="H402" i="1"/>
  <c r="H110" i="1"/>
  <c r="H34" i="1"/>
  <c r="H152" i="1"/>
  <c r="H378" i="1"/>
  <c r="H106" i="1"/>
  <c r="H190" i="1"/>
  <c r="H254" i="1"/>
  <c r="H22" i="1"/>
  <c r="H322" i="1"/>
  <c r="H50" i="1"/>
  <c r="H347" i="1"/>
  <c r="H323" i="1"/>
  <c r="H230" i="1"/>
  <c r="H439" i="1"/>
  <c r="H68" i="1"/>
  <c r="H197" i="1"/>
  <c r="H24" i="1"/>
  <c r="H324" i="1"/>
  <c r="H69" i="1"/>
  <c r="H62" i="1"/>
  <c r="H11" i="1"/>
  <c r="H101" i="1"/>
  <c r="H441" i="1"/>
  <c r="H265" i="1"/>
  <c r="H306" i="1"/>
  <c r="H251" i="1"/>
  <c r="H304" i="1"/>
  <c r="H37" i="1"/>
  <c r="H369" i="1"/>
  <c r="H39" i="1"/>
  <c r="H326" i="1"/>
  <c r="H98" i="1"/>
  <c r="H422" i="1"/>
  <c r="H242" i="1"/>
  <c r="H66" i="1"/>
  <c r="H266" i="1"/>
  <c r="H76" i="1"/>
  <c r="H348" i="1"/>
  <c r="H29" i="1"/>
  <c r="H84" i="1"/>
  <c r="H228" i="1"/>
  <c r="H18" i="1"/>
  <c r="H99" i="1"/>
  <c r="H44" i="1"/>
  <c r="H179" i="1"/>
  <c r="H5" i="1"/>
  <c r="H153" i="1"/>
  <c r="H85" i="1"/>
  <c r="H222" i="1"/>
  <c r="H395" i="1"/>
  <c r="H35" i="1"/>
  <c r="H409" i="1"/>
  <c r="H191" i="1"/>
  <c r="H107" i="1"/>
  <c r="H114" i="1"/>
  <c r="H157" i="1"/>
  <c r="H301" i="1"/>
  <c r="H172" i="1"/>
  <c r="H366" i="1"/>
  <c r="H278" i="1"/>
  <c r="H119" i="1"/>
  <c r="H14" i="1"/>
  <c r="H243" i="1"/>
  <c r="H248" i="1"/>
  <c r="H122" i="1"/>
  <c r="H185" i="1"/>
  <c r="H93" i="1"/>
  <c r="H355" i="1"/>
  <c r="H127" i="1"/>
  <c r="H19" i="1"/>
  <c r="H309" i="1"/>
  <c r="H25" i="1"/>
  <c r="H90" i="1"/>
  <c r="H337" i="1"/>
  <c r="H154" i="1"/>
  <c r="H356" i="1"/>
  <c r="H338" i="1"/>
  <c r="H71" i="1"/>
  <c r="H77" i="1"/>
  <c r="H360" i="1"/>
  <c r="H327" i="1"/>
  <c r="H267" i="1"/>
  <c r="H81" i="1"/>
  <c r="H224" i="1"/>
  <c r="H257" i="1"/>
  <c r="H12" i="1"/>
  <c r="H310" i="1"/>
  <c r="H83" i="1"/>
  <c r="H282" i="1"/>
  <c r="H392" i="1"/>
  <c r="H6" i="1"/>
  <c r="H289" i="1"/>
  <c r="H45" i="1"/>
  <c r="H194" i="1"/>
  <c r="H91" i="1"/>
  <c r="H26" i="1"/>
  <c r="H94" i="1"/>
  <c r="H46" i="1"/>
  <c r="H111" i="1"/>
  <c r="H443" i="1"/>
  <c r="H128" i="1"/>
  <c r="H313" i="1"/>
  <c r="H317" i="1"/>
  <c r="H277" i="1"/>
  <c r="H263" i="1"/>
  <c r="H13" i="1"/>
  <c r="H225" i="1"/>
  <c r="H331" i="1"/>
  <c r="H231" i="1"/>
  <c r="H100" i="1"/>
  <c r="H124" i="1"/>
  <c r="H30" i="1"/>
  <c r="H40" i="1"/>
  <c r="H320" i="1"/>
  <c r="H31" i="1"/>
  <c r="H72" i="1"/>
  <c r="H9" i="1"/>
  <c r="H398" i="1"/>
  <c r="H379" i="1"/>
  <c r="H221" i="1"/>
  <c r="H442" i="1"/>
  <c r="H161" i="1"/>
  <c r="H186" i="1"/>
  <c r="H285" i="1"/>
  <c r="H213" i="1"/>
  <c r="H370" i="1"/>
  <c r="H15" i="1"/>
  <c r="H16" i="1"/>
  <c r="H444" i="1"/>
  <c r="H279" i="1"/>
  <c r="H102" i="1"/>
  <c r="H59" i="1"/>
  <c r="H92" i="1"/>
  <c r="H292" i="1"/>
  <c r="H404" i="1"/>
  <c r="H115" i="1"/>
  <c r="H70" i="1"/>
  <c r="H346" i="1"/>
  <c r="H129" i="1"/>
  <c r="H108" i="1"/>
  <c r="H294" i="1"/>
  <c r="H67" i="1"/>
  <c r="H7" i="1"/>
  <c r="H363" i="1"/>
  <c r="H133" i="1"/>
  <c r="H78" i="1"/>
  <c r="H41" i="1"/>
  <c r="H287" i="1"/>
  <c r="H116" i="1"/>
  <c r="H217" i="1"/>
  <c r="H330" i="1"/>
  <c r="H32" i="1"/>
  <c r="H120" i="1"/>
  <c r="H60" i="1"/>
  <c r="H155" i="1"/>
  <c r="H400" i="1"/>
  <c r="H374" i="1"/>
  <c r="H297" i="1"/>
  <c r="H314" i="1"/>
  <c r="H318" i="1"/>
  <c r="H173" i="1"/>
  <c r="H423" i="1"/>
  <c r="H17" i="1"/>
  <c r="H375" i="1"/>
  <c r="H65" i="1"/>
  <c r="H341" i="1"/>
  <c r="H103" i="1"/>
  <c r="H271" i="1"/>
  <c r="H255" i="1"/>
  <c r="H262" i="1"/>
  <c r="H188" i="1"/>
  <c r="H144" i="1"/>
  <c r="H403" i="1"/>
  <c r="H437" i="1"/>
  <c r="H181" i="1"/>
  <c r="H189" i="1"/>
  <c r="H118" i="1"/>
  <c r="H63" i="1"/>
  <c r="H180" i="1"/>
  <c r="H146" i="1"/>
  <c r="H290" i="1"/>
  <c r="H8" i="1"/>
  <c r="H73" i="1"/>
  <c r="H27" i="1"/>
  <c r="H162" i="1"/>
  <c r="H244" i="1"/>
  <c r="H223" i="1"/>
  <c r="H305" i="1"/>
  <c r="H425" i="1"/>
  <c r="H308" i="1"/>
  <c r="H95" i="1"/>
  <c r="H315" i="1"/>
  <c r="H145" i="1"/>
  <c r="H169" i="1"/>
  <c r="H109" i="1"/>
  <c r="H187" i="1"/>
  <c r="H135" i="1"/>
  <c r="H141" i="1"/>
  <c r="H273" i="1"/>
  <c r="H293" i="1"/>
  <c r="H440" i="1"/>
  <c r="H125" i="1"/>
  <c r="H56" i="1"/>
  <c r="H216" i="1"/>
  <c r="H350" i="1"/>
  <c r="H156" i="1"/>
  <c r="H382" i="1"/>
  <c r="H142" i="1"/>
  <c r="H182" i="1"/>
  <c r="H335" i="1"/>
  <c r="H64" i="1"/>
  <c r="H342" i="1"/>
  <c r="H134" i="1"/>
  <c r="H183" i="1"/>
  <c r="H86" i="1"/>
  <c r="H333" i="1"/>
  <c r="H140" i="1"/>
  <c r="H296" i="1"/>
  <c r="H33" i="1"/>
  <c r="H104" i="1"/>
  <c r="H249" i="1"/>
  <c r="H396" i="1"/>
  <c r="H245" i="1"/>
  <c r="H112" i="1"/>
  <c r="H174" i="1"/>
  <c r="H165" i="1"/>
  <c r="H139" i="1"/>
  <c r="H407" i="1"/>
  <c r="H253" i="1"/>
  <c r="H105" i="1"/>
  <c r="H166" i="1"/>
  <c r="H264" i="1"/>
  <c r="H79" i="1"/>
  <c r="H416" i="1"/>
  <c r="H51" i="1"/>
  <c r="H53" i="1"/>
  <c r="H312" i="1"/>
  <c r="H381" i="1"/>
  <c r="H236" i="1"/>
  <c r="H87" i="1"/>
  <c r="H88" i="1"/>
  <c r="H52" i="1"/>
  <c r="H206" i="1"/>
  <c r="H121" i="1"/>
  <c r="H177" i="1"/>
  <c r="H349" i="1"/>
  <c r="H283" i="1"/>
  <c r="H89" i="1"/>
  <c r="H170" i="1"/>
  <c r="H383" i="1"/>
  <c r="H357" i="1"/>
  <c r="H96" i="1"/>
  <c r="H446" i="1"/>
  <c r="H427" i="1"/>
  <c r="H207" i="1"/>
  <c r="H57" i="1"/>
  <c r="H143" i="1"/>
  <c r="H158" i="1"/>
  <c r="H390" i="1"/>
  <c r="H215" i="1"/>
  <c r="H234" i="1"/>
  <c r="H159" i="1"/>
  <c r="H250" i="1"/>
  <c r="H300" i="1"/>
  <c r="H372" i="1"/>
  <c r="H424" i="1"/>
  <c r="H147" i="1"/>
  <c r="H361" i="1"/>
  <c r="H373" i="1"/>
  <c r="H151" i="1"/>
  <c r="H321" i="1"/>
  <c r="H302" i="1"/>
  <c r="H417" i="1"/>
  <c r="H113" i="1"/>
  <c r="H260" i="1"/>
  <c r="H445" i="1"/>
  <c r="H258" i="1"/>
  <c r="H126" i="1"/>
  <c r="H196" i="1"/>
  <c r="H339" i="1"/>
  <c r="H288" i="1"/>
  <c r="H80" i="1"/>
  <c r="H436" i="1"/>
  <c r="H175" i="1"/>
  <c r="H163" i="1"/>
  <c r="H54" i="1"/>
  <c r="H82" i="1"/>
  <c r="H362" i="1"/>
  <c r="H405" i="1"/>
  <c r="H178" i="1"/>
  <c r="H238" i="1"/>
  <c r="H256" i="1"/>
  <c r="H167" i="1"/>
  <c r="H410" i="1"/>
  <c r="H421" i="1"/>
  <c r="H393" i="1"/>
  <c r="H430" i="1"/>
  <c r="H413" i="1"/>
  <c r="H286" i="1"/>
  <c r="H414" i="1"/>
  <c r="H184" i="1"/>
  <c r="H212" i="1"/>
  <c r="H241" i="1"/>
  <c r="H447" i="1"/>
  <c r="H415" i="1"/>
  <c r="H352" i="1"/>
  <c r="H431" i="1"/>
  <c r="H218" i="1"/>
  <c r="H368" i="1"/>
  <c r="H428" i="1"/>
  <c r="H307" i="1"/>
  <c r="H448" i="1"/>
  <c r="H252" i="1"/>
  <c r="H272" i="1"/>
  <c r="H117" i="1"/>
  <c r="H208" i="1"/>
  <c r="H55" i="1"/>
  <c r="H397" i="1"/>
  <c r="H268" i="1"/>
  <c r="H198" i="1"/>
  <c r="H160" i="1"/>
  <c r="H426" i="1"/>
  <c r="H389" i="1"/>
  <c r="H343" i="1"/>
  <c r="H376" i="1"/>
  <c r="H148" i="1"/>
  <c r="H275" i="1"/>
  <c r="H195" i="1"/>
  <c r="H164" i="1"/>
  <c r="H269" i="1"/>
  <c r="H229" i="1"/>
  <c r="H406" i="1"/>
  <c r="H344" i="1"/>
  <c r="H246" i="1"/>
  <c r="H420" i="1"/>
  <c r="H449" i="1"/>
  <c r="H280" i="1"/>
  <c r="H451" i="1"/>
  <c r="H261" i="1"/>
  <c r="H380" i="1"/>
  <c r="H199" i="1"/>
  <c r="H136" i="1"/>
  <c r="H429" i="1"/>
  <c r="H328" i="1"/>
  <c r="H200" i="1"/>
  <c r="H237" i="1"/>
  <c r="H336" i="1"/>
  <c r="H176" i="1"/>
  <c r="H284" i="1"/>
  <c r="H435" i="1"/>
  <c r="H240" i="1"/>
  <c r="H137" i="1"/>
  <c r="H281" i="1"/>
  <c r="H367" i="1"/>
  <c r="H388" i="1"/>
  <c r="H276" i="1"/>
  <c r="H432" i="1"/>
  <c r="H408" i="1"/>
  <c r="H419" i="1"/>
  <c r="H329" i="1"/>
  <c r="H205" i="1"/>
  <c r="H387" i="1"/>
  <c r="H340" i="1"/>
  <c r="H311" i="1"/>
  <c r="H210" i="1"/>
  <c r="H371" i="1"/>
  <c r="H295" i="1"/>
  <c r="H411" i="1"/>
  <c r="H138" i="1"/>
  <c r="H399" i="1"/>
  <c r="H450" i="1"/>
  <c r="H365" i="1"/>
  <c r="H168" i="1"/>
  <c r="H239" i="1"/>
  <c r="H209" i="1"/>
  <c r="H385" i="1"/>
  <c r="H298" i="1"/>
  <c r="H364" i="1"/>
  <c r="H291" i="1"/>
  <c r="H351" i="1"/>
  <c r="H332" i="1"/>
  <c r="H384" i="1"/>
  <c r="H418" i="1"/>
  <c r="H211" i="1"/>
  <c r="H149" i="1"/>
  <c r="H434" i="1"/>
  <c r="H201" i="1"/>
  <c r="H247" i="1"/>
  <c r="H303" i="1"/>
  <c r="H353" i="1"/>
  <c r="H204" i="1"/>
  <c r="H386" i="1"/>
  <c r="H325" i="1"/>
  <c r="H394" i="1"/>
  <c r="H214" i="1"/>
  <c r="H270" i="1"/>
  <c r="H203" i="1"/>
  <c r="H150" i="1"/>
  <c r="H391" i="1"/>
  <c r="H202" i="1"/>
  <c r="H377" i="1"/>
  <c r="H412" i="1"/>
</calcChain>
</file>

<file path=xl/sharedStrings.xml><?xml version="1.0" encoding="utf-8"?>
<sst xmlns="http://schemas.openxmlformats.org/spreadsheetml/2006/main" count="2448" uniqueCount="1040">
  <si>
    <t>id</t>
  </si>
  <si>
    <t>id2</t>
  </si>
  <si>
    <t>geography</t>
  </si>
  <si>
    <t>families_w_under18_belowpov</t>
  </si>
  <si>
    <t>families_w_under18_abovepov</t>
  </si>
  <si>
    <t>grade_1_5_white</t>
  </si>
  <si>
    <t>grade_1_5_two</t>
  </si>
  <si>
    <t>grade_1_5_other</t>
  </si>
  <si>
    <t>grade_1_5_Haw_PI</t>
  </si>
  <si>
    <t>grade_1_5_asian</t>
  </si>
  <si>
    <t>grade_1_5_Am_ind</t>
  </si>
  <si>
    <t>grade_1_5_black</t>
  </si>
  <si>
    <t>grade_1_5_Hisp</t>
  </si>
  <si>
    <t>tractce</t>
  </si>
  <si>
    <t>blkgrpce</t>
  </si>
  <si>
    <t>statefp</t>
  </si>
  <si>
    <t>population</t>
  </si>
  <si>
    <t>dis_rating_above_6</t>
  </si>
  <si>
    <t>latitude_school</t>
  </si>
  <si>
    <t>longitude_school</t>
  </si>
  <si>
    <t>school_id</t>
  </si>
  <si>
    <t>charter</t>
  </si>
  <si>
    <t>school_name</t>
  </si>
  <si>
    <t>hi_grade</t>
  </si>
  <si>
    <t>lo_grade</t>
  </si>
  <si>
    <t>1500000US110010001001</t>
  </si>
  <si>
    <t>Block Group 1, Census Tract 1, District of Columbia, District of Columbia</t>
  </si>
  <si>
    <t>No</t>
  </si>
  <si>
    <t>HYDE ADDISON ES</t>
  </si>
  <si>
    <t>PK</t>
  </si>
  <si>
    <t>1500000US110010001002</t>
  </si>
  <si>
    <t>Block Group 2, Census Tract 1, District of Columbia, District of Columbia</t>
  </si>
  <si>
    <t>1500000US110010001003</t>
  </si>
  <si>
    <t>Block Group 3, Census Tract 1, District of Columbia, District of Columbia</t>
  </si>
  <si>
    <t>1500000US110010001004</t>
  </si>
  <si>
    <t>Block Group 4, Census Tract 1, District of Columbia, District of Columbia</t>
  </si>
  <si>
    <t>1500000US110010002011</t>
  </si>
  <si>
    <t>Block Group 1, Census Tract 2.01, District of Columbia, District of Columbia</t>
  </si>
  <si>
    <t>1500000US110010002021</t>
  </si>
  <si>
    <t>Block Group 1, Census Tract 2.02, District of Columbia, District of Columbia</t>
  </si>
  <si>
    <t>1500000US110010002022</t>
  </si>
  <si>
    <t>Block Group 2, Census Tract 2.02, District of Columbia, District of Columbia</t>
  </si>
  <si>
    <t>1500000US110010002023</t>
  </si>
  <si>
    <t>Block Group 3, Census Tract 2.02, District of Columbia, District of Columbia</t>
  </si>
  <si>
    <t>1500000US110010002024</t>
  </si>
  <si>
    <t>Block Group 4, Census Tract 2.02, District of Columbia, District of Columbia</t>
  </si>
  <si>
    <t>1500000US110010003001</t>
  </si>
  <si>
    <t>Block Group 1, Census Tract 3, District of Columbia, District of Columbia</t>
  </si>
  <si>
    <t>STODDERT ES</t>
  </si>
  <si>
    <t>1500000US110010003002</t>
  </si>
  <si>
    <t>Block Group 2, Census Tract 3, District of Columbia, District of Columbia</t>
  </si>
  <si>
    <t>1500000US110010003003</t>
  </si>
  <si>
    <t>Block Group 3, Census Tract 3, District of Columbia, District of Columbia</t>
  </si>
  <si>
    <t>1500000US110010003004</t>
  </si>
  <si>
    <t>Block Group 4, Census Tract 3, District of Columbia, District of Columbia</t>
  </si>
  <si>
    <t>1500000US110010004001</t>
  </si>
  <si>
    <t>Block Group 1, Census Tract 4, District of Columbia, District of Columbia</t>
  </si>
  <si>
    <t>1500000US110010004002</t>
  </si>
  <si>
    <t>Block Group 2, Census Tract 4, District of Columbia, District of Columbia</t>
  </si>
  <si>
    <t>OYSTER ADAMS BILINGUAL SCHOOL OYSTER</t>
  </si>
  <si>
    <t>1500000US110010005011</t>
  </si>
  <si>
    <t>Block Group 1, Census Tract 5.01, District of Columbia, District of Columbia</t>
  </si>
  <si>
    <t>1500000US110010005012</t>
  </si>
  <si>
    <t>Block Group 2, Census Tract 5.01, District of Columbia, District of Columbia</t>
  </si>
  <si>
    <t>1500000US110010005021</t>
  </si>
  <si>
    <t>Block Group 1, Census Tract 5.02, District of Columbia, District of Columbia</t>
  </si>
  <si>
    <t>1500000US110010005022</t>
  </si>
  <si>
    <t>Block Group 2, Census Tract 5.02, District of Columbia, District of Columbia</t>
  </si>
  <si>
    <t>1500000US110010006001</t>
  </si>
  <si>
    <t>Block Group 1, Census Tract 6, District of Columbia, District of Columbia</t>
  </si>
  <si>
    <t>EATON ES</t>
  </si>
  <si>
    <t>1500000US110010006002</t>
  </si>
  <si>
    <t>Block Group 2, Census Tract 6, District of Columbia, District of Columbia</t>
  </si>
  <si>
    <t>1500000US110010006003</t>
  </si>
  <si>
    <t>Block Group 3, Census Tract 6, District of Columbia, District of Columbia</t>
  </si>
  <si>
    <t>1500000US110010006004</t>
  </si>
  <si>
    <t>Block Group 4, Census Tract 6, District of Columbia, District of Columbia</t>
  </si>
  <si>
    <t>HEARST ES</t>
  </si>
  <si>
    <t>1500000US110010007011</t>
  </si>
  <si>
    <t>Block Group 1, Census Tract 7.01, District of Columbia, District of Columbia</t>
  </si>
  <si>
    <t>1500000US110010007012</t>
  </si>
  <si>
    <t>Block Group 2, Census Tract 7.01, District of Columbia, District of Columbia</t>
  </si>
  <si>
    <t>1500000US110010007013</t>
  </si>
  <si>
    <t>Block Group 3, Census Tract 7.01, District of Columbia, District of Columbia</t>
  </si>
  <si>
    <t>1500000US110010007014</t>
  </si>
  <si>
    <t>Block Group 4, Census Tract 7.01, District of Columbia, District of Columbia</t>
  </si>
  <si>
    <t>1500000US110010007021</t>
  </si>
  <si>
    <t>Block Group 1, Census Tract 7.02, District of Columbia, District of Columbia</t>
  </si>
  <si>
    <t>1500000US110010007022</t>
  </si>
  <si>
    <t>Block Group 2, Census Tract 7.02, District of Columbia, District of Columbia</t>
  </si>
  <si>
    <t>1500000US110010007023</t>
  </si>
  <si>
    <t>Block Group 3, Census Tract 7.02, District of Columbia, District of Columbia</t>
  </si>
  <si>
    <t>1500000US110010008011</t>
  </si>
  <si>
    <t>Block Group 1, Census Tract 8.01, District of Columbia, District of Columbia</t>
  </si>
  <si>
    <t>MANN ES</t>
  </si>
  <si>
    <t>1500000US110010008012</t>
  </si>
  <si>
    <t>Block Group 2, Census Tract 8.01, District of Columbia, District of Columbia</t>
  </si>
  <si>
    <t>KEY ES</t>
  </si>
  <si>
    <t>1500000US110010008013</t>
  </si>
  <si>
    <t>Block Group 3, Census Tract 8.01, District of Columbia, District of Columbia</t>
  </si>
  <si>
    <t>1500000US110010008014</t>
  </si>
  <si>
    <t>Block Group 4, Census Tract 8.01, District of Columbia, District of Columbia</t>
  </si>
  <si>
    <t>1500000US110010008021</t>
  </si>
  <si>
    <t>Block Group 1, Census Tract 8.02, District of Columbia, District of Columbia</t>
  </si>
  <si>
    <t>1500000US110010008022</t>
  </si>
  <si>
    <t>Block Group 2, Census Tract 8.02, District of Columbia, District of Columbia</t>
  </si>
  <si>
    <t>1500000US110010009011</t>
  </si>
  <si>
    <t>Block Group 1, Census Tract 9.01, District of Columbia, District of Columbia</t>
  </si>
  <si>
    <t>1500000US110010009012</t>
  </si>
  <si>
    <t>Block Group 2, Census Tract 9.01, District of Columbia, District of Columbia</t>
  </si>
  <si>
    <t>1500000US110010009013</t>
  </si>
  <si>
    <t>Block Group 3, Census Tract 9.01, District of Columbia, District of Columbia</t>
  </si>
  <si>
    <t>1500000US110010009021</t>
  </si>
  <si>
    <t>Block Group 1, Census Tract 9.02, District of Columbia, District of Columbia</t>
  </si>
  <si>
    <t>1500000US110010009022</t>
  </si>
  <si>
    <t>Block Group 2, Census Tract 9.02, District of Columbia, District of Columbia</t>
  </si>
  <si>
    <t>1500000US110010010011</t>
  </si>
  <si>
    <t>Block Group 1, Census Tract 10.01, District of Columbia, District of Columbia</t>
  </si>
  <si>
    <t>JANNEY ES</t>
  </si>
  <si>
    <t>1500000US110010010012</t>
  </si>
  <si>
    <t>Block Group 2, Census Tract 10.01, District of Columbia, District of Columbia</t>
  </si>
  <si>
    <t>1500000US110010010013</t>
  </si>
  <si>
    <t>Block Group 3, Census Tract 10.01, District of Columbia, District of Columbia</t>
  </si>
  <si>
    <t>1500000US110010010014</t>
  </si>
  <si>
    <t>Block Group 4, Census Tract 10.01, District of Columbia, District of Columbia</t>
  </si>
  <si>
    <t>1500000US110010010015</t>
  </si>
  <si>
    <t>Block Group 5, Census Tract 10.01, District of Columbia, District of Columbia</t>
  </si>
  <si>
    <t>1500000US110010010016</t>
  </si>
  <si>
    <t>Block Group 6, Census Tract 10.01, District of Columbia, District of Columbia</t>
  </si>
  <si>
    <t>1500000US110010010021</t>
  </si>
  <si>
    <t>Block Group 1, Census Tract 10.02, District of Columbia, District of Columbia</t>
  </si>
  <si>
    <t>1500000US110010010022</t>
  </si>
  <si>
    <t>Block Group 2, Census Tract 10.02, District of Columbia, District of Columbia</t>
  </si>
  <si>
    <t>1500000US110010010023</t>
  </si>
  <si>
    <t>Block Group 3, Census Tract 10.02, District of Columbia, District of Columbia</t>
  </si>
  <si>
    <t>1500000US110010011001</t>
  </si>
  <si>
    <t>Block Group 1, Census Tract 11, District of Columbia, District of Columbia</t>
  </si>
  <si>
    <t>LAFAYETTE ES</t>
  </si>
  <si>
    <t>1500000US110010011002</t>
  </si>
  <si>
    <t>Block Group 2, Census Tract 11, District of Columbia, District of Columbia</t>
  </si>
  <si>
    <t>MURCH ES</t>
  </si>
  <si>
    <t>1500000US110010011003</t>
  </si>
  <si>
    <t>Block Group 3, Census Tract 11, District of Columbia, District of Columbia</t>
  </si>
  <si>
    <t>1500000US110010011004</t>
  </si>
  <si>
    <t>Block Group 4, Census Tract 11, District of Columbia, District of Columbia</t>
  </si>
  <si>
    <t>1500000US110010012001</t>
  </si>
  <si>
    <t>Block Group 1, Census Tract 12, District of Columbia, District of Columbia</t>
  </si>
  <si>
    <t>1500000US110010012002</t>
  </si>
  <si>
    <t>Block Group 2, Census Tract 12, District of Columbia, District of Columbia</t>
  </si>
  <si>
    <t>1500000US110010012003</t>
  </si>
  <si>
    <t>Block Group 3, Census Tract 12, District of Columbia, District of Columbia</t>
  </si>
  <si>
    <t>1500000US110010012004</t>
  </si>
  <si>
    <t>Block Group 4, Census Tract 12, District of Columbia, District of Columbia</t>
  </si>
  <si>
    <t>1500000US110010013011</t>
  </si>
  <si>
    <t>Block Group 1, Census Tract 13.01, District of Columbia, District of Columbia</t>
  </si>
  <si>
    <t>1500000US110010013012</t>
  </si>
  <si>
    <t>Block Group 2, Census Tract 13.01, District of Columbia, District of Columbia</t>
  </si>
  <si>
    <t>1500000US110010013013</t>
  </si>
  <si>
    <t>Block Group 3, Census Tract 13.01, District of Columbia, District of Columbia</t>
  </si>
  <si>
    <t>1500000US110010013021</t>
  </si>
  <si>
    <t>Block Group 1, Census Tract 13.02, District of Columbia, District of Columbia</t>
  </si>
  <si>
    <t>1500000US110010013022</t>
  </si>
  <si>
    <t>Block Group 2, Census Tract 13.02, District of Columbia, District of Columbia</t>
  </si>
  <si>
    <t>1500000US110010013023</t>
  </si>
  <si>
    <t>Block Group 3, Census Tract 13.02, District of Columbia, District of Columbia</t>
  </si>
  <si>
    <t>1500000US110010014011</t>
  </si>
  <si>
    <t>Block Group 1, Census Tract 14.01, District of Columbia, District of Columbia</t>
  </si>
  <si>
    <t>1500000US110010014012</t>
  </si>
  <si>
    <t>Block Group 2, Census Tract 14.01, District of Columbia, District of Columbia</t>
  </si>
  <si>
    <t>1500000US110010014021</t>
  </si>
  <si>
    <t>Block Group 1, Census Tract 14.02, District of Columbia, District of Columbia</t>
  </si>
  <si>
    <t>1500000US110010014022</t>
  </si>
  <si>
    <t>Block Group 2, Census Tract 14.02, District of Columbia, District of Columbia</t>
  </si>
  <si>
    <t>1500000US110010014023</t>
  </si>
  <si>
    <t>Block Group 3, Census Tract 14.02, District of Columbia, District of Columbia</t>
  </si>
  <si>
    <t>1500000US110010015001</t>
  </si>
  <si>
    <t>Block Group 1, Census Tract 15, District of Columbia, District of Columbia</t>
  </si>
  <si>
    <t>1500000US110010015002</t>
  </si>
  <si>
    <t>Block Group 2, Census Tract 15, District of Columbia, District of Columbia</t>
  </si>
  <si>
    <t>1500000US110010015003</t>
  </si>
  <si>
    <t>Block Group 3, Census Tract 15, District of Columbia, District of Columbia</t>
  </si>
  <si>
    <t>1500000US110010015004</t>
  </si>
  <si>
    <t>Block Group 4, Census Tract 15, District of Columbia, District of Columbia</t>
  </si>
  <si>
    <t>1500000US110010015005</t>
  </si>
  <si>
    <t>Block Group 5, Census Tract 15, District of Columbia, District of Columbia</t>
  </si>
  <si>
    <t>1500000US110010016001</t>
  </si>
  <si>
    <t>Block Group 1, Census Tract 16, District of Columbia, District of Columbia</t>
  </si>
  <si>
    <t>SHEPHERD ES</t>
  </si>
  <si>
    <t>1500000US110010016002</t>
  </si>
  <si>
    <t>Block Group 2, Census Tract 16, District of Columbia, District of Columbia</t>
  </si>
  <si>
    <t>1500000US110010016003</t>
  </si>
  <si>
    <t>Block Group 3, Census Tract 16, District of Columbia, District of Columbia</t>
  </si>
  <si>
    <t>1500000US110010016004</t>
  </si>
  <si>
    <t>Block Group 4, Census Tract 16, District of Columbia, District of Columbia</t>
  </si>
  <si>
    <t>1500000US110010017021</t>
  </si>
  <si>
    <t>Block Group 1, Census Tract 17.02, District of Columbia, District of Columbia</t>
  </si>
  <si>
    <t>Yes</t>
  </si>
  <si>
    <t>CENTER CITY BRIGHTWOOD CAMPUS PCS</t>
  </si>
  <si>
    <t>1500000US110010017022</t>
  </si>
  <si>
    <t>Block Group 2, Census Tract 17.02, District of Columbia, District of Columbia</t>
  </si>
  <si>
    <t>1500000US110010018031</t>
  </si>
  <si>
    <t>Block Group 1, Census Tract 18.03, District of Columbia, District of Columbia</t>
  </si>
  <si>
    <t>LATIN AMERICA MONTESSORI BILINGUAL LAMB PCS</t>
  </si>
  <si>
    <t>1500000US110010018032</t>
  </si>
  <si>
    <t>Block Group 2, Census Tract 18.03, District of Columbia, District of Columbia</t>
  </si>
  <si>
    <t>1500000US110010018041</t>
  </si>
  <si>
    <t>Block Group 1, Census Tract 18.04, District of Columbia, District of Columbia</t>
  </si>
  <si>
    <t>1500000US110010018042</t>
  </si>
  <si>
    <t>Block Group 2, Census Tract 18.04, District of Columbia, District of Columbia</t>
  </si>
  <si>
    <t>1500000US110010018043</t>
  </si>
  <si>
    <t>Block Group 3, Census Tract 18.04, District of Columbia, District of Columbia</t>
  </si>
  <si>
    <t>1500000US110010019011</t>
  </si>
  <si>
    <t>Block Group 1, Census Tract 19.01, District of Columbia, District of Columbia</t>
  </si>
  <si>
    <t>1500000US110010019012</t>
  </si>
  <si>
    <t>Block Group 2, Census Tract 19.01, District of Columbia, District of Columbia</t>
  </si>
  <si>
    <t>1500000US110010019013</t>
  </si>
  <si>
    <t>Block Group 3, Census Tract 19.01, District of Columbia, District of Columbia</t>
  </si>
  <si>
    <t>1500000US110010019014</t>
  </si>
  <si>
    <t>Block Group 4, Census Tract 19.01, District of Columbia, District of Columbia</t>
  </si>
  <si>
    <t>1500000US110010019021</t>
  </si>
  <si>
    <t>Block Group 1, Census Tract 19.02, District of Columbia, District of Columbia</t>
  </si>
  <si>
    <t>1500000US110010019022</t>
  </si>
  <si>
    <t>Block Group 2, Census Tract 19.02, District of Columbia, District of Columbia</t>
  </si>
  <si>
    <t>1500000US110010020011</t>
  </si>
  <si>
    <t>Block Group 1, Census Tract 20.01, District of Columbia, District of Columbia</t>
  </si>
  <si>
    <t>1500000US110010020012</t>
  </si>
  <si>
    <t>Block Group 2, Census Tract 20.01, District of Columbia, District of Columbia</t>
  </si>
  <si>
    <t>1500000US110010020021</t>
  </si>
  <si>
    <t>Block Group 1, Census Tract 20.02, District of Columbia, District of Columbia</t>
  </si>
  <si>
    <t>WEST EC</t>
  </si>
  <si>
    <t>1500000US110010020022</t>
  </si>
  <si>
    <t>Block Group 2, Census Tract 20.02, District of Columbia, District of Columbia</t>
  </si>
  <si>
    <t>1500000US110010020023</t>
  </si>
  <si>
    <t>Block Group 3, Census Tract 20.02, District of Columbia, District of Columbia</t>
  </si>
  <si>
    <t>1500000US110010021011</t>
  </si>
  <si>
    <t>Block Group 1, Census Tract 21.01, District of Columbia, District of Columbia</t>
  </si>
  <si>
    <t>1500000US110010021012</t>
  </si>
  <si>
    <t>Block Group 2, Census Tract 21.01, District of Columbia, District of Columbia</t>
  </si>
  <si>
    <t>1500000US110010021013</t>
  </si>
  <si>
    <t>Block Group 3, Census Tract 21.01, District of Columbia, District of Columbia</t>
  </si>
  <si>
    <t>1500000US110010021014</t>
  </si>
  <si>
    <t>Block Group 4, Census Tract 21.01, District of Columbia, District of Columbia</t>
  </si>
  <si>
    <t>1500000US110010021015</t>
  </si>
  <si>
    <t>Block Group 5, Census Tract 21.01, District of Columbia, District of Columbia</t>
  </si>
  <si>
    <t>1500000US110010021021</t>
  </si>
  <si>
    <t>Block Group 1, Census Tract 21.02, District of Columbia, District of Columbia</t>
  </si>
  <si>
    <t>1500000US110010021022</t>
  </si>
  <si>
    <t>Block Group 2, Census Tract 21.02, District of Columbia, District of Columbia</t>
  </si>
  <si>
    <t>CENTER CITY PETWORTH CAMPUS PCS</t>
  </si>
  <si>
    <t>1500000US110010021023</t>
  </si>
  <si>
    <t>Block Group 3, Census Tract 21.02, District of Columbia, District of Columbia</t>
  </si>
  <si>
    <t>1500000US110010021024</t>
  </si>
  <si>
    <t>Block Group 4, Census Tract 21.02, District of Columbia, District of Columbia</t>
  </si>
  <si>
    <t>1500000US110010021025</t>
  </si>
  <si>
    <t>Block Group 5, Census Tract 21.02, District of Columbia, District of Columbia</t>
  </si>
  <si>
    <t>1500000US110010021026</t>
  </si>
  <si>
    <t>Block Group 6, Census Tract 21.02, District of Columbia, District of Columbia</t>
  </si>
  <si>
    <t>1500000US110010022011</t>
  </si>
  <si>
    <t>Block Group 1, Census Tract 22.01, District of Columbia, District of Columbia</t>
  </si>
  <si>
    <t>1500000US110010022012</t>
  </si>
  <si>
    <t>Block Group 2, Census Tract 22.01, District of Columbia, District of Columbia</t>
  </si>
  <si>
    <t>1500000US110010022013</t>
  </si>
  <si>
    <t>Block Group 3, Census Tract 22.01, District of Columbia, District of Columbia</t>
  </si>
  <si>
    <t>1500000US110010022021</t>
  </si>
  <si>
    <t>Block Group 1, Census Tract 22.02, District of Columbia, District of Columbia</t>
  </si>
  <si>
    <t>1500000US110010022022</t>
  </si>
  <si>
    <t>Block Group 2, Census Tract 22.02, District of Columbia, District of Columbia</t>
  </si>
  <si>
    <t>1500000US110010022023</t>
  </si>
  <si>
    <t>Block Group 3, Census Tract 22.02, District of Columbia, District of Columbia</t>
  </si>
  <si>
    <t>1500000US110010023011</t>
  </si>
  <si>
    <t>Block Group 1, Census Tract 23.01, District of Columbia, District of Columbia</t>
  </si>
  <si>
    <t>1500000US110010023012</t>
  </si>
  <si>
    <t>Block Group 2, Census Tract 23.01, District of Columbia, District of Columbia</t>
  </si>
  <si>
    <t>1500000US110010023021</t>
  </si>
  <si>
    <t>Block Group 1, Census Tract 23.02, District of Columbia, District of Columbia</t>
  </si>
  <si>
    <t>WASHINGTON YU YING PCS</t>
  </si>
  <si>
    <t>1500000US110010024001</t>
  </si>
  <si>
    <t>Block Group 1, Census Tract 24, District of Columbia, District of Columbia</t>
  </si>
  <si>
    <t>1500000US110010024002</t>
  </si>
  <si>
    <t>Block Group 2, Census Tract 24, District of Columbia, District of Columbia</t>
  </si>
  <si>
    <t>1500000US110010024003</t>
  </si>
  <si>
    <t>Block Group 3, Census Tract 24, District of Columbia, District of Columbia</t>
  </si>
  <si>
    <t>1500000US110010024004</t>
  </si>
  <si>
    <t>Block Group 4, Census Tract 24, District of Columbia, District of Columbia</t>
  </si>
  <si>
    <t>1500000US110010025011</t>
  </si>
  <si>
    <t>Block Group 1, Census Tract 25.01, District of Columbia, District of Columbia</t>
  </si>
  <si>
    <t>1500000US110010025012</t>
  </si>
  <si>
    <t>Block Group 2, Census Tract 25.01, District of Columbia, District of Columbia</t>
  </si>
  <si>
    <t>1500000US110010025021</t>
  </si>
  <si>
    <t>Block Group 1, Census Tract 25.02, District of Columbia, District of Columbia</t>
  </si>
  <si>
    <t>1500000US110010025022</t>
  </si>
  <si>
    <t>Block Group 2, Census Tract 25.02, District of Columbia, District of Columbia</t>
  </si>
  <si>
    <t>TUBMAN ES</t>
  </si>
  <si>
    <t>1500000US110010025023</t>
  </si>
  <si>
    <t>Block Group 3, Census Tract 25.02, District of Columbia, District of Columbia</t>
  </si>
  <si>
    <t>BANCROFT ES</t>
  </si>
  <si>
    <t>1500000US110010025024</t>
  </si>
  <si>
    <t>Block Group 4, Census Tract 25.02, District of Columbia, District of Columbia</t>
  </si>
  <si>
    <t>1500000US110010026001</t>
  </si>
  <si>
    <t>Block Group 1, Census Tract 26, District of Columbia, District of Columbia</t>
  </si>
  <si>
    <t>1500000US110010026002</t>
  </si>
  <si>
    <t>Block Group 2, Census Tract 26, District of Columbia, District of Columbia</t>
  </si>
  <si>
    <t>1500000US110010027011</t>
  </si>
  <si>
    <t>Block Group 1, Census Tract 27.01, District of Columbia, District of Columbia</t>
  </si>
  <si>
    <t>1500000US110010027012</t>
  </si>
  <si>
    <t>Block Group 2, Census Tract 27.01, District of Columbia, District of Columbia</t>
  </si>
  <si>
    <t>1500000US110010027013</t>
  </si>
  <si>
    <t>Block Group 3, Census Tract 27.01, District of Columbia, District of Columbia</t>
  </si>
  <si>
    <t>1500000US110010027014</t>
  </si>
  <si>
    <t>Block Group 4, Census Tract 27.01, District of Columbia, District of Columbia</t>
  </si>
  <si>
    <t>1500000US110010027021</t>
  </si>
  <si>
    <t>Block Group 1, Census Tract 27.02, District of Columbia, District of Columbia</t>
  </si>
  <si>
    <t>1500000US110010027022</t>
  </si>
  <si>
    <t>Block Group 2, Census Tract 27.02, District of Columbia, District of Columbia</t>
  </si>
  <si>
    <t>D C  BILINGUAL PCS</t>
  </si>
  <si>
    <t>1500000US110010027023</t>
  </si>
  <si>
    <t>Block Group 3, Census Tract 27.02, District of Columbia, District of Columbia</t>
  </si>
  <si>
    <t>1500000US110010028011</t>
  </si>
  <si>
    <t>Block Group 1, Census Tract 28.01, District of Columbia, District of Columbia</t>
  </si>
  <si>
    <t>1500000US110010028012</t>
  </si>
  <si>
    <t>Block Group 2, Census Tract 28.01, District of Columbia, District of Columbia</t>
  </si>
  <si>
    <t>1500000US110010028021</t>
  </si>
  <si>
    <t>Block Group 1, Census Tract 28.02, District of Columbia, District of Columbia</t>
  </si>
  <si>
    <t>1500000US110010028022</t>
  </si>
  <si>
    <t>Block Group 2, Census Tract 28.02, District of Columbia, District of Columbia</t>
  </si>
  <si>
    <t>1500000US110010029001</t>
  </si>
  <si>
    <t>Block Group 1, Census Tract 29, District of Columbia, District of Columbia</t>
  </si>
  <si>
    <t>1500000US110010029002</t>
  </si>
  <si>
    <t>Block Group 2, Census Tract 29, District of Columbia, District of Columbia</t>
  </si>
  <si>
    <t>1500000US110010030001</t>
  </si>
  <si>
    <t>Block Group 1, Census Tract 30, District of Columbia, District of Columbia</t>
  </si>
  <si>
    <t>1500000US110010030002</t>
  </si>
  <si>
    <t>Block Group 2, Census Tract 30, District of Columbia, District of Columbia</t>
  </si>
  <si>
    <t>1500000US110010031001</t>
  </si>
  <si>
    <t>Block Group 1, Census Tract 31, District of Columbia, District of Columbia</t>
  </si>
  <si>
    <t>1500000US110010032001</t>
  </si>
  <si>
    <t>Block Group 1, Census Tract 32, District of Columbia, District of Columbia</t>
  </si>
  <si>
    <t>1500000US110010032002</t>
  </si>
  <si>
    <t>Block Group 2, Census Tract 32, District of Columbia, District of Columbia</t>
  </si>
  <si>
    <t>1500000US110010032003</t>
  </si>
  <si>
    <t>Block Group 3, Census Tract 32, District of Columbia, District of Columbia</t>
  </si>
  <si>
    <t>1500000US110010032004</t>
  </si>
  <si>
    <t>Block Group 4, Census Tract 32, District of Columbia, District of Columbia</t>
  </si>
  <si>
    <t>1500000US110010033011</t>
  </si>
  <si>
    <t>Block Group 1, Census Tract 33.01, District of Columbia, District of Columbia</t>
  </si>
  <si>
    <t>CLEVELAND ES</t>
  </si>
  <si>
    <t>1500000US110010033012</t>
  </si>
  <si>
    <t>Block Group 2, Census Tract 33.01, District of Columbia, District of Columbia</t>
  </si>
  <si>
    <t>KIPP DC WILL ACADEMY PCS</t>
  </si>
  <si>
    <t>1500000US110010033013</t>
  </si>
  <si>
    <t>Block Group 3, Census Tract 33.01, District of Columbia, District of Columbia</t>
  </si>
  <si>
    <t>1500000US110010033021</t>
  </si>
  <si>
    <t>Block Group 1, Census Tract 33.02, District of Columbia, District of Columbia</t>
  </si>
  <si>
    <t>1500000US110010033022</t>
  </si>
  <si>
    <t>Block Group 2, Census Tract 33.02, District of Columbia, District of Columbia</t>
  </si>
  <si>
    <t>1500000US110010034001</t>
  </si>
  <si>
    <t>Block Group 1, Census Tract 34, District of Columbia, District of Columbia</t>
  </si>
  <si>
    <t>1500000US110010034002</t>
  </si>
  <si>
    <t>Block Group 2, Census Tract 34, District of Columbia, District of Columbia</t>
  </si>
  <si>
    <t>1500000US110010035001</t>
  </si>
  <si>
    <t>Block Group 1, Census Tract 35, District of Columbia, District of Columbia</t>
  </si>
  <si>
    <t>1500000US110010035002</t>
  </si>
  <si>
    <t>Block Group 2, Census Tract 35, District of Columbia, District of Columbia</t>
  </si>
  <si>
    <t>MERIDIAN PCS</t>
  </si>
  <si>
    <t>1500000US110010036001</t>
  </si>
  <si>
    <t>Block Group 1, Census Tract 36, District of Columbia, District of Columbia</t>
  </si>
  <si>
    <t>1500000US110010036002</t>
  </si>
  <si>
    <t>Block Group 2, Census Tract 36, District of Columbia, District of Columbia</t>
  </si>
  <si>
    <t>1500000US110010036003</t>
  </si>
  <si>
    <t>Block Group 3, Census Tract 36, District of Columbia, District of Columbia</t>
  </si>
  <si>
    <t>1500000US110010037001</t>
  </si>
  <si>
    <t>Block Group 1, Census Tract 37, District of Columbia, District of Columbia</t>
  </si>
  <si>
    <t>1500000US110010037002</t>
  </si>
  <si>
    <t>Block Group 2, Census Tract 37, District of Columbia, District of Columbia</t>
  </si>
  <si>
    <t>1500000US110010037003</t>
  </si>
  <si>
    <t>Block Group 3, Census Tract 37, District of Columbia, District of Columbia</t>
  </si>
  <si>
    <t>1500000US110010038001</t>
  </si>
  <si>
    <t>Block Group 1, Census Tract 38, District of Columbia, District of Columbia</t>
  </si>
  <si>
    <t>MARIE REED ES</t>
  </si>
  <si>
    <t>1500000US110010038002</t>
  </si>
  <si>
    <t>Block Group 2, Census Tract 38, District of Columbia, District of Columbia</t>
  </si>
  <si>
    <t>1500000US110010038003</t>
  </si>
  <si>
    <t>Block Group 3, Census Tract 38, District of Columbia, District of Columbia</t>
  </si>
  <si>
    <t>1500000US110010039001</t>
  </si>
  <si>
    <t>Block Group 1, Census Tract 39, District of Columbia, District of Columbia</t>
  </si>
  <si>
    <t>1500000US110010039002</t>
  </si>
  <si>
    <t>Block Group 2, Census Tract 39, District of Columbia, District of Columbia</t>
  </si>
  <si>
    <t>1500000US110010039003</t>
  </si>
  <si>
    <t>Block Group 3, Census Tract 39, District of Columbia, District of Columbia</t>
  </si>
  <si>
    <t>1500000US110010039004</t>
  </si>
  <si>
    <t>Block Group 4, Census Tract 39, District of Columbia, District of Columbia</t>
  </si>
  <si>
    <t>1500000US110010040011</t>
  </si>
  <si>
    <t>Block Group 1, Census Tract 40.01, District of Columbia, District of Columbia</t>
  </si>
  <si>
    <t>1500000US110010040012</t>
  </si>
  <si>
    <t>Block Group 2, Census Tract 40.01, District of Columbia, District of Columbia</t>
  </si>
  <si>
    <t>1500000US110010040013</t>
  </si>
  <si>
    <t>Block Group 3, Census Tract 40.01, District of Columbia, District of Columbia</t>
  </si>
  <si>
    <t>1500000US110010040021</t>
  </si>
  <si>
    <t>Block Group 1, Census Tract 40.02, District of Columbia, District of Columbia</t>
  </si>
  <si>
    <t>1500000US110010040022</t>
  </si>
  <si>
    <t>Block Group 2, Census Tract 40.02, District of Columbia, District of Columbia</t>
  </si>
  <si>
    <t>1500000US110010040023</t>
  </si>
  <si>
    <t>Block Group 3, Census Tract 40.02, District of Columbia, District of Columbia</t>
  </si>
  <si>
    <t>1500000US110010041001</t>
  </si>
  <si>
    <t>Block Group 1, Census Tract 41, District of Columbia, District of Columbia</t>
  </si>
  <si>
    <t>1500000US110010041002</t>
  </si>
  <si>
    <t>Block Group 2, Census Tract 41, District of Columbia, District of Columbia</t>
  </si>
  <si>
    <t>1500000US110010041003</t>
  </si>
  <si>
    <t>Block Group 3, Census Tract 41, District of Columbia, District of Columbia</t>
  </si>
  <si>
    <t>ROSS ES</t>
  </si>
  <si>
    <t>1500000US110010042011</t>
  </si>
  <si>
    <t>Block Group 1, Census Tract 42.01, District of Columbia, District of Columbia</t>
  </si>
  <si>
    <t>1500000US110010042012</t>
  </si>
  <si>
    <t>Block Group 2, Census Tract 42.01, District of Columbia, District of Columbia</t>
  </si>
  <si>
    <t>1500000US110010042021</t>
  </si>
  <si>
    <t>Block Group 1, Census Tract 42.02, District of Columbia, District of Columbia</t>
  </si>
  <si>
    <t>1500000US110010042022</t>
  </si>
  <si>
    <t>Block Group 2, Census Tract 42.02, District of Columbia, District of Columbia</t>
  </si>
  <si>
    <t>1500000US110010043001</t>
  </si>
  <si>
    <t>Block Group 1, Census Tract 43, District of Columbia, District of Columbia</t>
  </si>
  <si>
    <t>1500000US110010043002</t>
  </si>
  <si>
    <t>Block Group 2, Census Tract 43, District of Columbia, District of Columbia</t>
  </si>
  <si>
    <t>1500000US110010044001</t>
  </si>
  <si>
    <t>Block Group 1, Census Tract 44, District of Columbia, District of Columbia</t>
  </si>
  <si>
    <t>1500000US110010044002</t>
  </si>
  <si>
    <t>Block Group 2, Census Tract 44, District of Columbia, District of Columbia</t>
  </si>
  <si>
    <t>1500000US110010046001</t>
  </si>
  <si>
    <t>Block Group 1, Census Tract 46, District of Columbia, District of Columbia</t>
  </si>
  <si>
    <t>1500000US110010046002</t>
  </si>
  <si>
    <t>Block Group 2, Census Tract 46, District of Columbia, District of Columbia</t>
  </si>
  <si>
    <t>1500000US110010047011</t>
  </si>
  <si>
    <t>Block Group 1, Census Tract 47.01, District of Columbia, District of Columbia</t>
  </si>
  <si>
    <t>1500000US110010047012</t>
  </si>
  <si>
    <t>Block Group 2, Census Tract 47.01, District of Columbia, District of Columbia</t>
  </si>
  <si>
    <t>1500000US110010047021</t>
  </si>
  <si>
    <t>Block Group 1, Census Tract 47.02, District of Columbia, District of Columbia</t>
  </si>
  <si>
    <t>CENTER CITY SHAW CAMPUS PCS</t>
  </si>
  <si>
    <t>1500000US110010048011</t>
  </si>
  <si>
    <t>Block Group 1, Census Tract 48.01, District of Columbia, District of Columbia</t>
  </si>
  <si>
    <t>1500000US110010048021</t>
  </si>
  <si>
    <t>Block Group 1, Census Tract 48.02, District of Columbia, District of Columbia</t>
  </si>
  <si>
    <t>1500000US110010048022</t>
  </si>
  <si>
    <t>Block Group 2, Census Tract 48.02, District of Columbia, District of Columbia</t>
  </si>
  <si>
    <t>1500000US110010049011</t>
  </si>
  <si>
    <t>Block Group 1, Census Tract 49.01, District of Columbia, District of Columbia</t>
  </si>
  <si>
    <t>1500000US110010049012</t>
  </si>
  <si>
    <t>Block Group 2, Census Tract 49.01, District of Columbia, District of Columbia</t>
  </si>
  <si>
    <t>1500000US110010049021</t>
  </si>
  <si>
    <t>Block Group 1, Census Tract 49.02, District of Columbia, District of Columbia</t>
  </si>
  <si>
    <t>1500000US110010049022</t>
  </si>
  <si>
    <t>Block Group 2, Census Tract 49.02, District of Columbia, District of Columbia</t>
  </si>
  <si>
    <t>1500000US110010050011</t>
  </si>
  <si>
    <t>Block Group 1, Census Tract 50.01, District of Columbia, District of Columbia</t>
  </si>
  <si>
    <t>1500000US110010050012</t>
  </si>
  <si>
    <t>Block Group 2, Census Tract 50.01, District of Columbia, District of Columbia</t>
  </si>
  <si>
    <t>1500000US110010050021</t>
  </si>
  <si>
    <t>Block Group 1, Census Tract 50.02, District of Columbia, District of Columbia</t>
  </si>
  <si>
    <t>THOMSON ES</t>
  </si>
  <si>
    <t>1500000US110010050022</t>
  </si>
  <si>
    <t>Block Group 2, Census Tract 50.02, District of Columbia, District of Columbia</t>
  </si>
  <si>
    <t>1500000US110010050023</t>
  </si>
  <si>
    <t>Block Group 3, Census Tract 50.02, District of Columbia, District of Columbia</t>
  </si>
  <si>
    <t>1500000US110010050024</t>
  </si>
  <si>
    <t>Block Group 4, Census Tract 50.02, District of Columbia, District of Columbia</t>
  </si>
  <si>
    <t>1500000US110010052011</t>
  </si>
  <si>
    <t>Block Group 1, Census Tract 52.01, District of Columbia, District of Columbia</t>
  </si>
  <si>
    <t>1500000US110010052012</t>
  </si>
  <si>
    <t>Block Group 2, Census Tract 52.01, District of Columbia, District of Columbia</t>
  </si>
  <si>
    <t>1500000US110010052013</t>
  </si>
  <si>
    <t>Block Group 3, Census Tract 52.01, District of Columbia, District of Columbia</t>
  </si>
  <si>
    <t>1500000US110010052014</t>
  </si>
  <si>
    <t>Block Group 4, Census Tract 52.01, District of Columbia, District of Columbia</t>
  </si>
  <si>
    <t>1500000US110010053011</t>
  </si>
  <si>
    <t>Block Group 1, Census Tract 53.01, District of Columbia, District of Columbia</t>
  </si>
  <si>
    <t>1500000US110010053012</t>
  </si>
  <si>
    <t>Block Group 2, Census Tract 53.01, District of Columbia, District of Columbia</t>
  </si>
  <si>
    <t>1500000US110010053013</t>
  </si>
  <si>
    <t>Block Group 3, Census Tract 53.01, District of Columbia, District of Columbia</t>
  </si>
  <si>
    <t>1500000US110010053014</t>
  </si>
  <si>
    <t>Block Group 4, Census Tract 53.01, District of Columbia, District of Columbia</t>
  </si>
  <si>
    <t>1500000US110010055001</t>
  </si>
  <si>
    <t>Block Group 1, Census Tract 55, District of Columbia, District of Columbia</t>
  </si>
  <si>
    <t>1500000US110010055002</t>
  </si>
  <si>
    <t>Block Group 2, Census Tract 55, District of Columbia, District of Columbia</t>
  </si>
  <si>
    <t>1500000US110010055003</t>
  </si>
  <si>
    <t>Block Group 3, Census Tract 55, District of Columbia, District of Columbia</t>
  </si>
  <si>
    <t>1500000US110010055004</t>
  </si>
  <si>
    <t>Block Group 4, Census Tract 55, District of Columbia, District of Columbia</t>
  </si>
  <si>
    <t>1500000US110010055005</t>
  </si>
  <si>
    <t>Block Group 5, Census Tract 55, District of Columbia, District of Columbia</t>
  </si>
  <si>
    <t>1500000US110010056001</t>
  </si>
  <si>
    <t>Block Group 1, Census Tract 56, District of Columbia, District of Columbia</t>
  </si>
  <si>
    <t>1500000US110010056002</t>
  </si>
  <si>
    <t>Block Group 2, Census Tract 56, District of Columbia, District of Columbia</t>
  </si>
  <si>
    <t>1500000US110010056003</t>
  </si>
  <si>
    <t>Block Group 3, Census Tract 56, District of Columbia, District of Columbia</t>
  </si>
  <si>
    <t>1500000US110010056004</t>
  </si>
  <si>
    <t>Block Group 4, Census Tract 56, District of Columbia, District of Columbia</t>
  </si>
  <si>
    <t>1500000US110010058001</t>
  </si>
  <si>
    <t>Block Group 1, Census Tract 58, District of Columbia, District of Columbia</t>
  </si>
  <si>
    <t>1500000US110010058002</t>
  </si>
  <si>
    <t>Block Group 2, Census Tract 58, District of Columbia, District of Columbia</t>
  </si>
  <si>
    <t>1500000US110010059001</t>
  </si>
  <si>
    <t>Block Group 1, Census Tract 59, District of Columbia, District of Columbia</t>
  </si>
  <si>
    <t>1500000US110010062021</t>
  </si>
  <si>
    <t>Block Group 1, Census Tract 62.02, District of Columbia, District of Columbia</t>
  </si>
  <si>
    <t>1500000US110010064001</t>
  </si>
  <si>
    <t>Block Group 1, Census Tract 64, District of Columbia, District of Columbia</t>
  </si>
  <si>
    <t>BRENT ES</t>
  </si>
  <si>
    <t>1500000US110010064002</t>
  </si>
  <si>
    <t>Block Group 2, Census Tract 64, District of Columbia, District of Columbia</t>
  </si>
  <si>
    <t>1500000US110010065001</t>
  </si>
  <si>
    <t>Block Group 1, Census Tract 65, District of Columbia, District of Columbia</t>
  </si>
  <si>
    <t>1500000US110010065002</t>
  </si>
  <si>
    <t>Block Group 2, Census Tract 65, District of Columbia, District of Columbia</t>
  </si>
  <si>
    <t>1500000US110010066001</t>
  </si>
  <si>
    <t>Block Group 1, Census Tract 66, District of Columbia, District of Columbia</t>
  </si>
  <si>
    <t>1500000US110010067001</t>
  </si>
  <si>
    <t>Block Group 1, Census Tract 67, District of Columbia, District of Columbia</t>
  </si>
  <si>
    <t>1500000US110010067002</t>
  </si>
  <si>
    <t>Block Group 2, Census Tract 67, District of Columbia, District of Columbia</t>
  </si>
  <si>
    <t>1500000US110010067003</t>
  </si>
  <si>
    <t>Block Group 3, Census Tract 67, District of Columbia, District of Columbia</t>
  </si>
  <si>
    <t>1500000US110010068011</t>
  </si>
  <si>
    <t>Block Group 1, Census Tract 68.01, District of Columbia, District of Columbia</t>
  </si>
  <si>
    <t>LUDLOW TAYLOR ES</t>
  </si>
  <si>
    <t>1500000US110010068012</t>
  </si>
  <si>
    <t>Block Group 2, Census Tract 68.01, District of Columbia, District of Columbia</t>
  </si>
  <si>
    <t>1500000US110010068021</t>
  </si>
  <si>
    <t>Block Group 1, Census Tract 68.02, District of Columbia, District of Columbia</t>
  </si>
  <si>
    <t>1500000US110010068022</t>
  </si>
  <si>
    <t>Block Group 2, Census Tract 68.02, District of Columbia, District of Columbia</t>
  </si>
  <si>
    <t>1500000US110010068041</t>
  </si>
  <si>
    <t>Block Group 1, Census Tract 68.04, District of Columbia, District of Columbia</t>
  </si>
  <si>
    <t>1500000US110010069001</t>
  </si>
  <si>
    <t>Block Group 1, Census Tract 69, District of Columbia, District of Columbia</t>
  </si>
  <si>
    <t>1500000US110010069002</t>
  </si>
  <si>
    <t>Block Group 2, Census Tract 69, District of Columbia, District of Columbia</t>
  </si>
  <si>
    <t>1500000US110010070001</t>
  </si>
  <si>
    <t>Block Group 1, Census Tract 70, District of Columbia, District of Columbia</t>
  </si>
  <si>
    <t>1500000US110010070002</t>
  </si>
  <si>
    <t>Block Group 2, Census Tract 70, District of Columbia, District of Columbia</t>
  </si>
  <si>
    <t>1500000US110010071001</t>
  </si>
  <si>
    <t>Block Group 1, Census Tract 71, District of Columbia, District of Columbia</t>
  </si>
  <si>
    <t>1500000US110010071002</t>
  </si>
  <si>
    <t>Block Group 2, Census Tract 71, District of Columbia, District of Columbia</t>
  </si>
  <si>
    <t>1500000US110010072001</t>
  </si>
  <si>
    <t>Block Group 1, Census Tract 72, District of Columbia, District of Columbia</t>
  </si>
  <si>
    <t>1500000US110010072002</t>
  </si>
  <si>
    <t>Block Group 2, Census Tract 72, District of Columbia, District of Columbia</t>
  </si>
  <si>
    <t>1500000US110010073011</t>
  </si>
  <si>
    <t>Block Group 1, Census Tract 73.01, District of Columbia, District of Columbia</t>
  </si>
  <si>
    <t>CENTER CITY CONGRESS HEIGHTS CAMPUS PCS</t>
  </si>
  <si>
    <t>1500000US110010073041</t>
  </si>
  <si>
    <t>Block Group 1, Census Tract 73.04, District of Columbia, District of Columbia</t>
  </si>
  <si>
    <t>ACHIEVEMENT PREPARATORY PCS ELEMENTARY</t>
  </si>
  <si>
    <t>KG</t>
  </si>
  <si>
    <t>1500000US110010073042</t>
  </si>
  <si>
    <t>Block Group 2, Census Tract 73.04, District of Columbia, District of Columbia</t>
  </si>
  <si>
    <t>1500000US110010073043</t>
  </si>
  <si>
    <t>Block Group 3, Census Tract 73.04, District of Columbia, District of Columbia</t>
  </si>
  <si>
    <t>1500000US110010074011</t>
  </si>
  <si>
    <t>Block Group 1, Census Tract 74.01, District of Columbia, District of Columbia</t>
  </si>
  <si>
    <t>1500000US110010074012</t>
  </si>
  <si>
    <t>Block Group 2, Census Tract 74.01, District of Columbia, District of Columbia</t>
  </si>
  <si>
    <t>1500000US110010074031</t>
  </si>
  <si>
    <t>Block Group 1, Census Tract 74.03, District of Columbia, District of Columbia</t>
  </si>
  <si>
    <t>1500000US110010074041</t>
  </si>
  <si>
    <t>Block Group 1, Census Tract 74.04, District of Columbia, District of Columbia</t>
  </si>
  <si>
    <t>1500000US110010074042</t>
  </si>
  <si>
    <t>Block Group 2, Census Tract 74.04, District of Columbia, District of Columbia</t>
  </si>
  <si>
    <t>1500000US110010074043</t>
  </si>
  <si>
    <t>Block Group 3, Census Tract 74.04, District of Columbia, District of Columbia</t>
  </si>
  <si>
    <t>1500000US110010074061</t>
  </si>
  <si>
    <t>Block Group 1, Census Tract 74.06, District of Columbia, District of Columbia</t>
  </si>
  <si>
    <t>1500000US110010074062</t>
  </si>
  <si>
    <t>Block Group 2, Census Tract 74.06, District of Columbia, District of Columbia</t>
  </si>
  <si>
    <t>1500000US110010074071</t>
  </si>
  <si>
    <t>Block Group 1, Census Tract 74.07, District of Columbia, District of Columbia</t>
  </si>
  <si>
    <t>1500000US110010074072</t>
  </si>
  <si>
    <t>Block Group 2, Census Tract 74.07, District of Columbia, District of Columbia</t>
  </si>
  <si>
    <t>1500000US110010074081</t>
  </si>
  <si>
    <t>Block Group 1, Census Tract 74.08, District of Columbia, District of Columbia</t>
  </si>
  <si>
    <t>1500000US110010074091</t>
  </si>
  <si>
    <t>Block Group 1, Census Tract 74.09, District of Columbia, District of Columbia</t>
  </si>
  <si>
    <t>1500000US110010074092</t>
  </si>
  <si>
    <t>Block Group 2, Census Tract 74.09, District of Columbia, District of Columbia</t>
  </si>
  <si>
    <t>1500000US110010074093</t>
  </si>
  <si>
    <t>Block Group 3, Census Tract 74.09, District of Columbia, District of Columbia</t>
  </si>
  <si>
    <t>1500000US110010075021</t>
  </si>
  <si>
    <t>Block Group 1, Census Tract 75.02, District of Columbia, District of Columbia</t>
  </si>
  <si>
    <t>1500000US110010075022</t>
  </si>
  <si>
    <t>Block Group 2, Census Tract 75.02, District of Columbia, District of Columbia</t>
  </si>
  <si>
    <t>1500000US110010075031</t>
  </si>
  <si>
    <t>Block Group 1, Census Tract 75.03, District of Columbia, District of Columbia</t>
  </si>
  <si>
    <t>1500000US110010075032</t>
  </si>
  <si>
    <t>Block Group 2, Census Tract 75.03, District of Columbia, District of Columbia</t>
  </si>
  <si>
    <t>1500000US110010075041</t>
  </si>
  <si>
    <t>Block Group 1, Census Tract 75.04, District of Columbia, District of Columbia</t>
  </si>
  <si>
    <t>1500000US110010076011</t>
  </si>
  <si>
    <t>Block Group 1, Census Tract 76.01, District of Columbia, District of Columbia</t>
  </si>
  <si>
    <t>1500000US110010076012</t>
  </si>
  <si>
    <t>Block Group 2, Census Tract 76.01, District of Columbia, District of Columbia</t>
  </si>
  <si>
    <t>1500000US110010076013</t>
  </si>
  <si>
    <t>Block Group 3, Census Tract 76.01, District of Columbia, District of Columbia</t>
  </si>
  <si>
    <t>1500000US110010076014</t>
  </si>
  <si>
    <t>Block Group 4, Census Tract 76.01, District of Columbia, District of Columbia</t>
  </si>
  <si>
    <t>1500000US110010076015</t>
  </si>
  <si>
    <t>Block Group 5, Census Tract 76.01, District of Columbia, District of Columbia</t>
  </si>
  <si>
    <t>1500000US110010076031</t>
  </si>
  <si>
    <t>Block Group 1, Census Tract 76.03, District of Columbia, District of Columbia</t>
  </si>
  <si>
    <t>KIPP DC PROMISE PCS</t>
  </si>
  <si>
    <t>1500000US110010076032</t>
  </si>
  <si>
    <t>Block Group 2, Census Tract 76.03, District of Columbia, District of Columbia</t>
  </si>
  <si>
    <t>1500000US110010076033</t>
  </si>
  <si>
    <t>Block Group 3, Census Tract 76.03, District of Columbia, District of Columbia</t>
  </si>
  <si>
    <t>1500000US110010076034</t>
  </si>
  <si>
    <t>Block Group 4, Census Tract 76.03, District of Columbia, District of Columbia</t>
  </si>
  <si>
    <t>1500000US110010076041</t>
  </si>
  <si>
    <t>Block Group 1, Census Tract 76.04, District of Columbia, District of Columbia</t>
  </si>
  <si>
    <t>1500000US110010076042</t>
  </si>
  <si>
    <t>Block Group 2, Census Tract 76.04, District of Columbia, District of Columbia</t>
  </si>
  <si>
    <t>1500000US110010076043</t>
  </si>
  <si>
    <t>Block Group 3, Census Tract 76.04, District of Columbia, District of Columbia</t>
  </si>
  <si>
    <t>1500000US110010076051</t>
  </si>
  <si>
    <t>Block Group 1, Census Tract 76.05, District of Columbia, District of Columbia</t>
  </si>
  <si>
    <t>1500000US110010076052</t>
  </si>
  <si>
    <t>Block Group 2, Census Tract 76.05, District of Columbia, District of Columbia</t>
  </si>
  <si>
    <t>1500000US110010076053</t>
  </si>
  <si>
    <t>Block Group 3, Census Tract 76.05, District of Columbia, District of Columbia</t>
  </si>
  <si>
    <t>1500000US110010077031</t>
  </si>
  <si>
    <t>Block Group 1, Census Tract 77.03, District of Columbia, District of Columbia</t>
  </si>
  <si>
    <t>1500000US110010077032</t>
  </si>
  <si>
    <t>Block Group 2, Census Tract 77.03, District of Columbia, District of Columbia</t>
  </si>
  <si>
    <t>1500000US110010077033</t>
  </si>
  <si>
    <t>Block Group 3, Census Tract 77.03, District of Columbia, District of Columbia</t>
  </si>
  <si>
    <t>1500000US110010077034</t>
  </si>
  <si>
    <t>Block Group 4, Census Tract 77.03, District of Columbia, District of Columbia</t>
  </si>
  <si>
    <t>1500000US110010077071</t>
  </si>
  <si>
    <t>Block Group 1, Census Tract 77.07, District of Columbia, District of Columbia</t>
  </si>
  <si>
    <t>1500000US110010077072</t>
  </si>
  <si>
    <t>Block Group 2, Census Tract 77.07, District of Columbia, District of Columbia</t>
  </si>
  <si>
    <t>1500000US110010077081</t>
  </si>
  <si>
    <t>Block Group 1, Census Tract 77.08, District of Columbia, District of Columbia</t>
  </si>
  <si>
    <t>1500000US110010077082</t>
  </si>
  <si>
    <t>Block Group 2, Census Tract 77.08, District of Columbia, District of Columbia</t>
  </si>
  <si>
    <t>1500000US110010077091</t>
  </si>
  <si>
    <t>Block Group 1, Census Tract 77.09, District of Columbia, District of Columbia</t>
  </si>
  <si>
    <t>1500000US110010077092</t>
  </si>
  <si>
    <t>Block Group 2, Census Tract 77.09, District of Columbia, District of Columbia</t>
  </si>
  <si>
    <t>1500000US110010078031</t>
  </si>
  <si>
    <t>Block Group 1, Census Tract 78.03, District of Columbia, District of Columbia</t>
  </si>
  <si>
    <t>1500000US110010078032</t>
  </si>
  <si>
    <t>Block Group 2, Census Tract 78.03, District of Columbia, District of Columbia</t>
  </si>
  <si>
    <t>1500000US110010078033</t>
  </si>
  <si>
    <t>Block Group 3, Census Tract 78.03, District of Columbia, District of Columbia</t>
  </si>
  <si>
    <t>1500000US110010078034</t>
  </si>
  <si>
    <t>Block Group 4, Census Tract 78.03, District of Columbia, District of Columbia</t>
  </si>
  <si>
    <t>1500000US110010078041</t>
  </si>
  <si>
    <t>Block Group 1, Census Tract 78.04, District of Columbia, District of Columbia</t>
  </si>
  <si>
    <t>1500000US110010078042</t>
  </si>
  <si>
    <t>Block Group 2, Census Tract 78.04, District of Columbia, District of Columbia</t>
  </si>
  <si>
    <t>1500000US110010078043</t>
  </si>
  <si>
    <t>Block Group 3, Census Tract 78.04, District of Columbia, District of Columbia</t>
  </si>
  <si>
    <t>1500000US110010078061</t>
  </si>
  <si>
    <t>Block Group 1, Census Tract 78.06, District of Columbia, District of Columbia</t>
  </si>
  <si>
    <t>1500000US110010078062</t>
  </si>
  <si>
    <t>Block Group 2, Census Tract 78.06, District of Columbia, District of Columbia</t>
  </si>
  <si>
    <t>1500000US110010078071</t>
  </si>
  <si>
    <t>Block Group 1, Census Tract 78.07, District of Columbia, District of Columbia</t>
  </si>
  <si>
    <t>1500000US110010078072</t>
  </si>
  <si>
    <t>Block Group 2, Census Tract 78.07, District of Columbia, District of Columbia</t>
  </si>
  <si>
    <t>1500000US110010078081</t>
  </si>
  <si>
    <t>Block Group 1, Census Tract 78.08, District of Columbia, District of Columbia</t>
  </si>
  <si>
    <t>1500000US110010078082</t>
  </si>
  <si>
    <t>Block Group 2, Census Tract 78.08, District of Columbia, District of Columbia</t>
  </si>
  <si>
    <t>1500000US110010078083</t>
  </si>
  <si>
    <t>Block Group 3, Census Tract 78.08, District of Columbia, District of Columbia</t>
  </si>
  <si>
    <t>1500000US110010078091</t>
  </si>
  <si>
    <t>Block Group 1, Census Tract 78.09, District of Columbia, District of Columbia</t>
  </si>
  <si>
    <t>1500000US110010078092</t>
  </si>
  <si>
    <t>Block Group 2, Census Tract 78.09, District of Columbia, District of Columbia</t>
  </si>
  <si>
    <t>1500000US110010079011</t>
  </si>
  <si>
    <t>Block Group 1, Census Tract 79.01, District of Columbia, District of Columbia</t>
  </si>
  <si>
    <t>1500000US110010079012</t>
  </si>
  <si>
    <t>Block Group 2, Census Tract 79.01, District of Columbia, District of Columbia</t>
  </si>
  <si>
    <t>1500000US110010079013</t>
  </si>
  <si>
    <t>Block Group 3, Census Tract 79.01, District of Columbia, District of Columbia</t>
  </si>
  <si>
    <t>1500000US110010079014</t>
  </si>
  <si>
    <t>Block Group 4, Census Tract 79.01, District of Columbia, District of Columbia</t>
  </si>
  <si>
    <t>1500000US110010079031</t>
  </si>
  <si>
    <t>Block Group 1, Census Tract 79.03, District of Columbia, District of Columbia</t>
  </si>
  <si>
    <t>1500000US110010080011</t>
  </si>
  <si>
    <t>Block Group 1, Census Tract 80.01, District of Columbia, District of Columbia</t>
  </si>
  <si>
    <t>1500000US110010080012</t>
  </si>
  <si>
    <t>Block Group 2, Census Tract 80.01, District of Columbia, District of Columbia</t>
  </si>
  <si>
    <t>1500000US110010080013</t>
  </si>
  <si>
    <t>Block Group 3, Census Tract 80.01, District of Columbia, District of Columbia</t>
  </si>
  <si>
    <t>1500000US110010080021</t>
  </si>
  <si>
    <t>Block Group 1, Census Tract 80.02, District of Columbia, District of Columbia</t>
  </si>
  <si>
    <t>1500000US110010080022</t>
  </si>
  <si>
    <t>Block Group 2, Census Tract 80.02, District of Columbia, District of Columbia</t>
  </si>
  <si>
    <t>1500000US110010081001</t>
  </si>
  <si>
    <t>Block Group 1, Census Tract 81, District of Columbia, District of Columbia</t>
  </si>
  <si>
    <t>1500000US110010081002</t>
  </si>
  <si>
    <t>Block Group 2, Census Tract 81, District of Columbia, District of Columbia</t>
  </si>
  <si>
    <t>1500000US110010081003</t>
  </si>
  <si>
    <t>Block Group 3, Census Tract 81, District of Columbia, District of Columbia</t>
  </si>
  <si>
    <t>1500000US110010082001</t>
  </si>
  <si>
    <t>Block Group 1, Census Tract 82, District of Columbia, District of Columbia</t>
  </si>
  <si>
    <t>1500000US110010082002</t>
  </si>
  <si>
    <t>Block Group 2, Census Tract 82, District of Columbia, District of Columbia</t>
  </si>
  <si>
    <t>1500000US110010083011</t>
  </si>
  <si>
    <t>Block Group 1, Census Tract 83.01, District of Columbia, District of Columbia</t>
  </si>
  <si>
    <t>1500000US110010083012</t>
  </si>
  <si>
    <t>Block Group 2, Census Tract 83.01, District of Columbia, District of Columbia</t>
  </si>
  <si>
    <t>1500000US110010083021</t>
  </si>
  <si>
    <t>Block Group 1, Census Tract 83.02, District of Columbia, District of Columbia</t>
  </si>
  <si>
    <t>1500000US110010084021</t>
  </si>
  <si>
    <t>Block Group 1, Census Tract 84.02, District of Columbia, District of Columbia</t>
  </si>
  <si>
    <t>1500000US110010084022</t>
  </si>
  <si>
    <t>Block Group 2, Census Tract 84.02, District of Columbia, District of Columbia</t>
  </si>
  <si>
    <t>1500000US110010084101</t>
  </si>
  <si>
    <t>Block Group 1, Census Tract 84.10, District of Columbia, District of Columbia</t>
  </si>
  <si>
    <t>1500000US110010087011</t>
  </si>
  <si>
    <t>Block Group 1, Census Tract 87.01, District of Columbia, District of Columbia</t>
  </si>
  <si>
    <t>TWO RIVERS PCS ES</t>
  </si>
  <si>
    <t>1500000US110010087012</t>
  </si>
  <si>
    <t>Block Group 2, Census Tract 87.01, District of Columbia, District of Columbia</t>
  </si>
  <si>
    <t>1500000US110010087021</t>
  </si>
  <si>
    <t>Block Group 1, Census Tract 87.02, District of Columbia, District of Columbia</t>
  </si>
  <si>
    <t>D C  PREP EDGEWOOD MIDDLE CAMPUS PCS</t>
  </si>
  <si>
    <t>1500000US110010087022</t>
  </si>
  <si>
    <t>Block Group 2, Census Tract 87.02, District of Columbia, District of Columbia</t>
  </si>
  <si>
    <t>1500000US110010088021</t>
  </si>
  <si>
    <t>Block Group 1, Census Tract 88.02, District of Columbia, District of Columbia</t>
  </si>
  <si>
    <t>1500000US110010088022</t>
  </si>
  <si>
    <t>Block Group 2, Census Tract 88.02, District of Columbia, District of Columbia</t>
  </si>
  <si>
    <t>1500000US110010088023</t>
  </si>
  <si>
    <t>Block Group 3, Census Tract 88.02, District of Columbia, District of Columbia</t>
  </si>
  <si>
    <t>1500000US110010088024</t>
  </si>
  <si>
    <t>Block Group 4, Census Tract 88.02, District of Columbia, District of Columbia</t>
  </si>
  <si>
    <t>1500000US110010088031</t>
  </si>
  <si>
    <t>Block Group 1, Census Tract 88.03, District of Columbia, District of Columbia</t>
  </si>
  <si>
    <t>1500000US110010088041</t>
  </si>
  <si>
    <t>Block Group 1, Census Tract 88.04, District of Columbia, District of Columbia</t>
  </si>
  <si>
    <t>1500000US110010088042</t>
  </si>
  <si>
    <t>Block Group 2, Census Tract 88.04, District of Columbia, District of Columbia</t>
  </si>
  <si>
    <t>1500000US110010089031</t>
  </si>
  <si>
    <t>Block Group 1, Census Tract 89.03, District of Columbia, District of Columbia</t>
  </si>
  <si>
    <t>1500000US110010089032</t>
  </si>
  <si>
    <t>Block Group 2, Census Tract 89.03, District of Columbia, District of Columbia</t>
  </si>
  <si>
    <t>1500000US110010089041</t>
  </si>
  <si>
    <t>Block Group 1, Census Tract 89.04, District of Columbia, District of Columbia</t>
  </si>
  <si>
    <t>1500000US110010089042</t>
  </si>
  <si>
    <t>Block Group 2, Census Tract 89.04, District of Columbia, District of Columbia</t>
  </si>
  <si>
    <t>1500000US110010090001</t>
  </si>
  <si>
    <t>Block Group 1, Census Tract 90, District of Columbia, District of Columbia</t>
  </si>
  <si>
    <t>ELSIE WHITLOW STOKES COMMUNTIY FREEDOM PCS</t>
  </si>
  <si>
    <t>1500000US110010090002</t>
  </si>
  <si>
    <t>Block Group 2, Census Tract 90, District of Columbia, District of Columbia</t>
  </si>
  <si>
    <t>1500000US110010091021</t>
  </si>
  <si>
    <t>Block Group 1, Census Tract 91.02, District of Columbia, District of Columbia</t>
  </si>
  <si>
    <t>1500000US110010091022</t>
  </si>
  <si>
    <t>Block Group 2, Census Tract 91.02, District of Columbia, District of Columbia</t>
  </si>
  <si>
    <t>1500000US110010091023</t>
  </si>
  <si>
    <t>Block Group 3, Census Tract 91.02, District of Columbia, District of Columbia</t>
  </si>
  <si>
    <t>1500000US110010092011</t>
  </si>
  <si>
    <t>Block Group 1, Census Tract 92.01, District of Columbia, District of Columbia</t>
  </si>
  <si>
    <t>1500000US110010092031</t>
  </si>
  <si>
    <t>Block Group 1, Census Tract 92.03, District of Columbia, District of Columbia</t>
  </si>
  <si>
    <t>1500000US110010092032</t>
  </si>
  <si>
    <t>Block Group 2, Census Tract 92.03, District of Columbia, District of Columbia</t>
  </si>
  <si>
    <t>1500000US110010092041</t>
  </si>
  <si>
    <t>Block Group 1, Census Tract 92.04, District of Columbia, District of Columbia</t>
  </si>
  <si>
    <t>1500000US110010092042</t>
  </si>
  <si>
    <t>Block Group 2, Census Tract 92.04, District of Columbia, District of Columbia</t>
  </si>
  <si>
    <t>1500000US110010093011</t>
  </si>
  <si>
    <t>Block Group 1, Census Tract 93.01, District of Columbia, District of Columbia</t>
  </si>
  <si>
    <t>1500000US110010093012</t>
  </si>
  <si>
    <t>Block Group 2, Census Tract 93.01, District of Columbia, District of Columbia</t>
  </si>
  <si>
    <t>1500000US110010093013</t>
  </si>
  <si>
    <t>Block Group 3, Census Tract 93.01, District of Columbia, District of Columbia</t>
  </si>
  <si>
    <t>1500000US110010093014</t>
  </si>
  <si>
    <t>Block Group 4, Census Tract 93.01, District of Columbia, District of Columbia</t>
  </si>
  <si>
    <t>1500000US110010093021</t>
  </si>
  <si>
    <t>Block Group 1, Census Tract 93.02, District of Columbia, District of Columbia</t>
  </si>
  <si>
    <t>1500000US110010094001</t>
  </si>
  <si>
    <t>Block Group 1, Census Tract 94, District of Columbia, District of Columbia</t>
  </si>
  <si>
    <t>1500000US110010094002</t>
  </si>
  <si>
    <t>Block Group 2, Census Tract 94, District of Columbia, District of Columbia</t>
  </si>
  <si>
    <t>1500000US110010094003</t>
  </si>
  <si>
    <t>Block Group 3, Census Tract 94, District of Columbia, District of Columbia</t>
  </si>
  <si>
    <t>1500000US110010094004</t>
  </si>
  <si>
    <t>Block Group 4, Census Tract 94, District of Columbia, District of Columbia</t>
  </si>
  <si>
    <t>1500000US110010095011</t>
  </si>
  <si>
    <t>Block Group 1, Census Tract 95.01, District of Columbia, District of Columbia</t>
  </si>
  <si>
    <t>1500000US110010095012</t>
  </si>
  <si>
    <t>Block Group 2, Census Tract 95.01, District of Columbia, District of Columbia</t>
  </si>
  <si>
    <t>1500000US110010095013</t>
  </si>
  <si>
    <t>Block Group 3, Census Tract 95.01, District of Columbia, District of Columbia</t>
  </si>
  <si>
    <t>1500000US110010095031</t>
  </si>
  <si>
    <t>Block Group 1, Census Tract 95.03, District of Columbia, District of Columbia</t>
  </si>
  <si>
    <t>1500000US110010095032</t>
  </si>
  <si>
    <t>Block Group 2, Census Tract 95.03, District of Columbia, District of Columbia</t>
  </si>
  <si>
    <t>1500000US110010095033</t>
  </si>
  <si>
    <t>Block Group 3, Census Tract 95.03, District of Columbia, District of Columbia</t>
  </si>
  <si>
    <t>1500000US110010095041</t>
  </si>
  <si>
    <t>Block Group 1, Census Tract 95.04, District of Columbia, District of Columbia</t>
  </si>
  <si>
    <t>1500000US110010095042</t>
  </si>
  <si>
    <t>Block Group 2, Census Tract 95.04, District of Columbia, District of Columbia</t>
  </si>
  <si>
    <t>1500000US110010095051</t>
  </si>
  <si>
    <t>Block Group 1, Census Tract 95.05, District of Columbia, District of Columbia</t>
  </si>
  <si>
    <t>1500000US110010095052</t>
  </si>
  <si>
    <t>Block Group 2, Census Tract 95.05, District of Columbia, District of Columbia</t>
  </si>
  <si>
    <t>1500000US110010095053</t>
  </si>
  <si>
    <t>Block Group 3, Census Tract 95.05, District of Columbia, District of Columbia</t>
  </si>
  <si>
    <t>1500000US110010095071</t>
  </si>
  <si>
    <t>Block Group 1, Census Tract 95.07, District of Columbia, District of Columbia</t>
  </si>
  <si>
    <t>1500000US110010095081</t>
  </si>
  <si>
    <t>Block Group 1, Census Tract 95.08, District of Columbia, District of Columbia</t>
  </si>
  <si>
    <t>1500000US110010095082</t>
  </si>
  <si>
    <t>Block Group 2, Census Tract 95.08, District of Columbia, District of Columbia</t>
  </si>
  <si>
    <t>1500000US110010095083</t>
  </si>
  <si>
    <t>Block Group 3, Census Tract 95.08, District of Columbia, District of Columbia</t>
  </si>
  <si>
    <t>1500000US110010095091</t>
  </si>
  <si>
    <t>Block Group 1, Census Tract 95.09, District of Columbia, District of Columbia</t>
  </si>
  <si>
    <t>1500000US110010095092</t>
  </si>
  <si>
    <t>Block Group 2, Census Tract 95.09, District of Columbia, District of Columbia</t>
  </si>
  <si>
    <t>1500000US110010095093</t>
  </si>
  <si>
    <t>Block Group 3, Census Tract 95.09, District of Columbia, District of Columbia</t>
  </si>
  <si>
    <t>1500000US110010096011</t>
  </si>
  <si>
    <t>Block Group 1, Census Tract 96.01, District of Columbia, District of Columbia</t>
  </si>
  <si>
    <t>1500000US110010096021</t>
  </si>
  <si>
    <t>Block Group 1, Census Tract 96.02, District of Columbia, District of Columbia</t>
  </si>
  <si>
    <t>1500000US110010096022</t>
  </si>
  <si>
    <t>Block Group 2, Census Tract 96.02, District of Columbia, District of Columbia</t>
  </si>
  <si>
    <t>1500000US110010096031</t>
  </si>
  <si>
    <t>Block Group 1, Census Tract 96.03, District of Columbia, District of Columbia</t>
  </si>
  <si>
    <t>1500000US110010096032</t>
  </si>
  <si>
    <t>Block Group 2, Census Tract 96.03, District of Columbia, District of Columbia</t>
  </si>
  <si>
    <t>1500000US110010096033</t>
  </si>
  <si>
    <t>Block Group 3, Census Tract 96.03, District of Columbia, District of Columbia</t>
  </si>
  <si>
    <t>1500000US110010096041</t>
  </si>
  <si>
    <t>Block Group 1, Census Tract 96.04, District of Columbia, District of Columbia</t>
  </si>
  <si>
    <t>1500000US110010096042</t>
  </si>
  <si>
    <t>Block Group 2, Census Tract 96.04, District of Columbia, District of Columbia</t>
  </si>
  <si>
    <t>1500000US110010097001</t>
  </si>
  <si>
    <t>Block Group 1, Census Tract 97, District of Columbia, District of Columbia</t>
  </si>
  <si>
    <t>1500000US110010097002</t>
  </si>
  <si>
    <t>Block Group 2, Census Tract 97, District of Columbia, District of Columbia</t>
  </si>
  <si>
    <t>1500000US110010098011</t>
  </si>
  <si>
    <t>Block Group 1, Census Tract 98.01, District of Columbia, District of Columbia</t>
  </si>
  <si>
    <t>1500000US110010098021</t>
  </si>
  <si>
    <t>Block Group 1, Census Tract 98.02, District of Columbia, District of Columbia</t>
  </si>
  <si>
    <t>1500000US110010098022</t>
  </si>
  <si>
    <t>Block Group 2, Census Tract 98.02, District of Columbia, District of Columbia</t>
  </si>
  <si>
    <t>1500000US110010098031</t>
  </si>
  <si>
    <t>Block Group 1, Census Tract 98.03, District of Columbia, District of Columbia</t>
  </si>
  <si>
    <t>1500000US110010098032</t>
  </si>
  <si>
    <t>Block Group 2, Census Tract 98.03, District of Columbia, District of Columbia</t>
  </si>
  <si>
    <t>1500000US110010098033</t>
  </si>
  <si>
    <t>Block Group 3, Census Tract 98.03, District of Columbia, District of Columbia</t>
  </si>
  <si>
    <t>1500000US110010098041</t>
  </si>
  <si>
    <t>Block Group 1, Census Tract 98.04, District of Columbia, District of Columbia</t>
  </si>
  <si>
    <t>1500000US110010098042</t>
  </si>
  <si>
    <t>Block Group 2, Census Tract 98.04, District of Columbia, District of Columbia</t>
  </si>
  <si>
    <t>1500000US110010098071</t>
  </si>
  <si>
    <t>Block Group 1, Census Tract 98.07, District of Columbia, District of Columbia</t>
  </si>
  <si>
    <t>1500000US110010098072</t>
  </si>
  <si>
    <t>Block Group 2, Census Tract 98.07, District of Columbia, District of Columbia</t>
  </si>
  <si>
    <t>1500000US110010098101</t>
  </si>
  <si>
    <t>Block Group 1, Census Tract 98.10, District of Columbia, District of Columbia</t>
  </si>
  <si>
    <t>1500000US110010098102</t>
  </si>
  <si>
    <t>Block Group 2, Census Tract 98.10, District of Columbia, District of Columbia</t>
  </si>
  <si>
    <t>1500000US110010098111</t>
  </si>
  <si>
    <t>Block Group 1, Census Tract 98.11, District of Columbia, District of Columbia</t>
  </si>
  <si>
    <t>1500000US110010098112</t>
  </si>
  <si>
    <t>Block Group 2, Census Tract 98.11, District of Columbia, District of Columbia</t>
  </si>
  <si>
    <t>1500000US110010099011</t>
  </si>
  <si>
    <t>Block Group 1, Census Tract 99.01, District of Columbia, District of Columbia</t>
  </si>
  <si>
    <t>1500000US110010099012</t>
  </si>
  <si>
    <t>Block Group 2, Census Tract 99.01, District of Columbia, District of Columbia</t>
  </si>
  <si>
    <t>1500000US110010099021</t>
  </si>
  <si>
    <t>Block Group 1, Census Tract 99.02, District of Columbia, District of Columbia</t>
  </si>
  <si>
    <t>1500000US110010099022</t>
  </si>
  <si>
    <t>Block Group 2, Census Tract 99.02, District of Columbia, District of Columbia</t>
  </si>
  <si>
    <t>1500000US110010099031</t>
  </si>
  <si>
    <t>Block Group 1, Census Tract 99.03, District of Columbia, District of Columbia</t>
  </si>
  <si>
    <t>1500000US110010099032</t>
  </si>
  <si>
    <t>Block Group 2, Census Tract 99.03, District of Columbia, District of Columbia</t>
  </si>
  <si>
    <t>1500000US110010099041</t>
  </si>
  <si>
    <t>Block Group 1, Census Tract 99.04, District of Columbia, District of Columbia</t>
  </si>
  <si>
    <t>1500000US110010099042</t>
  </si>
  <si>
    <t>Block Group 2, Census Tract 99.04, District of Columbia, District of Columbia</t>
  </si>
  <si>
    <t>1500000US110010099051</t>
  </si>
  <si>
    <t>Block Group 1, Census Tract 99.05, District of Columbia, District of Columbia</t>
  </si>
  <si>
    <t>1500000US110010099052</t>
  </si>
  <si>
    <t>Block Group 2, Census Tract 99.05, District of Columbia, District of Columbia</t>
  </si>
  <si>
    <t>1500000US110010099053</t>
  </si>
  <si>
    <t>Block Group 3, Census Tract 99.05, District of Columbia, District of Columbia</t>
  </si>
  <si>
    <t>1500000US110010099061</t>
  </si>
  <si>
    <t>Block Group 1, Census Tract 99.06, District of Columbia, District of Columbia</t>
  </si>
  <si>
    <t>1500000US110010099071</t>
  </si>
  <si>
    <t>Block Group 1, Census Tract 99.07, District of Columbia, District of Columbia</t>
  </si>
  <si>
    <t>1500000US110010099072</t>
  </si>
  <si>
    <t>Block Group 2, Census Tract 99.07, District of Columbia, District of Columbia</t>
  </si>
  <si>
    <t>1500000US110010101001</t>
  </si>
  <si>
    <t>Block Group 1, Census Tract 101, District of Columbia, District of Columbia</t>
  </si>
  <si>
    <t>1500000US110010101002</t>
  </si>
  <si>
    <t>Block Group 2, Census Tract 101, District of Columbia, District of Columbia</t>
  </si>
  <si>
    <t>1500000US110010102001</t>
  </si>
  <si>
    <t>Block Group 1, Census Tract 102, District of Columbia, District of Columbia</t>
  </si>
  <si>
    <t>1500000US110010102002</t>
  </si>
  <si>
    <t>Block Group 2, Census Tract 102, District of Columbia, District of Columbia</t>
  </si>
  <si>
    <t>1500000US110010103001</t>
  </si>
  <si>
    <t>Block Group 1, Census Tract 103, District of Columbia, District of Columbia</t>
  </si>
  <si>
    <t>1500000US110010103002</t>
  </si>
  <si>
    <t>Block Group 2, Census Tract 103, District of Columbia, District of Columbia</t>
  </si>
  <si>
    <t>1500000US110010103003</t>
  </si>
  <si>
    <t>Block Group 3, Census Tract 103, District of Columbia, District of Columbia</t>
  </si>
  <si>
    <t>1500000US110010104001</t>
  </si>
  <si>
    <t>Block Group 1, Census Tract 104, District of Columbia, District of Columbia</t>
  </si>
  <si>
    <t>1500000US110010104002</t>
  </si>
  <si>
    <t>Block Group 2, Census Tract 104, District of Columbia, District of Columbia</t>
  </si>
  <si>
    <t>1500000US110010105001</t>
  </si>
  <si>
    <t>Block Group 1, Census Tract 105, District of Columbia, District of Columbia</t>
  </si>
  <si>
    <t>1500000US110010105002</t>
  </si>
  <si>
    <t>Block Group 2, Census Tract 105, District of Columbia, District of Columbia</t>
  </si>
  <si>
    <t>1500000US110010106001</t>
  </si>
  <si>
    <t>Block Group 1, Census Tract 106, District of Columbia, District of Columbia</t>
  </si>
  <si>
    <t>1500000US110010106002</t>
  </si>
  <si>
    <t>Block Group 2, Census Tract 106, District of Columbia, District of Columbia</t>
  </si>
  <si>
    <t>1500000US110010106003</t>
  </si>
  <si>
    <t>Block Group 3, Census Tract 106, District of Columbia, District of Columbia</t>
  </si>
  <si>
    <t>1500000US110010107001</t>
  </si>
  <si>
    <t>Block Group 1, Census Tract 107, District of Columbia, District of Columbia</t>
  </si>
  <si>
    <t>1500000US110010107002</t>
  </si>
  <si>
    <t>Block Group 2, Census Tract 107, District of Columbia, District of Columbia</t>
  </si>
  <si>
    <t>1500000US110010108001</t>
  </si>
  <si>
    <t>Block Group 1, Census Tract 108, District of Columbia, District of Columbia</t>
  </si>
  <si>
    <t>1500000US110010108002</t>
  </si>
  <si>
    <t>Block Group 2, Census Tract 108, District of Columbia, District of Columbia</t>
  </si>
  <si>
    <t>1500000US110010108003</t>
  </si>
  <si>
    <t>Block Group 3, Census Tract 108, District of Columbia, District of Columbia</t>
  </si>
  <si>
    <t>1500000US110010109001</t>
  </si>
  <si>
    <t>Block Group 1, Census Tract 109, District of Columbia, District of Columbia</t>
  </si>
  <si>
    <t>1500000US110010109002</t>
  </si>
  <si>
    <t>Block Group 2, Census Tract 109, District of Columbia, District of Columbia</t>
  </si>
  <si>
    <t>1500000US110010110001</t>
  </si>
  <si>
    <t>Block Group 1, Census Tract 110, District of Columbia, District of Columbia</t>
  </si>
  <si>
    <t>1500000US110010110002</t>
  </si>
  <si>
    <t>Block Group 2, Census Tract 110, District of Columbia, District of Columbia</t>
  </si>
  <si>
    <t>1500000US110010110003</t>
  </si>
  <si>
    <t>Block Group 3, Census Tract 110, District of Columbia, District of Columbia</t>
  </si>
  <si>
    <t>1500000US110010110004</t>
  </si>
  <si>
    <t>Block Group 4, Census Tract 110, District of Columbia, District of Columbia</t>
  </si>
  <si>
    <t>1500000US110010111001</t>
  </si>
  <si>
    <t>Block Group 1, Census Tract 111, District of Columbia, District of Columbia</t>
  </si>
  <si>
    <t>1500000US110010111002</t>
  </si>
  <si>
    <t>Block Group 2, Census Tract 111, District of Columbia, District of Columbia</t>
  </si>
  <si>
    <t>1500000US110010111003</t>
  </si>
  <si>
    <t>Block Group 3, Census Tract 111, District of Columbia, District of Columbia</t>
  </si>
  <si>
    <t>full block group id</t>
  </si>
  <si>
    <t>partial block group id</t>
  </si>
  <si>
    <t>geography type</t>
  </si>
  <si>
    <t>number of families in block living in poverty, with children under 18</t>
  </si>
  <si>
    <t>number of families in block not living in poverty, with children under 18</t>
  </si>
  <si>
    <t>number of white children, grades 1-5, in block group</t>
  </si>
  <si>
    <t>number of  children of multiple races, grades 1-5, in block group</t>
  </si>
  <si>
    <t>number of other race children, grades 1-5, in block group</t>
  </si>
  <si>
    <t>number of hawaiian/pacific islander children, grades 1-5, in block group</t>
  </si>
  <si>
    <t>number of asian children, grades 1-5, in block group</t>
  </si>
  <si>
    <t>number of american indian children, grades 1-5, in block group</t>
  </si>
  <si>
    <t>number of black children, grades 1-5, in block group</t>
  </si>
  <si>
    <t>number of hispanic children, grades 1-5, in block group</t>
  </si>
  <si>
    <t>census tract id</t>
  </si>
  <si>
    <t>block group id</t>
  </si>
  <si>
    <t>state fips code</t>
  </si>
  <si>
    <t>block group population</t>
  </si>
  <si>
    <t>latitude of school in group</t>
  </si>
  <si>
    <t>longitude of school in group</t>
  </si>
  <si>
    <t>school id</t>
  </si>
  <si>
    <t>is the school a charter school?</t>
  </si>
  <si>
    <t>name of school</t>
  </si>
  <si>
    <t>highest grade level at school</t>
  </si>
  <si>
    <t>lowest grade level at school</t>
  </si>
  <si>
    <t>average driving distance for k-12 students in block group to a school with a GreatSchools rating over 6</t>
  </si>
  <si>
    <t>pov_prop</t>
  </si>
  <si>
    <t>id3</t>
  </si>
  <si>
    <t>ANC</t>
  </si>
  <si>
    <t>tract_name</t>
  </si>
  <si>
    <t>ward</t>
  </si>
  <si>
    <t>tract_id</t>
  </si>
  <si>
    <t>2E</t>
  </si>
  <si>
    <t>3B</t>
  </si>
  <si>
    <t>3C</t>
  </si>
  <si>
    <t>3F</t>
  </si>
  <si>
    <t>3D/3E*</t>
  </si>
  <si>
    <t>3D</t>
  </si>
  <si>
    <t>3E</t>
  </si>
  <si>
    <t>3G</t>
  </si>
  <si>
    <t>4A</t>
  </si>
  <si>
    <t>4B</t>
  </si>
  <si>
    <t>4C</t>
  </si>
  <si>
    <t>4D</t>
  </si>
  <si>
    <t>5C</t>
  </si>
  <si>
    <t>1D</t>
  </si>
  <si>
    <t>1A</t>
  </si>
  <si>
    <t>1B</t>
  </si>
  <si>
    <t>1C</t>
  </si>
  <si>
    <t>2D</t>
  </si>
  <si>
    <t>2B</t>
  </si>
  <si>
    <t>6C</t>
  </si>
  <si>
    <t>2C</t>
  </si>
  <si>
    <t>2F</t>
  </si>
  <si>
    <t>2A</t>
  </si>
  <si>
    <t>6D</t>
  </si>
  <si>
    <t>6B</t>
  </si>
  <si>
    <t>7D</t>
  </si>
  <si>
    <t>8C</t>
  </si>
  <si>
    <t>8B</t>
  </si>
  <si>
    <t>8A</t>
  </si>
  <si>
    <t>7B</t>
  </si>
  <si>
    <t>7A</t>
  </si>
  <si>
    <t>7E</t>
  </si>
  <si>
    <t>7C</t>
  </si>
  <si>
    <t>6A</t>
  </si>
  <si>
    <t>5B</t>
  </si>
  <si>
    <t>5A</t>
  </si>
  <si>
    <t>8E</t>
  </si>
  <si>
    <t>8D</t>
  </si>
  <si>
    <t>average distance for family</t>
  </si>
  <si>
    <t>average poverty</t>
  </si>
  <si>
    <t>white</t>
  </si>
  <si>
    <t>two</t>
  </si>
  <si>
    <t>other</t>
  </si>
  <si>
    <t>Asian</t>
  </si>
  <si>
    <t>Black</t>
  </si>
  <si>
    <t>Hisp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</si>
</sst>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3"/>
  <sheetViews>
    <sheetView tabSelected="1" topLeftCell="F444" workbookViewId="0">
      <selection activeCell="K458" sqref="K458:K463"/>
    </sheetView>
  </sheetViews>
  <sheetFormatPr baseColWidth="10" defaultRowHeight="16" x14ac:dyDescent="0.2"/>
  <cols>
    <col min="1" max="1" width="22.5" bestFit="1" customWidth="1"/>
    <col min="2" max="4" width="18" customWidth="1"/>
    <col min="6" max="7" width="26.6640625" bestFit="1" customWidth="1"/>
    <col min="8" max="8" width="26.6640625" customWidth="1"/>
    <col min="9" max="9" width="15.33203125" bestFit="1" customWidth="1"/>
    <col min="10" max="10" width="13.83203125" bestFit="1" customWidth="1"/>
    <col min="15" max="15" width="15" bestFit="1" customWidth="1"/>
    <col min="21" max="21" width="17.1640625" bestFit="1" customWidth="1"/>
    <col min="26" max="26" width="44.1640625" bestFit="1" customWidth="1"/>
  </cols>
  <sheetData>
    <row r="1" spans="1:28" x14ac:dyDescent="0.2">
      <c r="A1" t="s">
        <v>0</v>
      </c>
      <c r="B1" t="s">
        <v>1</v>
      </c>
      <c r="C1" t="s">
        <v>989</v>
      </c>
      <c r="D1" t="s">
        <v>992</v>
      </c>
      <c r="E1" t="s">
        <v>2</v>
      </c>
      <c r="F1" t="s">
        <v>3</v>
      </c>
      <c r="G1" t="s">
        <v>4</v>
      </c>
      <c r="H1" t="s">
        <v>988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</row>
    <row r="2" spans="1:28" x14ac:dyDescent="0.2">
      <c r="A2" t="s">
        <v>304</v>
      </c>
      <c r="B2" s="2">
        <v>110010027012</v>
      </c>
      <c r="C2" s="1">
        <f>_xlfn.NUMBERVALUE(LEFT(B2,LEN(B2)-1))</f>
        <v>11001002701</v>
      </c>
      <c r="D2" s="2">
        <f>VLOOKUP(C2,ward_info!$A$2:$B$180,2)</f>
        <v>1</v>
      </c>
      <c r="E2" t="s">
        <v>305</v>
      </c>
      <c r="F2">
        <v>0</v>
      </c>
      <c r="G2">
        <v>99</v>
      </c>
      <c r="H2">
        <f>F2/(F2+G2)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2701</v>
      </c>
      <c r="R2">
        <v>2</v>
      </c>
      <c r="S2">
        <v>11</v>
      </c>
      <c r="T2">
        <v>1880</v>
      </c>
      <c r="U2">
        <v>8.8073342999999998E-2</v>
      </c>
      <c r="V2">
        <v>38.934387000000001</v>
      </c>
      <c r="W2">
        <v>-77.040543</v>
      </c>
      <c r="X2">
        <v>110003000120</v>
      </c>
      <c r="Y2" t="s">
        <v>27</v>
      </c>
      <c r="Z2" t="s">
        <v>295</v>
      </c>
      <c r="AA2">
        <v>5</v>
      </c>
      <c r="AB2" t="s">
        <v>29</v>
      </c>
    </row>
    <row r="3" spans="1:28" x14ac:dyDescent="0.2">
      <c r="A3" t="s">
        <v>306</v>
      </c>
      <c r="B3" s="2">
        <v>110010027013</v>
      </c>
      <c r="C3" s="1">
        <f>_xlfn.NUMBERVALUE(LEFT(B3,LEN(B3)-1))</f>
        <v>11001002701</v>
      </c>
      <c r="D3" s="2">
        <f>VLOOKUP(C3,ward_info!$A$2:$B$180,2)</f>
        <v>1</v>
      </c>
      <c r="E3" t="s">
        <v>307</v>
      </c>
      <c r="F3">
        <v>0</v>
      </c>
      <c r="G3">
        <v>141</v>
      </c>
      <c r="H3">
        <f>F3/(F3+G3)</f>
        <v>0</v>
      </c>
      <c r="I3">
        <v>72</v>
      </c>
      <c r="J3">
        <v>28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2701</v>
      </c>
      <c r="R3">
        <v>3</v>
      </c>
      <c r="S3">
        <v>11</v>
      </c>
      <c r="T3">
        <v>871</v>
      </c>
      <c r="U3">
        <v>0.14214463999999999</v>
      </c>
      <c r="V3">
        <v>38.934387000000001</v>
      </c>
      <c r="W3">
        <v>-77.040543</v>
      </c>
      <c r="X3">
        <v>110003000120</v>
      </c>
      <c r="Y3" t="s">
        <v>27</v>
      </c>
      <c r="Z3" t="s">
        <v>295</v>
      </c>
      <c r="AA3">
        <v>5</v>
      </c>
      <c r="AB3" t="s">
        <v>29</v>
      </c>
    </row>
    <row r="4" spans="1:28" x14ac:dyDescent="0.2">
      <c r="A4" t="s">
        <v>302</v>
      </c>
      <c r="B4" s="2">
        <v>110010027011</v>
      </c>
      <c r="C4" s="1">
        <f>_xlfn.NUMBERVALUE(LEFT(B4,LEN(B4)-1))</f>
        <v>11001002701</v>
      </c>
      <c r="D4" s="2">
        <f>VLOOKUP(C4,ward_info!$A$2:$B$180,2)</f>
        <v>1</v>
      </c>
      <c r="E4" t="s">
        <v>303</v>
      </c>
      <c r="F4">
        <v>0</v>
      </c>
      <c r="G4">
        <v>17</v>
      </c>
      <c r="H4">
        <f>F4/(F4+G4)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2701</v>
      </c>
      <c r="R4">
        <v>1</v>
      </c>
      <c r="S4">
        <v>11</v>
      </c>
      <c r="T4">
        <v>553</v>
      </c>
      <c r="U4">
        <v>0.16914153000000001</v>
      </c>
      <c r="V4">
        <v>38.934387000000001</v>
      </c>
      <c r="W4">
        <v>-77.040543</v>
      </c>
      <c r="X4">
        <v>110003000120</v>
      </c>
      <c r="Y4" t="s">
        <v>27</v>
      </c>
      <c r="Z4" t="s">
        <v>295</v>
      </c>
      <c r="AA4">
        <v>5</v>
      </c>
      <c r="AB4" t="s">
        <v>29</v>
      </c>
    </row>
    <row r="5" spans="1:28" x14ac:dyDescent="0.2">
      <c r="A5" t="s">
        <v>315</v>
      </c>
      <c r="B5" s="2">
        <v>110010027023</v>
      </c>
      <c r="C5" s="1">
        <f>_xlfn.NUMBERVALUE(LEFT(B5,LEN(B5)-1))</f>
        <v>11001002702</v>
      </c>
      <c r="D5" s="2">
        <f>VLOOKUP(C5,ward_info!$A$2:$B$180,2)</f>
        <v>1</v>
      </c>
      <c r="E5" t="s">
        <v>316</v>
      </c>
      <c r="F5">
        <v>0</v>
      </c>
      <c r="G5">
        <v>78</v>
      </c>
      <c r="H5">
        <f>F5/(F5+G5)</f>
        <v>0</v>
      </c>
      <c r="I5">
        <v>29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2702</v>
      </c>
      <c r="R5">
        <v>3</v>
      </c>
      <c r="S5">
        <v>11</v>
      </c>
      <c r="T5">
        <v>1365</v>
      </c>
      <c r="U5">
        <v>0.27608298999999997</v>
      </c>
      <c r="V5">
        <v>38.934387000000001</v>
      </c>
      <c r="W5">
        <v>-77.040543</v>
      </c>
      <c r="X5">
        <v>110003000120</v>
      </c>
      <c r="Y5" t="s">
        <v>27</v>
      </c>
      <c r="Z5" t="s">
        <v>295</v>
      </c>
      <c r="AA5">
        <v>5</v>
      </c>
      <c r="AB5" t="s">
        <v>29</v>
      </c>
    </row>
    <row r="6" spans="1:28" x14ac:dyDescent="0.2">
      <c r="A6" t="s">
        <v>312</v>
      </c>
      <c r="B6" s="2">
        <v>110010027022</v>
      </c>
      <c r="C6" s="1">
        <f>_xlfn.NUMBERVALUE(LEFT(B6,LEN(B6)-1))</f>
        <v>11001002702</v>
      </c>
      <c r="D6" s="2">
        <f>VLOOKUP(C6,ward_info!$A$2:$B$180,2)</f>
        <v>1</v>
      </c>
      <c r="E6" t="s">
        <v>313</v>
      </c>
      <c r="F6">
        <v>0</v>
      </c>
      <c r="G6">
        <v>289</v>
      </c>
      <c r="H6">
        <f>F6/(F6+G6)</f>
        <v>0</v>
      </c>
      <c r="I6">
        <v>51</v>
      </c>
      <c r="J6">
        <v>0</v>
      </c>
      <c r="K6">
        <v>0</v>
      </c>
      <c r="L6">
        <v>0</v>
      </c>
      <c r="M6">
        <v>0</v>
      </c>
      <c r="N6">
        <v>0</v>
      </c>
      <c r="O6">
        <v>10</v>
      </c>
      <c r="P6">
        <v>0</v>
      </c>
      <c r="Q6">
        <v>2702</v>
      </c>
      <c r="R6">
        <v>2</v>
      </c>
      <c r="S6">
        <v>11</v>
      </c>
      <c r="T6">
        <v>2253</v>
      </c>
      <c r="U6">
        <v>0.34554645</v>
      </c>
      <c r="V6">
        <v>38.927315</v>
      </c>
      <c r="W6">
        <v>-77.033339999999995</v>
      </c>
      <c r="X6">
        <v>110004200273</v>
      </c>
      <c r="Y6" t="s">
        <v>196</v>
      </c>
      <c r="Z6" t="s">
        <v>314</v>
      </c>
      <c r="AA6">
        <v>5</v>
      </c>
      <c r="AB6" t="s">
        <v>29</v>
      </c>
    </row>
    <row r="7" spans="1:28" x14ac:dyDescent="0.2">
      <c r="A7" t="s">
        <v>341</v>
      </c>
      <c r="B7" s="2">
        <v>110010032004</v>
      </c>
      <c r="C7" s="1">
        <f>_xlfn.NUMBERVALUE(LEFT(B7,LEN(B7)-1))</f>
        <v>11001003200</v>
      </c>
      <c r="D7" s="2">
        <f>VLOOKUP(C7,ward_info!$A$2:$B$180,2)</f>
        <v>1</v>
      </c>
      <c r="E7" t="s">
        <v>342</v>
      </c>
      <c r="F7">
        <v>0</v>
      </c>
      <c r="G7">
        <v>98</v>
      </c>
      <c r="H7">
        <f>F7/(F7+G7)</f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</v>
      </c>
      <c r="Q7">
        <v>3200</v>
      </c>
      <c r="R7">
        <v>4</v>
      </c>
      <c r="S7">
        <v>11</v>
      </c>
      <c r="T7">
        <v>1370</v>
      </c>
      <c r="U7">
        <v>0.44727138</v>
      </c>
      <c r="V7">
        <v>38.929152999999999</v>
      </c>
      <c r="W7">
        <v>-77.029144000000002</v>
      </c>
      <c r="X7">
        <v>110003000074</v>
      </c>
      <c r="Y7" t="s">
        <v>27</v>
      </c>
      <c r="Z7" t="s">
        <v>292</v>
      </c>
      <c r="AA7">
        <v>5</v>
      </c>
      <c r="AB7" t="s">
        <v>29</v>
      </c>
    </row>
    <row r="8" spans="1:28" x14ac:dyDescent="0.2">
      <c r="A8" t="s">
        <v>337</v>
      </c>
      <c r="B8" s="2">
        <v>110010032002</v>
      </c>
      <c r="C8" s="1">
        <f>_xlfn.NUMBERVALUE(LEFT(B8,LEN(B8)-1))</f>
        <v>11001003200</v>
      </c>
      <c r="D8" s="2">
        <f>VLOOKUP(C8,ward_info!$A$2:$B$180,2)</f>
        <v>1</v>
      </c>
      <c r="E8" t="s">
        <v>338</v>
      </c>
      <c r="F8">
        <v>0</v>
      </c>
      <c r="G8">
        <v>91</v>
      </c>
      <c r="H8">
        <f>F8/(F8+G8)</f>
        <v>0</v>
      </c>
      <c r="I8">
        <v>0</v>
      </c>
      <c r="J8">
        <v>0</v>
      </c>
      <c r="K8">
        <v>15</v>
      </c>
      <c r="L8">
        <v>0</v>
      </c>
      <c r="M8">
        <v>0</v>
      </c>
      <c r="N8">
        <v>0</v>
      </c>
      <c r="O8">
        <v>0</v>
      </c>
      <c r="P8">
        <v>39</v>
      </c>
      <c r="Q8">
        <v>3200</v>
      </c>
      <c r="R8">
        <v>2</v>
      </c>
      <c r="S8">
        <v>11</v>
      </c>
      <c r="T8">
        <v>911</v>
      </c>
      <c r="U8">
        <v>0.52557129000000002</v>
      </c>
      <c r="V8">
        <v>38.929152999999999</v>
      </c>
      <c r="W8">
        <v>-77.029144000000002</v>
      </c>
      <c r="X8">
        <v>110003000074</v>
      </c>
      <c r="Y8" t="s">
        <v>27</v>
      </c>
      <c r="Z8" t="s">
        <v>292</v>
      </c>
      <c r="AA8">
        <v>5</v>
      </c>
      <c r="AB8" t="s">
        <v>29</v>
      </c>
    </row>
    <row r="9" spans="1:28" x14ac:dyDescent="0.2">
      <c r="A9" t="s">
        <v>355</v>
      </c>
      <c r="B9" s="2">
        <v>110010034001</v>
      </c>
      <c r="C9" s="1">
        <f>_xlfn.NUMBERVALUE(LEFT(B9,LEN(B9)-1))</f>
        <v>11001003400</v>
      </c>
      <c r="D9" s="2">
        <f>VLOOKUP(C9,ward_info!$A$2:$B$180,2)</f>
        <v>1</v>
      </c>
      <c r="E9" t="s">
        <v>356</v>
      </c>
      <c r="F9">
        <v>0</v>
      </c>
      <c r="G9">
        <v>57</v>
      </c>
      <c r="H9">
        <f>F9/(F9+G9)</f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19</v>
      </c>
      <c r="P9">
        <v>16</v>
      </c>
      <c r="Q9">
        <v>3400</v>
      </c>
      <c r="R9">
        <v>1</v>
      </c>
      <c r="S9">
        <v>11</v>
      </c>
      <c r="T9">
        <v>1247</v>
      </c>
      <c r="U9">
        <v>0.40335189999999999</v>
      </c>
      <c r="V9">
        <v>38.91507</v>
      </c>
      <c r="W9">
        <v>-77.022696999999994</v>
      </c>
      <c r="X9">
        <v>110003000103</v>
      </c>
      <c r="Y9" t="s">
        <v>27</v>
      </c>
      <c r="Z9" t="s">
        <v>345</v>
      </c>
      <c r="AA9">
        <v>5</v>
      </c>
      <c r="AB9" t="s">
        <v>29</v>
      </c>
    </row>
    <row r="10" spans="1:28" x14ac:dyDescent="0.2">
      <c r="A10" t="s">
        <v>366</v>
      </c>
      <c r="B10" s="2">
        <v>110010036002</v>
      </c>
      <c r="C10" s="1">
        <f>_xlfn.NUMBERVALUE(LEFT(B10,LEN(B10)-1))</f>
        <v>11001003600</v>
      </c>
      <c r="D10" s="2">
        <f>VLOOKUP(C10,ward_info!$A$2:$B$180,2)</f>
        <v>1</v>
      </c>
      <c r="E10" t="s">
        <v>367</v>
      </c>
      <c r="F10">
        <v>0</v>
      </c>
      <c r="G10">
        <v>133</v>
      </c>
      <c r="H10">
        <f>F10/(F10+G10)</f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76</v>
      </c>
      <c r="P10">
        <v>28</v>
      </c>
      <c r="Q10">
        <v>3600</v>
      </c>
      <c r="R10">
        <v>2</v>
      </c>
      <c r="S10">
        <v>11</v>
      </c>
      <c r="T10">
        <v>1359</v>
      </c>
      <c r="U10">
        <v>0.19701258999999999</v>
      </c>
      <c r="V10">
        <v>38.927315</v>
      </c>
      <c r="W10">
        <v>-77.033339999999995</v>
      </c>
      <c r="X10">
        <v>110004200273</v>
      </c>
      <c r="Y10" t="s">
        <v>196</v>
      </c>
      <c r="Z10" t="s">
        <v>314</v>
      </c>
      <c r="AA10">
        <v>5</v>
      </c>
      <c r="AB10" t="s">
        <v>29</v>
      </c>
    </row>
    <row r="11" spans="1:28" x14ac:dyDescent="0.2">
      <c r="A11" t="s">
        <v>364</v>
      </c>
      <c r="B11" s="2">
        <v>110010036001</v>
      </c>
      <c r="C11" s="1">
        <f>_xlfn.NUMBERVALUE(LEFT(B11,LEN(B11)-1))</f>
        <v>11001003600</v>
      </c>
      <c r="D11" s="2">
        <f>VLOOKUP(C11,ward_info!$A$2:$B$180,2)</f>
        <v>1</v>
      </c>
      <c r="E11" t="s">
        <v>365</v>
      </c>
      <c r="F11">
        <v>0</v>
      </c>
      <c r="G11">
        <v>70</v>
      </c>
      <c r="H11">
        <f>F11/(F11+G11)</f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3600</v>
      </c>
      <c r="R11">
        <v>1</v>
      </c>
      <c r="S11">
        <v>11</v>
      </c>
      <c r="T11">
        <v>1482</v>
      </c>
      <c r="U11">
        <v>0.24386667000000001</v>
      </c>
      <c r="V11">
        <v>38.918559999999999</v>
      </c>
      <c r="W11">
        <v>-77.030045000000001</v>
      </c>
      <c r="X11">
        <v>110001500229</v>
      </c>
      <c r="Y11" t="s">
        <v>196</v>
      </c>
      <c r="Z11" t="s">
        <v>363</v>
      </c>
      <c r="AA11">
        <v>8</v>
      </c>
      <c r="AB11" t="s">
        <v>29</v>
      </c>
    </row>
    <row r="12" spans="1:28" x14ac:dyDescent="0.2">
      <c r="A12" t="s">
        <v>368</v>
      </c>
      <c r="B12" s="2">
        <v>110010036003</v>
      </c>
      <c r="C12" s="1">
        <f>_xlfn.NUMBERVALUE(LEFT(B12,LEN(B12)-1))</f>
        <v>11001003600</v>
      </c>
      <c r="D12" s="2">
        <f>VLOOKUP(C12,ward_info!$A$2:$B$180,2)</f>
        <v>1</v>
      </c>
      <c r="E12" t="s">
        <v>369</v>
      </c>
      <c r="F12">
        <v>0</v>
      </c>
      <c r="G12">
        <v>54</v>
      </c>
      <c r="H12">
        <f>F12/(F12+G12)</f>
        <v>0</v>
      </c>
      <c r="I12">
        <v>0</v>
      </c>
      <c r="J12">
        <v>35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3600</v>
      </c>
      <c r="R12">
        <v>3</v>
      </c>
      <c r="S12">
        <v>11</v>
      </c>
      <c r="T12">
        <v>1367</v>
      </c>
      <c r="U12">
        <v>0.33594965999999998</v>
      </c>
      <c r="V12">
        <v>38.927315</v>
      </c>
      <c r="W12">
        <v>-77.033339999999995</v>
      </c>
      <c r="X12">
        <v>110004200273</v>
      </c>
      <c r="Y12" t="s">
        <v>196</v>
      </c>
      <c r="Z12" t="s">
        <v>314</v>
      </c>
      <c r="AA12">
        <v>5</v>
      </c>
      <c r="AB12" t="s">
        <v>29</v>
      </c>
    </row>
    <row r="13" spans="1:28" x14ac:dyDescent="0.2">
      <c r="A13" t="s">
        <v>381</v>
      </c>
      <c r="B13" s="2">
        <v>110010038003</v>
      </c>
      <c r="C13" s="1">
        <f>_xlfn.NUMBERVALUE(LEFT(B13,LEN(B13)-1))</f>
        <v>11001003800</v>
      </c>
      <c r="D13" s="2">
        <f>VLOOKUP(C13,ward_info!$A$2:$B$180,2)</f>
        <v>1</v>
      </c>
      <c r="E13" t="s">
        <v>382</v>
      </c>
      <c r="F13">
        <v>0</v>
      </c>
      <c r="G13">
        <v>12</v>
      </c>
      <c r="H13">
        <f>F13/(F13+G13)</f>
        <v>0</v>
      </c>
      <c r="I13">
        <v>0</v>
      </c>
      <c r="J13">
        <v>0</v>
      </c>
      <c r="K13">
        <v>0</v>
      </c>
      <c r="L13">
        <v>0</v>
      </c>
      <c r="M13">
        <v>12</v>
      </c>
      <c r="N13">
        <v>0</v>
      </c>
      <c r="O13">
        <v>0</v>
      </c>
      <c r="P13">
        <v>0</v>
      </c>
      <c r="Q13">
        <v>3800</v>
      </c>
      <c r="R13">
        <v>3</v>
      </c>
      <c r="S13">
        <v>11</v>
      </c>
      <c r="T13">
        <v>1128</v>
      </c>
      <c r="U13">
        <v>0.37931699000000002</v>
      </c>
      <c r="V13">
        <v>38.927315</v>
      </c>
      <c r="W13">
        <v>-77.033339999999995</v>
      </c>
      <c r="X13">
        <v>110004200273</v>
      </c>
      <c r="Y13" t="s">
        <v>196</v>
      </c>
      <c r="Z13" t="s">
        <v>314</v>
      </c>
      <c r="AA13">
        <v>5</v>
      </c>
      <c r="AB13" t="s">
        <v>29</v>
      </c>
    </row>
    <row r="14" spans="1:28" x14ac:dyDescent="0.2">
      <c r="A14" t="s">
        <v>383</v>
      </c>
      <c r="B14" s="2">
        <v>110010039001</v>
      </c>
      <c r="C14" s="1">
        <f>_xlfn.NUMBERVALUE(LEFT(B14,LEN(B14)-1))</f>
        <v>11001003900</v>
      </c>
      <c r="D14" s="2">
        <f>VLOOKUP(C14,ward_info!$A$2:$B$180,2)</f>
        <v>1</v>
      </c>
      <c r="E14" t="s">
        <v>384</v>
      </c>
      <c r="F14">
        <v>0</v>
      </c>
      <c r="G14">
        <v>14</v>
      </c>
      <c r="H14">
        <f>F14/(F14+G14)</f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14</v>
      </c>
      <c r="P14">
        <v>0</v>
      </c>
      <c r="Q14">
        <v>3900</v>
      </c>
      <c r="R14">
        <v>1</v>
      </c>
      <c r="S14">
        <v>11</v>
      </c>
      <c r="T14">
        <v>1350</v>
      </c>
      <c r="U14">
        <v>0.30098510000000001</v>
      </c>
      <c r="V14">
        <v>38.927315</v>
      </c>
      <c r="W14">
        <v>-77.033339999999995</v>
      </c>
      <c r="X14">
        <v>110004200273</v>
      </c>
      <c r="Y14" t="s">
        <v>196</v>
      </c>
      <c r="Z14" t="s">
        <v>314</v>
      </c>
      <c r="AA14">
        <v>5</v>
      </c>
      <c r="AB14" t="s">
        <v>29</v>
      </c>
    </row>
    <row r="15" spans="1:28" x14ac:dyDescent="0.2">
      <c r="A15" t="s">
        <v>387</v>
      </c>
      <c r="B15" s="2">
        <v>110010039003</v>
      </c>
      <c r="C15" s="1">
        <f>_xlfn.NUMBERVALUE(LEFT(B15,LEN(B15)-1))</f>
        <v>11001003900</v>
      </c>
      <c r="D15" s="2">
        <f>VLOOKUP(C15,ward_info!$A$2:$B$180,2)</f>
        <v>1</v>
      </c>
      <c r="E15" t="s">
        <v>388</v>
      </c>
      <c r="F15">
        <v>0</v>
      </c>
      <c r="G15">
        <v>49</v>
      </c>
      <c r="H15">
        <f>F15/(F15+G15)</f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3900</v>
      </c>
      <c r="R15">
        <v>3</v>
      </c>
      <c r="S15">
        <v>11</v>
      </c>
      <c r="T15">
        <v>1148</v>
      </c>
      <c r="U15">
        <v>0.41977108000000002</v>
      </c>
      <c r="V15">
        <v>38.927315</v>
      </c>
      <c r="W15">
        <v>-77.033339999999995</v>
      </c>
      <c r="X15">
        <v>110004200273</v>
      </c>
      <c r="Y15" t="s">
        <v>196</v>
      </c>
      <c r="Z15" t="s">
        <v>314</v>
      </c>
      <c r="AA15">
        <v>5</v>
      </c>
      <c r="AB15" t="s">
        <v>29</v>
      </c>
    </row>
    <row r="16" spans="1:28" x14ac:dyDescent="0.2">
      <c r="A16" t="s">
        <v>389</v>
      </c>
      <c r="B16" s="2">
        <v>110010039004</v>
      </c>
      <c r="C16" s="1">
        <f>_xlfn.NUMBERVALUE(LEFT(B16,LEN(B16)-1))</f>
        <v>11001003900</v>
      </c>
      <c r="D16" s="2">
        <f>VLOOKUP(C16,ward_info!$A$2:$B$180,2)</f>
        <v>1</v>
      </c>
      <c r="E16" t="s">
        <v>390</v>
      </c>
      <c r="F16">
        <v>0</v>
      </c>
      <c r="G16">
        <v>54</v>
      </c>
      <c r="H16">
        <f>F16/(F16+G16)</f>
        <v>0</v>
      </c>
      <c r="I16">
        <v>18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3900</v>
      </c>
      <c r="R16">
        <v>4</v>
      </c>
      <c r="S16">
        <v>11</v>
      </c>
      <c r="T16">
        <v>931</v>
      </c>
      <c r="U16">
        <v>0.42028648000000002</v>
      </c>
      <c r="V16">
        <v>38.918830999999997</v>
      </c>
      <c r="W16">
        <v>-77.041640999999998</v>
      </c>
      <c r="X16">
        <v>110003000032</v>
      </c>
      <c r="Y16" t="s">
        <v>27</v>
      </c>
      <c r="Z16" t="s">
        <v>378</v>
      </c>
      <c r="AA16">
        <v>5</v>
      </c>
      <c r="AB16" t="s">
        <v>29</v>
      </c>
    </row>
    <row r="17" spans="1:28" x14ac:dyDescent="0.2">
      <c r="A17" t="s">
        <v>385</v>
      </c>
      <c r="B17" s="2">
        <v>110010039002</v>
      </c>
      <c r="C17" s="1">
        <f>_xlfn.NUMBERVALUE(LEFT(B17,LEN(B17)-1))</f>
        <v>11001003900</v>
      </c>
      <c r="D17" s="2">
        <f>VLOOKUP(C17,ward_info!$A$2:$B$180,2)</f>
        <v>1</v>
      </c>
      <c r="E17" t="s">
        <v>386</v>
      </c>
      <c r="F17">
        <v>0</v>
      </c>
      <c r="G17">
        <v>31</v>
      </c>
      <c r="H17">
        <f>F17/(F17+G17)</f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3900</v>
      </c>
      <c r="R17">
        <v>2</v>
      </c>
      <c r="S17">
        <v>11</v>
      </c>
      <c r="T17">
        <v>1045</v>
      </c>
      <c r="U17">
        <v>0.47849079999999999</v>
      </c>
      <c r="V17">
        <v>38.918830999999997</v>
      </c>
      <c r="W17">
        <v>-77.041640999999998</v>
      </c>
      <c r="X17">
        <v>110003000032</v>
      </c>
      <c r="Y17" t="s">
        <v>27</v>
      </c>
      <c r="Z17" t="s">
        <v>378</v>
      </c>
      <c r="AA17">
        <v>5</v>
      </c>
      <c r="AB17" t="s">
        <v>29</v>
      </c>
    </row>
    <row r="18" spans="1:28" x14ac:dyDescent="0.2">
      <c r="A18" t="s">
        <v>391</v>
      </c>
      <c r="B18" s="2">
        <v>110010040011</v>
      </c>
      <c r="C18" s="1">
        <f>_xlfn.NUMBERVALUE(LEFT(B18,LEN(B18)-1))</f>
        <v>11001004001</v>
      </c>
      <c r="D18" s="2">
        <f>VLOOKUP(C18,ward_info!$A$2:$B$180,2)</f>
        <v>1</v>
      </c>
      <c r="E18" t="s">
        <v>392</v>
      </c>
      <c r="F18">
        <v>0</v>
      </c>
      <c r="G18">
        <v>71</v>
      </c>
      <c r="H18">
        <f>F18/(F18+G18)</f>
        <v>0</v>
      </c>
      <c r="I18">
        <v>17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4001</v>
      </c>
      <c r="R18">
        <v>1</v>
      </c>
      <c r="S18">
        <v>11</v>
      </c>
      <c r="T18">
        <v>1548</v>
      </c>
      <c r="U18">
        <v>0.26971254</v>
      </c>
      <c r="V18">
        <v>38.918830999999997</v>
      </c>
      <c r="W18">
        <v>-77.041640999999998</v>
      </c>
      <c r="X18">
        <v>110003000032</v>
      </c>
      <c r="Y18" t="s">
        <v>27</v>
      </c>
      <c r="Z18" t="s">
        <v>378</v>
      </c>
      <c r="AA18">
        <v>5</v>
      </c>
      <c r="AB18" t="s">
        <v>29</v>
      </c>
    </row>
    <row r="19" spans="1:28" x14ac:dyDescent="0.2">
      <c r="A19" t="s">
        <v>395</v>
      </c>
      <c r="B19" s="2">
        <v>110010040013</v>
      </c>
      <c r="C19" s="1">
        <f>_xlfn.NUMBERVALUE(LEFT(B19,LEN(B19)-1))</f>
        <v>11001004001</v>
      </c>
      <c r="D19" s="2">
        <f>VLOOKUP(C19,ward_info!$A$2:$B$180,2)</f>
        <v>1</v>
      </c>
      <c r="E19" t="s">
        <v>396</v>
      </c>
      <c r="F19">
        <v>0</v>
      </c>
      <c r="G19">
        <v>104</v>
      </c>
      <c r="H19">
        <f>F19/(F19+G19)</f>
        <v>0</v>
      </c>
      <c r="I19">
        <v>63</v>
      </c>
      <c r="J19">
        <v>0</v>
      </c>
      <c r="K19">
        <v>53</v>
      </c>
      <c r="L19">
        <v>0</v>
      </c>
      <c r="M19">
        <v>0</v>
      </c>
      <c r="N19">
        <v>0</v>
      </c>
      <c r="O19">
        <v>0</v>
      </c>
      <c r="P19">
        <v>53</v>
      </c>
      <c r="Q19">
        <v>4001</v>
      </c>
      <c r="R19">
        <v>3</v>
      </c>
      <c r="S19">
        <v>11</v>
      </c>
      <c r="T19">
        <v>1551</v>
      </c>
      <c r="U19">
        <v>0.31549402999999998</v>
      </c>
      <c r="V19">
        <v>38.918830999999997</v>
      </c>
      <c r="W19">
        <v>-77.041640999999998</v>
      </c>
      <c r="X19">
        <v>110003000032</v>
      </c>
      <c r="Y19" t="s">
        <v>27</v>
      </c>
      <c r="Z19" t="s">
        <v>378</v>
      </c>
      <c r="AA19">
        <v>5</v>
      </c>
      <c r="AB19" t="s">
        <v>29</v>
      </c>
    </row>
    <row r="20" spans="1:28" x14ac:dyDescent="0.2">
      <c r="A20" t="s">
        <v>399</v>
      </c>
      <c r="B20" s="2">
        <v>110010040022</v>
      </c>
      <c r="C20" s="1">
        <f>_xlfn.NUMBERVALUE(LEFT(B20,LEN(B20)-1))</f>
        <v>11001004002</v>
      </c>
      <c r="D20" s="2">
        <f>VLOOKUP(C20,ward_info!$A$2:$B$180,2)</f>
        <v>1</v>
      </c>
      <c r="E20" t="s">
        <v>400</v>
      </c>
      <c r="F20">
        <v>0</v>
      </c>
      <c r="G20">
        <v>93</v>
      </c>
      <c r="H20">
        <f>F20/(F20+G20)</f>
        <v>0</v>
      </c>
      <c r="I20">
        <v>61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4002</v>
      </c>
      <c r="R20">
        <v>2</v>
      </c>
      <c r="S20">
        <v>11</v>
      </c>
      <c r="T20">
        <v>1544</v>
      </c>
      <c r="U20">
        <v>9.4100512999999997E-2</v>
      </c>
      <c r="V20">
        <v>38.918830999999997</v>
      </c>
      <c r="W20">
        <v>-77.041640999999998</v>
      </c>
      <c r="X20">
        <v>110003000032</v>
      </c>
      <c r="Y20" t="s">
        <v>27</v>
      </c>
      <c r="Z20" t="s">
        <v>378</v>
      </c>
      <c r="AA20">
        <v>5</v>
      </c>
      <c r="AB20" t="s">
        <v>29</v>
      </c>
    </row>
    <row r="21" spans="1:28" x14ac:dyDescent="0.2">
      <c r="A21" t="s">
        <v>397</v>
      </c>
      <c r="B21" s="2">
        <v>110010040021</v>
      </c>
      <c r="C21" s="1">
        <f>_xlfn.NUMBERVALUE(LEFT(B21,LEN(B21)-1))</f>
        <v>11001004002</v>
      </c>
      <c r="D21" s="2">
        <f>VLOOKUP(C21,ward_info!$A$2:$B$180,2)</f>
        <v>1</v>
      </c>
      <c r="E21" t="s">
        <v>398</v>
      </c>
      <c r="F21">
        <v>0</v>
      </c>
      <c r="G21">
        <v>13</v>
      </c>
      <c r="H21">
        <f>F21/(F21+G21)</f>
        <v>0</v>
      </c>
      <c r="I21">
        <v>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4002</v>
      </c>
      <c r="R21">
        <v>1</v>
      </c>
      <c r="S21">
        <v>11</v>
      </c>
      <c r="T21">
        <v>680</v>
      </c>
      <c r="U21">
        <v>0.14168741000000001</v>
      </c>
      <c r="V21">
        <v>38.918830999999997</v>
      </c>
      <c r="W21">
        <v>-77.041640999999998</v>
      </c>
      <c r="X21">
        <v>110003000032</v>
      </c>
      <c r="Y21" t="s">
        <v>27</v>
      </c>
      <c r="Z21" t="s">
        <v>378</v>
      </c>
      <c r="AA21">
        <v>5</v>
      </c>
      <c r="AB21" t="s">
        <v>29</v>
      </c>
    </row>
    <row r="22" spans="1:28" x14ac:dyDescent="0.2">
      <c r="A22" t="s">
        <v>401</v>
      </c>
      <c r="B22" s="2">
        <v>110010040023</v>
      </c>
      <c r="C22" s="1">
        <f>_xlfn.NUMBERVALUE(LEFT(B22,LEN(B22)-1))</f>
        <v>11001004002</v>
      </c>
      <c r="D22" s="2">
        <f>VLOOKUP(C22,ward_info!$A$2:$B$180,2)</f>
        <v>1</v>
      </c>
      <c r="E22" t="s">
        <v>402</v>
      </c>
      <c r="F22">
        <v>0</v>
      </c>
      <c r="G22">
        <v>29</v>
      </c>
      <c r="H22">
        <f>F22/(F22+G22)</f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4002</v>
      </c>
      <c r="R22">
        <v>3</v>
      </c>
      <c r="S22">
        <v>11</v>
      </c>
      <c r="T22">
        <v>573</v>
      </c>
      <c r="U22">
        <v>0.22114690000000001</v>
      </c>
      <c r="V22">
        <v>38.918830999999997</v>
      </c>
      <c r="W22">
        <v>-77.041640999999998</v>
      </c>
      <c r="X22">
        <v>110003000032</v>
      </c>
      <c r="Y22" t="s">
        <v>27</v>
      </c>
      <c r="Z22" t="s">
        <v>378</v>
      </c>
      <c r="AA22">
        <v>5</v>
      </c>
      <c r="AB22" t="s">
        <v>29</v>
      </c>
    </row>
    <row r="23" spans="1:28" x14ac:dyDescent="0.2">
      <c r="A23" t="s">
        <v>422</v>
      </c>
      <c r="B23" s="2">
        <v>110010044001</v>
      </c>
      <c r="C23" s="1">
        <f>_xlfn.NUMBERVALUE(LEFT(B23,LEN(B23)-1))</f>
        <v>11001004400</v>
      </c>
      <c r="D23" s="2">
        <f>VLOOKUP(C23,ward_info!$A$2:$B$180,2)</f>
        <v>1</v>
      </c>
      <c r="E23" t="s">
        <v>423</v>
      </c>
      <c r="F23">
        <v>0</v>
      </c>
      <c r="G23">
        <v>116</v>
      </c>
      <c r="H23">
        <f>F23/(F23+G23)</f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4400</v>
      </c>
      <c r="R23">
        <v>1</v>
      </c>
      <c r="S23">
        <v>11</v>
      </c>
      <c r="T23">
        <v>2769</v>
      </c>
      <c r="U23">
        <v>7.3291420999999995E-2</v>
      </c>
      <c r="V23">
        <v>38.918559999999999</v>
      </c>
      <c r="W23">
        <v>-77.030045000000001</v>
      </c>
      <c r="X23">
        <v>110001500229</v>
      </c>
      <c r="Y23" t="s">
        <v>196</v>
      </c>
      <c r="Z23" t="s">
        <v>363</v>
      </c>
      <c r="AA23">
        <v>8</v>
      </c>
      <c r="AB23" t="s">
        <v>29</v>
      </c>
    </row>
    <row r="24" spans="1:28" x14ac:dyDescent="0.2">
      <c r="A24" t="s">
        <v>32</v>
      </c>
      <c r="B24" s="2">
        <v>110010001003</v>
      </c>
      <c r="C24" s="1">
        <f>_xlfn.NUMBERVALUE(LEFT(B24,LEN(B24)-1))</f>
        <v>11001000100</v>
      </c>
      <c r="D24" s="2">
        <f>VLOOKUP(C24,ward_info!$A$2:$B$180,2)</f>
        <v>2</v>
      </c>
      <c r="E24" t="s">
        <v>33</v>
      </c>
      <c r="F24">
        <v>0</v>
      </c>
      <c r="G24">
        <v>106</v>
      </c>
      <c r="H24">
        <f>F24/(F24+G24)</f>
        <v>0</v>
      </c>
      <c r="I24">
        <v>62</v>
      </c>
      <c r="J24">
        <v>0</v>
      </c>
      <c r="K24">
        <v>0</v>
      </c>
      <c r="L24">
        <v>0</v>
      </c>
      <c r="M24">
        <v>50</v>
      </c>
      <c r="N24">
        <v>0</v>
      </c>
      <c r="O24">
        <v>0</v>
      </c>
      <c r="P24">
        <v>0</v>
      </c>
      <c r="Q24">
        <v>100</v>
      </c>
      <c r="R24">
        <v>3</v>
      </c>
      <c r="S24">
        <v>11</v>
      </c>
      <c r="T24">
        <v>1163</v>
      </c>
      <c r="U24">
        <v>0.24004619999999999</v>
      </c>
      <c r="V24">
        <v>38.908104000000002</v>
      </c>
      <c r="W24">
        <v>-77.064575000000005</v>
      </c>
      <c r="X24">
        <v>110003000180</v>
      </c>
      <c r="Y24" t="s">
        <v>27</v>
      </c>
      <c r="Z24" t="s">
        <v>28</v>
      </c>
      <c r="AA24">
        <v>5</v>
      </c>
      <c r="AB24" t="s">
        <v>29</v>
      </c>
    </row>
    <row r="25" spans="1:28" x14ac:dyDescent="0.2">
      <c r="A25" t="s">
        <v>34</v>
      </c>
      <c r="B25" s="2">
        <v>110010001004</v>
      </c>
      <c r="C25" s="1">
        <f>_xlfn.NUMBERVALUE(LEFT(B25,LEN(B25)-1))</f>
        <v>11001000100</v>
      </c>
      <c r="D25" s="2">
        <f>VLOOKUP(C25,ward_info!$A$2:$B$180,2)</f>
        <v>2</v>
      </c>
      <c r="E25" t="s">
        <v>35</v>
      </c>
      <c r="F25">
        <v>0</v>
      </c>
      <c r="G25">
        <v>131</v>
      </c>
      <c r="H25">
        <f>F25/(F25+G25)</f>
        <v>0</v>
      </c>
      <c r="I25">
        <v>79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100</v>
      </c>
      <c r="R25">
        <v>4</v>
      </c>
      <c r="S25">
        <v>11</v>
      </c>
      <c r="T25">
        <v>1000</v>
      </c>
      <c r="U25">
        <v>0.31750571999999999</v>
      </c>
      <c r="V25">
        <v>38.908104000000002</v>
      </c>
      <c r="W25">
        <v>-77.064575000000005</v>
      </c>
      <c r="X25">
        <v>110003000180</v>
      </c>
      <c r="Y25" t="s">
        <v>27</v>
      </c>
      <c r="Z25" t="s">
        <v>28</v>
      </c>
      <c r="AA25">
        <v>5</v>
      </c>
      <c r="AB25" t="s">
        <v>29</v>
      </c>
    </row>
    <row r="26" spans="1:28" x14ac:dyDescent="0.2">
      <c r="A26" t="s">
        <v>25</v>
      </c>
      <c r="B26" s="2">
        <v>110010001001</v>
      </c>
      <c r="C26" s="1">
        <f>_xlfn.NUMBERVALUE(LEFT(B26,LEN(B26)-1))</f>
        <v>11001000100</v>
      </c>
      <c r="D26" s="2">
        <f>VLOOKUP(C26,ward_info!$A$2:$B$180,2)</f>
        <v>2</v>
      </c>
      <c r="E26" t="s">
        <v>26</v>
      </c>
      <c r="F26">
        <v>0</v>
      </c>
      <c r="G26">
        <v>157</v>
      </c>
      <c r="H26">
        <f>F26/(F26+G26)</f>
        <v>0</v>
      </c>
      <c r="I26">
        <v>119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45</v>
      </c>
      <c r="Q26">
        <v>100</v>
      </c>
      <c r="R26">
        <v>1</v>
      </c>
      <c r="S26">
        <v>11</v>
      </c>
      <c r="T26">
        <v>1343</v>
      </c>
      <c r="U26">
        <v>0.35661131000000001</v>
      </c>
      <c r="V26">
        <v>38.908104000000002</v>
      </c>
      <c r="W26">
        <v>-77.064575000000005</v>
      </c>
      <c r="X26">
        <v>110003000180</v>
      </c>
      <c r="Y26" t="s">
        <v>27</v>
      </c>
      <c r="Z26" t="s">
        <v>28</v>
      </c>
      <c r="AA26">
        <v>5</v>
      </c>
      <c r="AB26" t="s">
        <v>29</v>
      </c>
    </row>
    <row r="27" spans="1:28" x14ac:dyDescent="0.2">
      <c r="A27" t="s">
        <v>30</v>
      </c>
      <c r="B27" s="2">
        <v>110010001002</v>
      </c>
      <c r="C27" s="1">
        <f>_xlfn.NUMBERVALUE(LEFT(B27,LEN(B27)-1))</f>
        <v>11001000100</v>
      </c>
      <c r="D27" s="2">
        <f>VLOOKUP(C27,ward_info!$A$2:$B$180,2)</f>
        <v>2</v>
      </c>
      <c r="E27" t="s">
        <v>31</v>
      </c>
      <c r="F27">
        <v>0</v>
      </c>
      <c r="G27">
        <v>81</v>
      </c>
      <c r="H27">
        <f>F27/(F27+G27)</f>
        <v>0</v>
      </c>
      <c r="I27">
        <v>18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100</v>
      </c>
      <c r="R27">
        <v>2</v>
      </c>
      <c r="S27">
        <v>11</v>
      </c>
      <c r="T27">
        <v>1384</v>
      </c>
      <c r="U27">
        <v>0.541439</v>
      </c>
      <c r="V27">
        <v>38.908104000000002</v>
      </c>
      <c r="W27">
        <v>-77.064575000000005</v>
      </c>
      <c r="X27">
        <v>110003000180</v>
      </c>
      <c r="Y27" t="s">
        <v>27</v>
      </c>
      <c r="Z27" t="s">
        <v>28</v>
      </c>
      <c r="AA27">
        <v>5</v>
      </c>
      <c r="AB27" t="s">
        <v>29</v>
      </c>
    </row>
    <row r="28" spans="1:28" x14ac:dyDescent="0.2">
      <c r="A28" t="s">
        <v>42</v>
      </c>
      <c r="B28" s="2">
        <v>110010002023</v>
      </c>
      <c r="C28" s="1">
        <f>_xlfn.NUMBERVALUE(LEFT(B28,LEN(B28)-1))</f>
        <v>11001000202</v>
      </c>
      <c r="D28" s="2">
        <f>VLOOKUP(C28,ward_info!$A$2:$B$180,2)</f>
        <v>2</v>
      </c>
      <c r="E28" t="s">
        <v>43</v>
      </c>
      <c r="F28">
        <v>0</v>
      </c>
      <c r="G28">
        <v>87</v>
      </c>
      <c r="H28">
        <f>F28/(F28+G28)</f>
        <v>0</v>
      </c>
      <c r="I28">
        <v>42</v>
      </c>
      <c r="J28">
        <v>0</v>
      </c>
      <c r="K28">
        <v>0</v>
      </c>
      <c r="L28">
        <v>0</v>
      </c>
      <c r="M28">
        <v>0</v>
      </c>
      <c r="N28">
        <v>0</v>
      </c>
      <c r="O28">
        <v>15</v>
      </c>
      <c r="P28">
        <v>0</v>
      </c>
      <c r="Q28">
        <v>202</v>
      </c>
      <c r="R28">
        <v>3</v>
      </c>
      <c r="S28">
        <v>11</v>
      </c>
      <c r="T28">
        <v>1053</v>
      </c>
      <c r="U28">
        <v>0.16116963000000001</v>
      </c>
      <c r="V28">
        <v>38.908104000000002</v>
      </c>
      <c r="W28">
        <v>-77.064575000000005</v>
      </c>
      <c r="X28">
        <v>110003000180</v>
      </c>
      <c r="Y28" t="s">
        <v>27</v>
      </c>
      <c r="Z28" t="s">
        <v>28</v>
      </c>
      <c r="AA28">
        <v>5</v>
      </c>
      <c r="AB28" t="s">
        <v>29</v>
      </c>
    </row>
    <row r="29" spans="1:28" x14ac:dyDescent="0.2">
      <c r="A29" t="s">
        <v>44</v>
      </c>
      <c r="B29" s="2">
        <v>110010002024</v>
      </c>
      <c r="C29" s="1">
        <f>_xlfn.NUMBERVALUE(LEFT(B29,LEN(B29)-1))</f>
        <v>11001000202</v>
      </c>
      <c r="D29" s="2">
        <f>VLOOKUP(C29,ward_info!$A$2:$B$180,2)</f>
        <v>2</v>
      </c>
      <c r="E29" t="s">
        <v>45</v>
      </c>
      <c r="F29">
        <v>0</v>
      </c>
      <c r="G29">
        <v>11</v>
      </c>
      <c r="H29">
        <f>F29/(F29+G29)</f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202</v>
      </c>
      <c r="R29">
        <v>4</v>
      </c>
      <c r="S29">
        <v>11</v>
      </c>
      <c r="T29">
        <v>2363</v>
      </c>
      <c r="U29">
        <v>0.26632354000000003</v>
      </c>
      <c r="V29">
        <v>38.908104000000002</v>
      </c>
      <c r="W29">
        <v>-77.064575000000005</v>
      </c>
      <c r="X29">
        <v>110003000180</v>
      </c>
      <c r="Y29" t="s">
        <v>27</v>
      </c>
      <c r="Z29" t="s">
        <v>28</v>
      </c>
      <c r="AA29">
        <v>5</v>
      </c>
      <c r="AB29" t="s">
        <v>29</v>
      </c>
    </row>
    <row r="30" spans="1:28" x14ac:dyDescent="0.2">
      <c r="A30" t="s">
        <v>38</v>
      </c>
      <c r="B30" s="2">
        <v>110010002021</v>
      </c>
      <c r="C30" s="1">
        <f>_xlfn.NUMBERVALUE(LEFT(B30,LEN(B30)-1))</f>
        <v>11001000202</v>
      </c>
      <c r="D30" s="2">
        <f>VLOOKUP(C30,ward_info!$A$2:$B$180,2)</f>
        <v>2</v>
      </c>
      <c r="E30" t="s">
        <v>39</v>
      </c>
      <c r="F30">
        <v>0</v>
      </c>
      <c r="G30">
        <v>85</v>
      </c>
      <c r="H30">
        <f>F30/(F30+G30)</f>
        <v>0</v>
      </c>
      <c r="I30">
        <v>10</v>
      </c>
      <c r="J30">
        <v>0</v>
      </c>
      <c r="K30">
        <v>0</v>
      </c>
      <c r="L30">
        <v>0</v>
      </c>
      <c r="M30">
        <v>6</v>
      </c>
      <c r="N30">
        <v>0</v>
      </c>
      <c r="O30">
        <v>0</v>
      </c>
      <c r="P30">
        <v>0</v>
      </c>
      <c r="Q30">
        <v>202</v>
      </c>
      <c r="R30">
        <v>1</v>
      </c>
      <c r="S30">
        <v>11</v>
      </c>
      <c r="T30">
        <v>1196</v>
      </c>
      <c r="U30">
        <v>0.39364314</v>
      </c>
      <c r="V30">
        <v>38.908104000000002</v>
      </c>
      <c r="W30">
        <v>-77.064575000000005</v>
      </c>
      <c r="X30">
        <v>110003000180</v>
      </c>
      <c r="Y30" t="s">
        <v>27</v>
      </c>
      <c r="Z30" t="s">
        <v>28</v>
      </c>
      <c r="AA30">
        <v>5</v>
      </c>
      <c r="AB30" t="s">
        <v>29</v>
      </c>
    </row>
    <row r="31" spans="1:28" x14ac:dyDescent="0.2">
      <c r="A31" t="s">
        <v>403</v>
      </c>
      <c r="B31" s="2">
        <v>110010041001</v>
      </c>
      <c r="C31" s="1">
        <f>_xlfn.NUMBERVALUE(LEFT(B31,LEN(B31)-1))</f>
        <v>11001004100</v>
      </c>
      <c r="D31" s="2">
        <f>VLOOKUP(C31,ward_info!$A$2:$B$180,2)</f>
        <v>2</v>
      </c>
      <c r="E31" t="s">
        <v>404</v>
      </c>
      <c r="F31">
        <v>0</v>
      </c>
      <c r="G31">
        <v>85</v>
      </c>
      <c r="H31">
        <f>F31/(F31+G31)</f>
        <v>0</v>
      </c>
      <c r="I31">
        <v>22</v>
      </c>
      <c r="J31">
        <v>8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4100</v>
      </c>
      <c r="R31">
        <v>1</v>
      </c>
      <c r="S31">
        <v>11</v>
      </c>
      <c r="T31">
        <v>1229</v>
      </c>
      <c r="U31">
        <v>0.39843508999999999</v>
      </c>
      <c r="V31">
        <v>38.918830999999997</v>
      </c>
      <c r="W31">
        <v>-77.041640999999998</v>
      </c>
      <c r="X31">
        <v>110003000032</v>
      </c>
      <c r="Y31" t="s">
        <v>27</v>
      </c>
      <c r="Z31" t="s">
        <v>378</v>
      </c>
      <c r="AA31">
        <v>5</v>
      </c>
      <c r="AB31" t="s">
        <v>29</v>
      </c>
    </row>
    <row r="32" spans="1:28" x14ac:dyDescent="0.2">
      <c r="A32" t="s">
        <v>405</v>
      </c>
      <c r="B32" s="2">
        <v>110010041002</v>
      </c>
      <c r="C32" s="1">
        <f>_xlfn.NUMBERVALUE(LEFT(B32,LEN(B32)-1))</f>
        <v>11001004100</v>
      </c>
      <c r="D32" s="2">
        <f>VLOOKUP(C32,ward_info!$A$2:$B$180,2)</f>
        <v>2</v>
      </c>
      <c r="E32" t="s">
        <v>406</v>
      </c>
      <c r="F32">
        <v>0</v>
      </c>
      <c r="G32">
        <v>62</v>
      </c>
      <c r="H32">
        <f>F32/(F32+G32)</f>
        <v>0</v>
      </c>
      <c r="I32">
        <v>24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4100</v>
      </c>
      <c r="R32">
        <v>2</v>
      </c>
      <c r="S32">
        <v>11</v>
      </c>
      <c r="T32">
        <v>671</v>
      </c>
      <c r="U32">
        <v>0.46836153000000003</v>
      </c>
      <c r="V32">
        <v>38.918830999999997</v>
      </c>
      <c r="W32">
        <v>-77.041640999999998</v>
      </c>
      <c r="X32">
        <v>110003000032</v>
      </c>
      <c r="Y32" t="s">
        <v>27</v>
      </c>
      <c r="Z32" t="s">
        <v>378</v>
      </c>
      <c r="AA32">
        <v>5</v>
      </c>
      <c r="AB32" t="s">
        <v>29</v>
      </c>
    </row>
    <row r="33" spans="1:28" x14ac:dyDescent="0.2">
      <c r="A33" t="s">
        <v>407</v>
      </c>
      <c r="B33" s="2">
        <v>110010041003</v>
      </c>
      <c r="C33" s="1">
        <f>_xlfn.NUMBERVALUE(LEFT(B33,LEN(B33)-1))</f>
        <v>11001004100</v>
      </c>
      <c r="D33" s="2">
        <f>VLOOKUP(C33,ward_info!$A$2:$B$180,2)</f>
        <v>2</v>
      </c>
      <c r="E33" t="s">
        <v>408</v>
      </c>
      <c r="F33">
        <v>0</v>
      </c>
      <c r="G33">
        <v>29</v>
      </c>
      <c r="H33">
        <f>F33/(F33+G33)</f>
        <v>0</v>
      </c>
      <c r="I33">
        <v>25</v>
      </c>
      <c r="J33">
        <v>3</v>
      </c>
      <c r="K33">
        <v>0</v>
      </c>
      <c r="L33">
        <v>0</v>
      </c>
      <c r="M33">
        <v>0</v>
      </c>
      <c r="N33">
        <v>0</v>
      </c>
      <c r="O33">
        <v>4</v>
      </c>
      <c r="P33">
        <v>0</v>
      </c>
      <c r="Q33">
        <v>4100</v>
      </c>
      <c r="R33">
        <v>3</v>
      </c>
      <c r="S33">
        <v>11</v>
      </c>
      <c r="T33">
        <v>808</v>
      </c>
      <c r="U33">
        <v>0.62428408999999996</v>
      </c>
      <c r="V33">
        <v>38.912376000000002</v>
      </c>
      <c r="W33">
        <v>-77.039672999999993</v>
      </c>
      <c r="X33">
        <v>110003000027</v>
      </c>
      <c r="Y33" t="s">
        <v>27</v>
      </c>
      <c r="Z33" t="s">
        <v>409</v>
      </c>
      <c r="AA33">
        <v>5</v>
      </c>
      <c r="AB33" t="s">
        <v>29</v>
      </c>
    </row>
    <row r="34" spans="1:28" x14ac:dyDescent="0.2">
      <c r="A34" t="s">
        <v>412</v>
      </c>
      <c r="B34" s="2">
        <v>110010042012</v>
      </c>
      <c r="C34" s="1">
        <f>_xlfn.NUMBERVALUE(LEFT(B34,LEN(B34)-1))</f>
        <v>11001004201</v>
      </c>
      <c r="D34" s="2">
        <f>VLOOKUP(C34,ward_info!$A$2:$B$180,2)</f>
        <v>2</v>
      </c>
      <c r="E34" t="s">
        <v>413</v>
      </c>
      <c r="F34">
        <v>0</v>
      </c>
      <c r="G34">
        <v>42</v>
      </c>
      <c r="H34">
        <f>F34/(F34+G34)</f>
        <v>0</v>
      </c>
      <c r="I34">
        <v>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4201</v>
      </c>
      <c r="R34">
        <v>2</v>
      </c>
      <c r="S34">
        <v>11</v>
      </c>
      <c r="T34">
        <v>1908</v>
      </c>
      <c r="U34">
        <v>0.21038888</v>
      </c>
      <c r="V34">
        <v>38.918830999999997</v>
      </c>
      <c r="W34">
        <v>-77.041640999999998</v>
      </c>
      <c r="X34">
        <v>110003000032</v>
      </c>
      <c r="Y34" t="s">
        <v>27</v>
      </c>
      <c r="Z34" t="s">
        <v>378</v>
      </c>
      <c r="AA34">
        <v>5</v>
      </c>
      <c r="AB34" t="s">
        <v>29</v>
      </c>
    </row>
    <row r="35" spans="1:28" x14ac:dyDescent="0.2">
      <c r="A35" t="s">
        <v>410</v>
      </c>
      <c r="B35" s="2">
        <v>110010042011</v>
      </c>
      <c r="C35" s="1">
        <f>_xlfn.NUMBERVALUE(LEFT(B35,LEN(B35)-1))</f>
        <v>11001004201</v>
      </c>
      <c r="D35" s="2">
        <f>VLOOKUP(C35,ward_info!$A$2:$B$180,2)</f>
        <v>2</v>
      </c>
      <c r="E35" t="s">
        <v>411</v>
      </c>
      <c r="F35">
        <v>0</v>
      </c>
      <c r="G35">
        <v>63</v>
      </c>
      <c r="H35">
        <f>F35/(F35+G35)</f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13</v>
      </c>
      <c r="P35">
        <v>27</v>
      </c>
      <c r="Q35">
        <v>4201</v>
      </c>
      <c r="R35">
        <v>1</v>
      </c>
      <c r="S35">
        <v>11</v>
      </c>
      <c r="T35">
        <v>1434</v>
      </c>
      <c r="U35">
        <v>0.28314837999999998</v>
      </c>
      <c r="V35">
        <v>38.918830999999997</v>
      </c>
      <c r="W35">
        <v>-77.041640999999998</v>
      </c>
      <c r="X35">
        <v>110003000032</v>
      </c>
      <c r="Y35" t="s">
        <v>27</v>
      </c>
      <c r="Z35" t="s">
        <v>378</v>
      </c>
      <c r="AA35">
        <v>5</v>
      </c>
      <c r="AB35" t="s">
        <v>29</v>
      </c>
    </row>
    <row r="36" spans="1:28" x14ac:dyDescent="0.2">
      <c r="A36" t="s">
        <v>414</v>
      </c>
      <c r="B36" s="2">
        <v>110010042021</v>
      </c>
      <c r="C36" s="1">
        <f>_xlfn.NUMBERVALUE(LEFT(B36,LEN(B36)-1))</f>
        <v>11001004202</v>
      </c>
      <c r="D36" s="2">
        <f>VLOOKUP(C36,ward_info!$A$2:$B$180,2)</f>
        <v>2</v>
      </c>
      <c r="E36" t="s">
        <v>415</v>
      </c>
      <c r="F36">
        <v>0</v>
      </c>
      <c r="G36">
        <v>16</v>
      </c>
      <c r="H36">
        <f>F36/(F36+G36)</f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4202</v>
      </c>
      <c r="R36">
        <v>1</v>
      </c>
      <c r="S36">
        <v>11</v>
      </c>
      <c r="T36">
        <v>1357</v>
      </c>
      <c r="U36">
        <v>0.14782413999999999</v>
      </c>
      <c r="V36">
        <v>38.912376000000002</v>
      </c>
      <c r="W36">
        <v>-77.039672999999993</v>
      </c>
      <c r="X36">
        <v>110003000027</v>
      </c>
      <c r="Y36" t="s">
        <v>27</v>
      </c>
      <c r="Z36" t="s">
        <v>409</v>
      </c>
      <c r="AA36">
        <v>5</v>
      </c>
      <c r="AB36" t="s">
        <v>29</v>
      </c>
    </row>
    <row r="37" spans="1:28" x14ac:dyDescent="0.2">
      <c r="A37" t="s">
        <v>416</v>
      </c>
      <c r="B37" s="2">
        <v>110010042022</v>
      </c>
      <c r="C37" s="1">
        <f>_xlfn.NUMBERVALUE(LEFT(B37,LEN(B37)-1))</f>
        <v>11001004202</v>
      </c>
      <c r="D37" s="2">
        <f>VLOOKUP(C37,ward_info!$A$2:$B$180,2)</f>
        <v>2</v>
      </c>
      <c r="E37" t="s">
        <v>417</v>
      </c>
      <c r="F37">
        <v>0</v>
      </c>
      <c r="G37">
        <v>57</v>
      </c>
      <c r="H37">
        <f>F37/(F37+G37)</f>
        <v>0</v>
      </c>
      <c r="I37">
        <v>9</v>
      </c>
      <c r="J37">
        <v>0</v>
      </c>
      <c r="K37">
        <v>11</v>
      </c>
      <c r="L37">
        <v>0</v>
      </c>
      <c r="M37">
        <v>0</v>
      </c>
      <c r="N37">
        <v>0</v>
      </c>
      <c r="O37">
        <v>0</v>
      </c>
      <c r="P37">
        <v>11</v>
      </c>
      <c r="Q37">
        <v>4202</v>
      </c>
      <c r="R37">
        <v>2</v>
      </c>
      <c r="S37">
        <v>11</v>
      </c>
      <c r="T37">
        <v>1414</v>
      </c>
      <c r="U37">
        <v>0.25000525000000001</v>
      </c>
      <c r="V37">
        <v>38.912376000000002</v>
      </c>
      <c r="W37">
        <v>-77.039672999999993</v>
      </c>
      <c r="X37">
        <v>110003000027</v>
      </c>
      <c r="Y37" t="s">
        <v>27</v>
      </c>
      <c r="Z37" t="s">
        <v>409</v>
      </c>
      <c r="AA37">
        <v>5</v>
      </c>
      <c r="AB37" t="s">
        <v>29</v>
      </c>
    </row>
    <row r="38" spans="1:28" x14ac:dyDescent="0.2">
      <c r="A38" t="s">
        <v>437</v>
      </c>
      <c r="B38" s="2">
        <v>110010048011</v>
      </c>
      <c r="C38" s="1">
        <f>_xlfn.NUMBERVALUE(LEFT(B38,LEN(B38)-1))</f>
        <v>11001004801</v>
      </c>
      <c r="D38" s="2">
        <f>VLOOKUP(C38,ward_info!$A$2:$B$180,2)</f>
        <v>2</v>
      </c>
      <c r="E38" t="s">
        <v>438</v>
      </c>
      <c r="F38">
        <v>0</v>
      </c>
      <c r="G38">
        <v>107</v>
      </c>
      <c r="H38">
        <f>F38/(F38+G38)</f>
        <v>0</v>
      </c>
      <c r="I38">
        <v>0</v>
      </c>
      <c r="J38">
        <v>0</v>
      </c>
      <c r="K38">
        <v>0</v>
      </c>
      <c r="L38">
        <v>0</v>
      </c>
      <c r="M38">
        <v>13</v>
      </c>
      <c r="N38">
        <v>0</v>
      </c>
      <c r="O38">
        <v>18</v>
      </c>
      <c r="P38">
        <v>0</v>
      </c>
      <c r="Q38">
        <v>4801</v>
      </c>
      <c r="R38">
        <v>1</v>
      </c>
      <c r="S38">
        <v>11</v>
      </c>
      <c r="T38">
        <v>2143</v>
      </c>
      <c r="U38">
        <v>0.16033131</v>
      </c>
      <c r="V38">
        <v>38.909981000000002</v>
      </c>
      <c r="W38">
        <v>-77.018265</v>
      </c>
      <c r="X38">
        <v>110003100376</v>
      </c>
      <c r="Y38" t="s">
        <v>196</v>
      </c>
      <c r="Z38" t="s">
        <v>348</v>
      </c>
      <c r="AA38">
        <v>8</v>
      </c>
      <c r="AB38">
        <v>4</v>
      </c>
    </row>
    <row r="39" spans="1:28" x14ac:dyDescent="0.2">
      <c r="A39" t="s">
        <v>439</v>
      </c>
      <c r="B39" s="2">
        <v>110010048021</v>
      </c>
      <c r="C39" s="1">
        <f>_xlfn.NUMBERVALUE(LEFT(B39,LEN(B39)-1))</f>
        <v>11001004802</v>
      </c>
      <c r="D39" s="2">
        <f>VLOOKUP(C39,ward_info!$A$2:$B$180,2)</f>
        <v>2</v>
      </c>
      <c r="E39" t="s">
        <v>440</v>
      </c>
      <c r="F39">
        <v>0</v>
      </c>
      <c r="G39">
        <v>71</v>
      </c>
      <c r="H39">
        <f>F39/(F39+G39)</f>
        <v>0</v>
      </c>
      <c r="I39">
        <v>6</v>
      </c>
      <c r="J39">
        <v>0</v>
      </c>
      <c r="K39">
        <v>0</v>
      </c>
      <c r="L39">
        <v>0</v>
      </c>
      <c r="M39">
        <v>11</v>
      </c>
      <c r="N39">
        <v>0</v>
      </c>
      <c r="O39">
        <v>30</v>
      </c>
      <c r="P39">
        <v>0</v>
      </c>
      <c r="Q39">
        <v>4802</v>
      </c>
      <c r="R39">
        <v>1</v>
      </c>
      <c r="S39">
        <v>11</v>
      </c>
      <c r="T39">
        <v>1212</v>
      </c>
      <c r="U39">
        <v>0.25441206</v>
      </c>
      <c r="V39">
        <v>38.909981000000002</v>
      </c>
      <c r="W39">
        <v>-77.018265</v>
      </c>
      <c r="X39">
        <v>110003100376</v>
      </c>
      <c r="Y39" t="s">
        <v>196</v>
      </c>
      <c r="Z39" t="s">
        <v>348</v>
      </c>
      <c r="AA39">
        <v>8</v>
      </c>
      <c r="AB39">
        <v>4</v>
      </c>
    </row>
    <row r="40" spans="1:28" x14ac:dyDescent="0.2">
      <c r="A40" t="s">
        <v>451</v>
      </c>
      <c r="B40" s="2">
        <v>110010050011</v>
      </c>
      <c r="C40" s="1">
        <f>_xlfn.NUMBERVALUE(LEFT(B40,LEN(B40)-1))</f>
        <v>11001005001</v>
      </c>
      <c r="D40" s="2">
        <f>VLOOKUP(C40,ward_info!$A$2:$B$180,2)</f>
        <v>2</v>
      </c>
      <c r="E40" t="s">
        <v>452</v>
      </c>
      <c r="F40">
        <v>0</v>
      </c>
      <c r="G40">
        <v>75</v>
      </c>
      <c r="H40">
        <f>F40/(F40+G40)</f>
        <v>0</v>
      </c>
      <c r="I40">
        <v>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5001</v>
      </c>
      <c r="R40">
        <v>1</v>
      </c>
      <c r="S40">
        <v>11</v>
      </c>
      <c r="T40">
        <v>784</v>
      </c>
      <c r="U40">
        <v>0.39653643999999999</v>
      </c>
      <c r="V40">
        <v>38.91507</v>
      </c>
      <c r="W40">
        <v>-77.022696999999994</v>
      </c>
      <c r="X40">
        <v>110003000103</v>
      </c>
      <c r="Y40" t="s">
        <v>27</v>
      </c>
      <c r="Z40" t="s">
        <v>345</v>
      </c>
      <c r="AA40">
        <v>5</v>
      </c>
      <c r="AB40" t="s">
        <v>29</v>
      </c>
    </row>
    <row r="41" spans="1:28" x14ac:dyDescent="0.2">
      <c r="A41" t="s">
        <v>453</v>
      </c>
      <c r="B41" s="2">
        <v>110010050012</v>
      </c>
      <c r="C41" s="1">
        <f>_xlfn.NUMBERVALUE(LEFT(B41,LEN(B41)-1))</f>
        <v>11001005001</v>
      </c>
      <c r="D41" s="2">
        <f>VLOOKUP(C41,ward_info!$A$2:$B$180,2)</f>
        <v>2</v>
      </c>
      <c r="E41" t="s">
        <v>454</v>
      </c>
      <c r="F41">
        <v>0</v>
      </c>
      <c r="G41">
        <v>67</v>
      </c>
      <c r="H41">
        <f>F41/(F41+G41)</f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5001</v>
      </c>
      <c r="R41">
        <v>2</v>
      </c>
      <c r="S41">
        <v>11</v>
      </c>
      <c r="T41">
        <v>1171</v>
      </c>
      <c r="U41">
        <v>0.45824548999999998</v>
      </c>
      <c r="V41">
        <v>38.918559999999999</v>
      </c>
      <c r="W41">
        <v>-77.030045000000001</v>
      </c>
      <c r="X41">
        <v>110001500229</v>
      </c>
      <c r="Y41" t="s">
        <v>196</v>
      </c>
      <c r="Z41" t="s">
        <v>363</v>
      </c>
      <c r="AA41">
        <v>8</v>
      </c>
      <c r="AB41" t="s">
        <v>29</v>
      </c>
    </row>
    <row r="42" spans="1:28" x14ac:dyDescent="0.2">
      <c r="A42" t="s">
        <v>462</v>
      </c>
      <c r="B42" s="2">
        <v>110010050024</v>
      </c>
      <c r="C42" s="1">
        <f>_xlfn.NUMBERVALUE(LEFT(B42,LEN(B42)-1))</f>
        <v>11001005002</v>
      </c>
      <c r="D42" s="2">
        <f>VLOOKUP(C42,ward_info!$A$2:$B$180,2)</f>
        <v>2</v>
      </c>
      <c r="E42" t="s">
        <v>463</v>
      </c>
      <c r="F42">
        <v>0</v>
      </c>
      <c r="G42">
        <v>83</v>
      </c>
      <c r="H42">
        <f>F42/(F42+G42)</f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5002</v>
      </c>
      <c r="R42">
        <v>4</v>
      </c>
      <c r="S42">
        <v>11</v>
      </c>
      <c r="T42">
        <v>1401</v>
      </c>
      <c r="U42">
        <v>0.10546746999999999</v>
      </c>
      <c r="V42">
        <v>38.903464999999997</v>
      </c>
      <c r="W42">
        <v>-77.028525999999999</v>
      </c>
      <c r="X42">
        <v>110003000076</v>
      </c>
      <c r="Y42" t="s">
        <v>27</v>
      </c>
      <c r="Z42" t="s">
        <v>457</v>
      </c>
      <c r="AA42">
        <v>5</v>
      </c>
      <c r="AB42" t="s">
        <v>29</v>
      </c>
    </row>
    <row r="43" spans="1:28" x14ac:dyDescent="0.2">
      <c r="A43" t="s">
        <v>455</v>
      </c>
      <c r="B43" s="2">
        <v>110010050021</v>
      </c>
      <c r="C43" s="1">
        <f>_xlfn.NUMBERVALUE(LEFT(B43,LEN(B43)-1))</f>
        <v>11001005002</v>
      </c>
      <c r="D43" s="2">
        <f>VLOOKUP(C43,ward_info!$A$2:$B$180,2)</f>
        <v>2</v>
      </c>
      <c r="E43" t="s">
        <v>456</v>
      </c>
      <c r="F43">
        <v>0</v>
      </c>
      <c r="G43">
        <v>16</v>
      </c>
      <c r="H43">
        <f>F43/(F43+G43)</f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5002</v>
      </c>
      <c r="R43">
        <v>1</v>
      </c>
      <c r="S43">
        <v>11</v>
      </c>
      <c r="T43">
        <v>1820</v>
      </c>
      <c r="U43">
        <v>0.19835736000000001</v>
      </c>
      <c r="V43">
        <v>38.903464999999997</v>
      </c>
      <c r="W43">
        <v>-77.028525999999999</v>
      </c>
      <c r="X43">
        <v>110003000076</v>
      </c>
      <c r="Y43" t="s">
        <v>27</v>
      </c>
      <c r="Z43" t="s">
        <v>457</v>
      </c>
      <c r="AA43">
        <v>5</v>
      </c>
      <c r="AB43" t="s">
        <v>29</v>
      </c>
    </row>
    <row r="44" spans="1:28" x14ac:dyDescent="0.2">
      <c r="A44" t="s">
        <v>458</v>
      </c>
      <c r="B44" s="2">
        <v>110010050022</v>
      </c>
      <c r="C44" s="1">
        <f>_xlfn.NUMBERVALUE(LEFT(B44,LEN(B44)-1))</f>
        <v>11001005002</v>
      </c>
      <c r="D44" s="2">
        <f>VLOOKUP(C44,ward_info!$A$2:$B$180,2)</f>
        <v>2</v>
      </c>
      <c r="E44" t="s">
        <v>459</v>
      </c>
      <c r="F44">
        <v>0</v>
      </c>
      <c r="G44">
        <v>28</v>
      </c>
      <c r="H44">
        <f>F44/(F44+G44)</f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5002</v>
      </c>
      <c r="R44">
        <v>2</v>
      </c>
      <c r="S44">
        <v>11</v>
      </c>
      <c r="T44">
        <v>1921</v>
      </c>
      <c r="U44">
        <v>0.27536494</v>
      </c>
      <c r="V44">
        <v>38.903464999999997</v>
      </c>
      <c r="W44">
        <v>-77.028525999999999</v>
      </c>
      <c r="X44">
        <v>110003000076</v>
      </c>
      <c r="Y44" t="s">
        <v>27</v>
      </c>
      <c r="Z44" t="s">
        <v>457</v>
      </c>
      <c r="AA44">
        <v>5</v>
      </c>
      <c r="AB44" t="s">
        <v>29</v>
      </c>
    </row>
    <row r="45" spans="1:28" x14ac:dyDescent="0.2">
      <c r="A45" t="s">
        <v>470</v>
      </c>
      <c r="B45" s="2">
        <v>110010052014</v>
      </c>
      <c r="C45" s="1">
        <f>_xlfn.NUMBERVALUE(LEFT(B45,LEN(B45)-1))</f>
        <v>11001005201</v>
      </c>
      <c r="D45" s="2">
        <f>VLOOKUP(C45,ward_info!$A$2:$B$180,2)</f>
        <v>2</v>
      </c>
      <c r="E45" t="s">
        <v>471</v>
      </c>
      <c r="F45">
        <v>0</v>
      </c>
      <c r="G45">
        <v>80</v>
      </c>
      <c r="H45">
        <f>F45/(F45+G45)</f>
        <v>0</v>
      </c>
      <c r="I45">
        <v>30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5201</v>
      </c>
      <c r="R45">
        <v>4</v>
      </c>
      <c r="S45">
        <v>11</v>
      </c>
      <c r="T45">
        <v>1775</v>
      </c>
      <c r="U45">
        <v>0.35039097000000002</v>
      </c>
      <c r="V45">
        <v>38.912376000000002</v>
      </c>
      <c r="W45">
        <v>-77.039672999999993</v>
      </c>
      <c r="X45">
        <v>110003000027</v>
      </c>
      <c r="Y45" t="s">
        <v>27</v>
      </c>
      <c r="Z45" t="s">
        <v>409</v>
      </c>
      <c r="AA45">
        <v>5</v>
      </c>
      <c r="AB45" t="s">
        <v>29</v>
      </c>
    </row>
    <row r="46" spans="1:28" x14ac:dyDescent="0.2">
      <c r="A46" t="s">
        <v>464</v>
      </c>
      <c r="B46" s="2">
        <v>110010052011</v>
      </c>
      <c r="C46" s="1">
        <f>_xlfn.NUMBERVALUE(LEFT(B46,LEN(B46)-1))</f>
        <v>11001005201</v>
      </c>
      <c r="D46" s="2">
        <f>VLOOKUP(C46,ward_info!$A$2:$B$180,2)</f>
        <v>2</v>
      </c>
      <c r="E46" t="s">
        <v>465</v>
      </c>
      <c r="F46">
        <v>0</v>
      </c>
      <c r="G46">
        <v>25</v>
      </c>
      <c r="H46">
        <f>F46/(F46+G46)</f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5201</v>
      </c>
      <c r="R46">
        <v>1</v>
      </c>
      <c r="S46">
        <v>11</v>
      </c>
      <c r="T46">
        <v>2083</v>
      </c>
      <c r="U46">
        <v>0.36095833999999999</v>
      </c>
      <c r="V46">
        <v>38.903464999999997</v>
      </c>
      <c r="W46">
        <v>-77.028525999999999</v>
      </c>
      <c r="X46">
        <v>110003000076</v>
      </c>
      <c r="Y46" t="s">
        <v>27</v>
      </c>
      <c r="Z46" t="s">
        <v>457</v>
      </c>
      <c r="AA46">
        <v>5</v>
      </c>
      <c r="AB46" t="s">
        <v>29</v>
      </c>
    </row>
    <row r="47" spans="1:28" x14ac:dyDescent="0.2">
      <c r="A47" t="s">
        <v>478</v>
      </c>
      <c r="B47" s="2">
        <v>110010053014</v>
      </c>
      <c r="C47" s="1">
        <f>_xlfn.NUMBERVALUE(LEFT(B47,LEN(B47)-1))</f>
        <v>11001005301</v>
      </c>
      <c r="D47" s="2">
        <f>VLOOKUP(C47,ward_info!$A$2:$B$180,2)</f>
        <v>2</v>
      </c>
      <c r="E47" t="s">
        <v>479</v>
      </c>
      <c r="F47">
        <v>0</v>
      </c>
      <c r="G47">
        <v>12</v>
      </c>
      <c r="H47">
        <f>F47/(F47+G47)</f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5301</v>
      </c>
      <c r="R47">
        <v>4</v>
      </c>
      <c r="S47">
        <v>11</v>
      </c>
      <c r="T47">
        <v>1551</v>
      </c>
      <c r="U47">
        <v>7.8614852999999998E-2</v>
      </c>
      <c r="V47">
        <v>38.912376000000002</v>
      </c>
      <c r="W47">
        <v>-77.039672999999993</v>
      </c>
      <c r="X47">
        <v>110003000027</v>
      </c>
      <c r="Y47" t="s">
        <v>27</v>
      </c>
      <c r="Z47" t="s">
        <v>409</v>
      </c>
      <c r="AA47">
        <v>5</v>
      </c>
      <c r="AB47" t="s">
        <v>29</v>
      </c>
    </row>
    <row r="48" spans="1:28" x14ac:dyDescent="0.2">
      <c r="A48" t="s">
        <v>472</v>
      </c>
      <c r="B48" s="2">
        <v>110010053011</v>
      </c>
      <c r="C48" s="1">
        <f>_xlfn.NUMBERVALUE(LEFT(B48,LEN(B48)-1))</f>
        <v>11001005301</v>
      </c>
      <c r="D48" s="2">
        <f>VLOOKUP(C48,ward_info!$A$2:$B$180,2)</f>
        <v>2</v>
      </c>
      <c r="E48" t="s">
        <v>473</v>
      </c>
      <c r="F48">
        <v>0</v>
      </c>
      <c r="G48">
        <v>13</v>
      </c>
      <c r="H48">
        <f>F48/(F48+G48)</f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5301</v>
      </c>
      <c r="R48">
        <v>1</v>
      </c>
      <c r="S48">
        <v>11</v>
      </c>
      <c r="T48">
        <v>976</v>
      </c>
      <c r="U48">
        <v>9.8087221000000002E-2</v>
      </c>
      <c r="V48">
        <v>38.912376000000002</v>
      </c>
      <c r="W48">
        <v>-77.039672999999993</v>
      </c>
      <c r="X48">
        <v>110003000027</v>
      </c>
      <c r="Y48" t="s">
        <v>27</v>
      </c>
      <c r="Z48" t="s">
        <v>409</v>
      </c>
      <c r="AA48">
        <v>5</v>
      </c>
      <c r="AB48" t="s">
        <v>29</v>
      </c>
    </row>
    <row r="49" spans="1:28" x14ac:dyDescent="0.2">
      <c r="A49" t="s">
        <v>474</v>
      </c>
      <c r="B49" s="2">
        <v>110010053012</v>
      </c>
      <c r="C49" s="1">
        <f>_xlfn.NUMBERVALUE(LEFT(B49,LEN(B49)-1))</f>
        <v>11001005301</v>
      </c>
      <c r="D49" s="2">
        <f>VLOOKUP(C49,ward_info!$A$2:$B$180,2)</f>
        <v>2</v>
      </c>
      <c r="E49" t="s">
        <v>475</v>
      </c>
      <c r="F49">
        <v>0</v>
      </c>
      <c r="G49">
        <v>128</v>
      </c>
      <c r="H49">
        <f>F49/(F49+G49)</f>
        <v>0</v>
      </c>
      <c r="I49">
        <v>0</v>
      </c>
      <c r="J49">
        <v>0</v>
      </c>
      <c r="K49">
        <v>0</v>
      </c>
      <c r="L49">
        <v>0</v>
      </c>
      <c r="M49">
        <v>19</v>
      </c>
      <c r="N49">
        <v>0</v>
      </c>
      <c r="O49">
        <v>0</v>
      </c>
      <c r="P49">
        <v>0</v>
      </c>
      <c r="Q49">
        <v>5301</v>
      </c>
      <c r="R49">
        <v>2</v>
      </c>
      <c r="S49">
        <v>11</v>
      </c>
      <c r="T49">
        <v>1192</v>
      </c>
      <c r="U49">
        <v>0.13065001000000001</v>
      </c>
      <c r="V49">
        <v>38.912376000000002</v>
      </c>
      <c r="W49">
        <v>-77.039672999999993</v>
      </c>
      <c r="X49">
        <v>110003000027</v>
      </c>
      <c r="Y49" t="s">
        <v>27</v>
      </c>
      <c r="Z49" t="s">
        <v>409</v>
      </c>
      <c r="AA49">
        <v>5</v>
      </c>
      <c r="AB49" t="s">
        <v>29</v>
      </c>
    </row>
    <row r="50" spans="1:28" x14ac:dyDescent="0.2">
      <c r="A50" t="s">
        <v>476</v>
      </c>
      <c r="B50" s="2">
        <v>110010053013</v>
      </c>
      <c r="C50" s="1">
        <f>_xlfn.NUMBERVALUE(LEFT(B50,LEN(B50)-1))</f>
        <v>11001005301</v>
      </c>
      <c r="D50" s="2">
        <f>VLOOKUP(C50,ward_info!$A$2:$B$180,2)</f>
        <v>2</v>
      </c>
      <c r="E50" t="s">
        <v>477</v>
      </c>
      <c r="F50">
        <v>0</v>
      </c>
      <c r="G50">
        <v>20</v>
      </c>
      <c r="H50">
        <f>F50/(F50+G50)</f>
        <v>0</v>
      </c>
      <c r="I50">
        <v>21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5301</v>
      </c>
      <c r="R50">
        <v>3</v>
      </c>
      <c r="S50">
        <v>11</v>
      </c>
      <c r="T50">
        <v>1332</v>
      </c>
      <c r="U50">
        <v>0.23063755</v>
      </c>
      <c r="V50">
        <v>38.912376000000002</v>
      </c>
      <c r="W50">
        <v>-77.039672999999993</v>
      </c>
      <c r="X50">
        <v>110003000027</v>
      </c>
      <c r="Y50" t="s">
        <v>27</v>
      </c>
      <c r="Z50" t="s">
        <v>409</v>
      </c>
      <c r="AA50">
        <v>5</v>
      </c>
      <c r="AB50" t="s">
        <v>29</v>
      </c>
    </row>
    <row r="51" spans="1:28" x14ac:dyDescent="0.2">
      <c r="A51" t="s">
        <v>482</v>
      </c>
      <c r="B51" s="2">
        <v>110010055002</v>
      </c>
      <c r="C51" s="1">
        <f>_xlfn.NUMBERVALUE(LEFT(B51,LEN(B51)-1))</f>
        <v>11001005500</v>
      </c>
      <c r="D51" s="2">
        <f>VLOOKUP(C51,ward_info!$A$2:$B$180,2)</f>
        <v>2</v>
      </c>
      <c r="E51" t="s">
        <v>483</v>
      </c>
      <c r="F51">
        <v>0</v>
      </c>
      <c r="G51">
        <v>79</v>
      </c>
      <c r="H51">
        <f>F51/(F51+G51)</f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5500</v>
      </c>
      <c r="R51">
        <v>2</v>
      </c>
      <c r="S51">
        <v>11</v>
      </c>
      <c r="T51">
        <v>2165</v>
      </c>
      <c r="U51">
        <v>0.69372517</v>
      </c>
      <c r="V51">
        <v>38.908104000000002</v>
      </c>
      <c r="W51">
        <v>-77.064575000000005</v>
      </c>
      <c r="X51">
        <v>110003000180</v>
      </c>
      <c r="Y51" t="s">
        <v>27</v>
      </c>
      <c r="Z51" t="s">
        <v>28</v>
      </c>
      <c r="AA51">
        <v>5</v>
      </c>
      <c r="AB51" t="s">
        <v>29</v>
      </c>
    </row>
    <row r="52" spans="1:28" x14ac:dyDescent="0.2">
      <c r="A52" t="s">
        <v>484</v>
      </c>
      <c r="B52" s="2">
        <v>110010055003</v>
      </c>
      <c r="C52" s="1">
        <f>_xlfn.NUMBERVALUE(LEFT(B52,LEN(B52)-1))</f>
        <v>11001005500</v>
      </c>
      <c r="D52" s="2">
        <f>VLOOKUP(C52,ward_info!$A$2:$B$180,2)</f>
        <v>2</v>
      </c>
      <c r="E52" t="s">
        <v>485</v>
      </c>
      <c r="F52">
        <v>0</v>
      </c>
      <c r="G52">
        <v>22</v>
      </c>
      <c r="H52">
        <f>F52/(F52+G52)</f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5500</v>
      </c>
      <c r="R52">
        <v>3</v>
      </c>
      <c r="S52">
        <v>11</v>
      </c>
      <c r="T52">
        <v>1376</v>
      </c>
      <c r="U52">
        <v>0.70801497000000002</v>
      </c>
      <c r="V52">
        <v>38.912376000000002</v>
      </c>
      <c r="W52">
        <v>-77.039672999999993</v>
      </c>
      <c r="X52">
        <v>110003000027</v>
      </c>
      <c r="Y52" t="s">
        <v>27</v>
      </c>
      <c r="Z52" t="s">
        <v>409</v>
      </c>
      <c r="AA52">
        <v>5</v>
      </c>
      <c r="AB52" t="s">
        <v>29</v>
      </c>
    </row>
    <row r="53" spans="1:28" x14ac:dyDescent="0.2">
      <c r="A53" t="s">
        <v>490</v>
      </c>
      <c r="B53" s="2">
        <v>110010056001</v>
      </c>
      <c r="C53" s="1">
        <f>_xlfn.NUMBERVALUE(LEFT(B53,LEN(B53)-1))</f>
        <v>11001005600</v>
      </c>
      <c r="D53" s="2">
        <f>VLOOKUP(C53,ward_info!$A$2:$B$180,2)</f>
        <v>2</v>
      </c>
      <c r="E53" t="s">
        <v>491</v>
      </c>
      <c r="F53">
        <v>0</v>
      </c>
      <c r="G53">
        <v>50</v>
      </c>
      <c r="H53">
        <f>F53/(F53+G53)</f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5600</v>
      </c>
      <c r="R53">
        <v>1</v>
      </c>
      <c r="S53">
        <v>11</v>
      </c>
      <c r="T53">
        <v>1521</v>
      </c>
      <c r="U53">
        <v>0.69452411000000003</v>
      </c>
      <c r="V53">
        <v>38.908104000000002</v>
      </c>
      <c r="W53">
        <v>-77.064575000000005</v>
      </c>
      <c r="X53">
        <v>110003000180</v>
      </c>
      <c r="Y53" t="s">
        <v>27</v>
      </c>
      <c r="Z53" t="s">
        <v>28</v>
      </c>
      <c r="AA53">
        <v>5</v>
      </c>
      <c r="AB53" t="s">
        <v>29</v>
      </c>
    </row>
    <row r="54" spans="1:28" x14ac:dyDescent="0.2">
      <c r="A54" t="s">
        <v>492</v>
      </c>
      <c r="B54" s="2">
        <v>110010056002</v>
      </c>
      <c r="C54" s="1">
        <f>_xlfn.NUMBERVALUE(LEFT(B54,LEN(B54)-1))</f>
        <v>11001005600</v>
      </c>
      <c r="D54" s="2">
        <f>VLOOKUP(C54,ward_info!$A$2:$B$180,2)</f>
        <v>2</v>
      </c>
      <c r="E54" t="s">
        <v>493</v>
      </c>
      <c r="F54">
        <v>0</v>
      </c>
      <c r="G54">
        <v>15</v>
      </c>
      <c r="H54">
        <f>F54/(F54+G54)</f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5600</v>
      </c>
      <c r="R54">
        <v>2</v>
      </c>
      <c r="S54">
        <v>11</v>
      </c>
      <c r="T54">
        <v>2007</v>
      </c>
      <c r="U54">
        <v>0.86568069000000003</v>
      </c>
      <c r="V54">
        <v>38.908104000000002</v>
      </c>
      <c r="W54">
        <v>-77.064575000000005</v>
      </c>
      <c r="X54">
        <v>110003000180</v>
      </c>
      <c r="Y54" t="s">
        <v>27</v>
      </c>
      <c r="Z54" t="s">
        <v>28</v>
      </c>
      <c r="AA54">
        <v>5</v>
      </c>
      <c r="AB54" t="s">
        <v>29</v>
      </c>
    </row>
    <row r="55" spans="1:28" x14ac:dyDescent="0.2">
      <c r="A55" t="s">
        <v>494</v>
      </c>
      <c r="B55" s="2">
        <v>110010056003</v>
      </c>
      <c r="C55" s="1">
        <f>_xlfn.NUMBERVALUE(LEFT(B55,LEN(B55)-1))</f>
        <v>11001005600</v>
      </c>
      <c r="D55" s="2">
        <f>VLOOKUP(C55,ward_info!$A$2:$B$180,2)</f>
        <v>2</v>
      </c>
      <c r="E55" t="s">
        <v>495</v>
      </c>
      <c r="F55">
        <v>0</v>
      </c>
      <c r="G55">
        <v>53</v>
      </c>
      <c r="H55">
        <f>F55/(F55+G55)</f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5600</v>
      </c>
      <c r="R55">
        <v>3</v>
      </c>
      <c r="S55">
        <v>11</v>
      </c>
      <c r="T55">
        <v>2048</v>
      </c>
      <c r="U55">
        <v>1.0341203000000001</v>
      </c>
      <c r="V55">
        <v>38.908104000000002</v>
      </c>
      <c r="W55">
        <v>-77.064575000000005</v>
      </c>
      <c r="X55">
        <v>110003000180</v>
      </c>
      <c r="Y55" t="s">
        <v>27</v>
      </c>
      <c r="Z55" t="s">
        <v>28</v>
      </c>
      <c r="AA55">
        <v>5</v>
      </c>
      <c r="AB55" t="s">
        <v>29</v>
      </c>
    </row>
    <row r="56" spans="1:28" x14ac:dyDescent="0.2">
      <c r="A56" t="s">
        <v>498</v>
      </c>
      <c r="B56" s="2">
        <v>110010058001</v>
      </c>
      <c r="C56" s="1">
        <f>_xlfn.NUMBERVALUE(LEFT(B56,LEN(B56)-1))</f>
        <v>11001005800</v>
      </c>
      <c r="D56" s="2">
        <f>VLOOKUP(C56,ward_info!$A$2:$B$180,2)</f>
        <v>2</v>
      </c>
      <c r="E56" t="s">
        <v>499</v>
      </c>
      <c r="F56">
        <v>0</v>
      </c>
      <c r="G56">
        <v>60</v>
      </c>
      <c r="H56">
        <f>F56/(F56+G56)</f>
        <v>0</v>
      </c>
      <c r="I56">
        <v>0</v>
      </c>
      <c r="J56">
        <v>10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5800</v>
      </c>
      <c r="R56">
        <v>1</v>
      </c>
      <c r="S56">
        <v>11</v>
      </c>
      <c r="T56">
        <v>930</v>
      </c>
      <c r="U56">
        <v>0.58216131000000004</v>
      </c>
      <c r="V56">
        <v>38.903464999999997</v>
      </c>
      <c r="W56">
        <v>-77.028525999999999</v>
      </c>
      <c r="X56">
        <v>110003000076</v>
      </c>
      <c r="Y56" t="s">
        <v>27</v>
      </c>
      <c r="Z56" t="s">
        <v>457</v>
      </c>
      <c r="AA56">
        <v>5</v>
      </c>
      <c r="AB56" t="s">
        <v>29</v>
      </c>
    </row>
    <row r="57" spans="1:28" x14ac:dyDescent="0.2">
      <c r="A57" t="s">
        <v>504</v>
      </c>
      <c r="B57" s="2">
        <v>110010062021</v>
      </c>
      <c r="C57" s="1">
        <f>_xlfn.NUMBERVALUE(LEFT(B57,LEN(B57)-1))</f>
        <v>11001006202</v>
      </c>
      <c r="D57" s="2">
        <f>VLOOKUP(C57,ward_info!$A$2:$B$180,2)</f>
        <v>2</v>
      </c>
      <c r="E57" t="s">
        <v>505</v>
      </c>
      <c r="F57">
        <v>0</v>
      </c>
      <c r="G57">
        <v>14</v>
      </c>
      <c r="H57">
        <f>F57/(F57+G57)</f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6202</v>
      </c>
      <c r="R57">
        <v>1</v>
      </c>
      <c r="S57">
        <v>11</v>
      </c>
      <c r="T57">
        <v>33</v>
      </c>
      <c r="U57">
        <v>0.72921062000000003</v>
      </c>
      <c r="V57">
        <v>38.903464999999997</v>
      </c>
      <c r="W57">
        <v>-77.028525999999999</v>
      </c>
      <c r="X57">
        <v>110003000076</v>
      </c>
      <c r="Y57" t="s">
        <v>27</v>
      </c>
      <c r="Z57" t="s">
        <v>457</v>
      </c>
      <c r="AA57">
        <v>5</v>
      </c>
      <c r="AB57" t="s">
        <v>29</v>
      </c>
    </row>
    <row r="58" spans="1:28" x14ac:dyDescent="0.2">
      <c r="A58" t="s">
        <v>907</v>
      </c>
      <c r="B58" s="2">
        <v>110010101001</v>
      </c>
      <c r="C58" s="1">
        <f>_xlfn.NUMBERVALUE(LEFT(B58,LEN(B58)-1))</f>
        <v>11001010100</v>
      </c>
      <c r="D58" s="2">
        <f>VLOOKUP(C58,ward_info!$A$2:$B$180,2)</f>
        <v>2</v>
      </c>
      <c r="E58" t="s">
        <v>908</v>
      </c>
      <c r="F58">
        <v>0</v>
      </c>
      <c r="G58">
        <v>47</v>
      </c>
      <c r="H58">
        <f>F58/(F58+G58)</f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10100</v>
      </c>
      <c r="R58">
        <v>1</v>
      </c>
      <c r="S58">
        <v>11</v>
      </c>
      <c r="T58">
        <v>1944</v>
      </c>
      <c r="U58">
        <v>7.5526579999999996E-2</v>
      </c>
      <c r="V58">
        <v>38.903464999999997</v>
      </c>
      <c r="W58">
        <v>-77.028525999999999</v>
      </c>
      <c r="X58">
        <v>110003000076</v>
      </c>
      <c r="Y58" t="s">
        <v>27</v>
      </c>
      <c r="Z58" t="s">
        <v>457</v>
      </c>
      <c r="AA58">
        <v>5</v>
      </c>
      <c r="AB58" t="s">
        <v>29</v>
      </c>
    </row>
    <row r="59" spans="1:28" x14ac:dyDescent="0.2">
      <c r="A59" t="s">
        <v>909</v>
      </c>
      <c r="B59" s="2">
        <v>110010101002</v>
      </c>
      <c r="C59" s="1">
        <f>_xlfn.NUMBERVALUE(LEFT(B59,LEN(B59)-1))</f>
        <v>11001010100</v>
      </c>
      <c r="D59" s="2">
        <f>VLOOKUP(C59,ward_info!$A$2:$B$180,2)</f>
        <v>2</v>
      </c>
      <c r="E59" t="s">
        <v>910</v>
      </c>
      <c r="F59">
        <v>0</v>
      </c>
      <c r="G59">
        <v>17</v>
      </c>
      <c r="H59">
        <f>F59/(F59+G59)</f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10100</v>
      </c>
      <c r="R59">
        <v>2</v>
      </c>
      <c r="S59">
        <v>11</v>
      </c>
      <c r="T59">
        <v>677</v>
      </c>
      <c r="U59">
        <v>0.42763716000000002</v>
      </c>
      <c r="V59">
        <v>38.903464999999997</v>
      </c>
      <c r="W59">
        <v>-77.028525999999999</v>
      </c>
      <c r="X59">
        <v>110003000076</v>
      </c>
      <c r="Y59" t="s">
        <v>27</v>
      </c>
      <c r="Z59" t="s">
        <v>457</v>
      </c>
      <c r="AA59">
        <v>5</v>
      </c>
      <c r="AB59" t="s">
        <v>29</v>
      </c>
    </row>
    <row r="60" spans="1:28" x14ac:dyDescent="0.2">
      <c r="A60" t="s">
        <v>937</v>
      </c>
      <c r="B60" s="2">
        <v>110010107002</v>
      </c>
      <c r="C60" s="1">
        <f>_xlfn.NUMBERVALUE(LEFT(B60,LEN(B60)-1))</f>
        <v>11001010700</v>
      </c>
      <c r="D60" s="2">
        <f>VLOOKUP(C60,ward_info!$A$2:$B$180,2)</f>
        <v>2</v>
      </c>
      <c r="E60" t="s">
        <v>938</v>
      </c>
      <c r="F60">
        <v>0</v>
      </c>
      <c r="G60">
        <v>9</v>
      </c>
      <c r="H60">
        <f>F60/(F60+G60)</f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10700</v>
      </c>
      <c r="R60">
        <v>2</v>
      </c>
      <c r="S60">
        <v>11</v>
      </c>
      <c r="T60">
        <v>1043</v>
      </c>
      <c r="U60">
        <v>0.46859124000000002</v>
      </c>
      <c r="V60">
        <v>38.912376000000002</v>
      </c>
      <c r="W60">
        <v>-77.039672999999993</v>
      </c>
      <c r="X60">
        <v>110003000027</v>
      </c>
      <c r="Y60" t="s">
        <v>27</v>
      </c>
      <c r="Z60" t="s">
        <v>409</v>
      </c>
      <c r="AA60">
        <v>5</v>
      </c>
      <c r="AB60" t="s">
        <v>29</v>
      </c>
    </row>
    <row r="61" spans="1:28" x14ac:dyDescent="0.2">
      <c r="A61" t="s">
        <v>49</v>
      </c>
      <c r="B61" s="2">
        <v>110010003002</v>
      </c>
      <c r="C61" s="1">
        <f>_xlfn.NUMBERVALUE(LEFT(B61,LEN(B61)-1))</f>
        <v>11001000300</v>
      </c>
      <c r="D61" s="2">
        <f>VLOOKUP(C61,ward_info!$A$2:$B$180,2)</f>
        <v>3</v>
      </c>
      <c r="E61" t="s">
        <v>50</v>
      </c>
      <c r="F61">
        <v>0</v>
      </c>
      <c r="G61">
        <v>91</v>
      </c>
      <c r="H61">
        <f>F61/(F61+G61)</f>
        <v>0</v>
      </c>
      <c r="I61">
        <v>33</v>
      </c>
      <c r="J61">
        <v>0</v>
      </c>
      <c r="K61">
        <v>0</v>
      </c>
      <c r="L61">
        <v>0</v>
      </c>
      <c r="M61">
        <v>0</v>
      </c>
      <c r="N61">
        <v>13</v>
      </c>
      <c r="O61">
        <v>0</v>
      </c>
      <c r="P61">
        <v>13</v>
      </c>
      <c r="Q61">
        <v>300</v>
      </c>
      <c r="R61">
        <v>2</v>
      </c>
      <c r="S61">
        <v>11</v>
      </c>
      <c r="T61">
        <v>1487</v>
      </c>
      <c r="U61">
        <v>0.15925643</v>
      </c>
      <c r="V61">
        <v>38.922955000000002</v>
      </c>
      <c r="W61">
        <v>-77.079063000000005</v>
      </c>
      <c r="X61">
        <v>110003000050</v>
      </c>
      <c r="Y61" t="s">
        <v>27</v>
      </c>
      <c r="Z61" t="s">
        <v>48</v>
      </c>
      <c r="AA61">
        <v>5</v>
      </c>
      <c r="AB61" t="s">
        <v>29</v>
      </c>
    </row>
    <row r="62" spans="1:28" x14ac:dyDescent="0.2">
      <c r="A62" t="s">
        <v>53</v>
      </c>
      <c r="B62" s="2">
        <v>110010003004</v>
      </c>
      <c r="C62" s="1">
        <f>_xlfn.NUMBERVALUE(LEFT(B62,LEN(B62)-1))</f>
        <v>11001000300</v>
      </c>
      <c r="D62" s="2">
        <f>VLOOKUP(C62,ward_info!$A$2:$B$180,2)</f>
        <v>3</v>
      </c>
      <c r="E62" t="s">
        <v>54</v>
      </c>
      <c r="F62">
        <v>0</v>
      </c>
      <c r="G62">
        <v>209</v>
      </c>
      <c r="H62">
        <f>F62/(F62+G62)</f>
        <v>0</v>
      </c>
      <c r="I62">
        <v>24</v>
      </c>
      <c r="J62">
        <v>0</v>
      </c>
      <c r="K62">
        <v>0</v>
      </c>
      <c r="L62">
        <v>0</v>
      </c>
      <c r="M62">
        <v>0</v>
      </c>
      <c r="N62">
        <v>0</v>
      </c>
      <c r="O62">
        <v>94</v>
      </c>
      <c r="P62">
        <v>0</v>
      </c>
      <c r="Q62">
        <v>300</v>
      </c>
      <c r="R62">
        <v>4</v>
      </c>
      <c r="S62">
        <v>11</v>
      </c>
      <c r="T62">
        <v>1574</v>
      </c>
      <c r="U62">
        <v>0.24088836</v>
      </c>
      <c r="V62">
        <v>38.922955000000002</v>
      </c>
      <c r="W62">
        <v>-77.079063000000005</v>
      </c>
      <c r="X62">
        <v>110003000050</v>
      </c>
      <c r="Y62" t="s">
        <v>27</v>
      </c>
      <c r="Z62" t="s">
        <v>48</v>
      </c>
      <c r="AA62">
        <v>5</v>
      </c>
      <c r="AB62" t="s">
        <v>29</v>
      </c>
    </row>
    <row r="63" spans="1:28" x14ac:dyDescent="0.2">
      <c r="A63" t="s">
        <v>51</v>
      </c>
      <c r="B63" s="2">
        <v>110010003003</v>
      </c>
      <c r="C63" s="1">
        <f>_xlfn.NUMBERVALUE(LEFT(B63,LEN(B63)-1))</f>
        <v>11001000300</v>
      </c>
      <c r="D63" s="2">
        <f>VLOOKUP(C63,ward_info!$A$2:$B$180,2)</f>
        <v>3</v>
      </c>
      <c r="E63" t="s">
        <v>52</v>
      </c>
      <c r="F63">
        <v>0</v>
      </c>
      <c r="G63">
        <v>72</v>
      </c>
      <c r="H63">
        <f>F63/(F63+G63)</f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12</v>
      </c>
      <c r="Q63">
        <v>300</v>
      </c>
      <c r="R63">
        <v>3</v>
      </c>
      <c r="S63">
        <v>11</v>
      </c>
      <c r="T63">
        <v>1788</v>
      </c>
      <c r="U63">
        <v>0.50983202000000005</v>
      </c>
      <c r="V63">
        <v>38.922955000000002</v>
      </c>
      <c r="W63">
        <v>-77.079063000000005</v>
      </c>
      <c r="X63">
        <v>110003000050</v>
      </c>
      <c r="Y63" t="s">
        <v>27</v>
      </c>
      <c r="Z63" t="s">
        <v>48</v>
      </c>
      <c r="AA63">
        <v>5</v>
      </c>
      <c r="AB63" t="s">
        <v>29</v>
      </c>
    </row>
    <row r="64" spans="1:28" x14ac:dyDescent="0.2">
      <c r="A64" t="s">
        <v>46</v>
      </c>
      <c r="B64" s="2">
        <v>110010003001</v>
      </c>
      <c r="C64" s="1">
        <f>_xlfn.NUMBERVALUE(LEFT(B64,LEN(B64)-1))</f>
        <v>11001000300</v>
      </c>
      <c r="D64" s="2">
        <f>VLOOKUP(C64,ward_info!$A$2:$B$180,2)</f>
        <v>3</v>
      </c>
      <c r="E64" t="s">
        <v>47</v>
      </c>
      <c r="F64">
        <v>0</v>
      </c>
      <c r="G64">
        <v>89</v>
      </c>
      <c r="H64">
        <f>F64/(F64+G64)</f>
        <v>0</v>
      </c>
      <c r="I64">
        <v>86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300</v>
      </c>
      <c r="R64">
        <v>1</v>
      </c>
      <c r="S64">
        <v>11</v>
      </c>
      <c r="T64">
        <v>1384</v>
      </c>
      <c r="U64">
        <v>0.59723377</v>
      </c>
      <c r="V64">
        <v>38.922955000000002</v>
      </c>
      <c r="W64">
        <v>-77.079063000000005</v>
      </c>
      <c r="X64">
        <v>110003000050</v>
      </c>
      <c r="Y64" t="s">
        <v>27</v>
      </c>
      <c r="Z64" t="s">
        <v>48</v>
      </c>
      <c r="AA64">
        <v>5</v>
      </c>
      <c r="AB64" t="s">
        <v>29</v>
      </c>
    </row>
    <row r="65" spans="1:28" x14ac:dyDescent="0.2">
      <c r="A65" t="s">
        <v>55</v>
      </c>
      <c r="B65" s="2">
        <v>110010004001</v>
      </c>
      <c r="C65" s="1">
        <f>_xlfn.NUMBERVALUE(LEFT(B65,LEN(B65)-1))</f>
        <v>11001000400</v>
      </c>
      <c r="D65" s="2">
        <f>VLOOKUP(C65,ward_info!$A$2:$B$180,2)</f>
        <v>3</v>
      </c>
      <c r="E65" t="s">
        <v>56</v>
      </c>
      <c r="F65">
        <v>0</v>
      </c>
      <c r="G65">
        <v>47</v>
      </c>
      <c r="H65">
        <f>F65/(F65+G65)</f>
        <v>0</v>
      </c>
      <c r="I65">
        <v>54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400</v>
      </c>
      <c r="R65">
        <v>1</v>
      </c>
      <c r="S65">
        <v>11</v>
      </c>
      <c r="T65">
        <v>654</v>
      </c>
      <c r="U65">
        <v>0.48461598</v>
      </c>
      <c r="V65">
        <v>38.922955000000002</v>
      </c>
      <c r="W65">
        <v>-77.079063000000005</v>
      </c>
      <c r="X65">
        <v>110003000050</v>
      </c>
      <c r="Y65" t="s">
        <v>27</v>
      </c>
      <c r="Z65" t="s">
        <v>48</v>
      </c>
      <c r="AA65">
        <v>5</v>
      </c>
      <c r="AB65" t="s">
        <v>29</v>
      </c>
    </row>
    <row r="66" spans="1:28" x14ac:dyDescent="0.2">
      <c r="A66" t="s">
        <v>64</v>
      </c>
      <c r="B66" s="2">
        <v>110010005021</v>
      </c>
      <c r="C66" s="1">
        <f>_xlfn.NUMBERVALUE(LEFT(B66,LEN(B66)-1))</f>
        <v>11001000502</v>
      </c>
      <c r="D66" s="2">
        <f>VLOOKUP(C66,ward_info!$A$2:$B$180,2)</f>
        <v>3</v>
      </c>
      <c r="E66" t="s">
        <v>65</v>
      </c>
      <c r="F66">
        <v>0</v>
      </c>
      <c r="G66">
        <v>154</v>
      </c>
      <c r="H66">
        <f>F66/(F66+G66)</f>
        <v>0</v>
      </c>
      <c r="I66">
        <v>21</v>
      </c>
      <c r="J66">
        <v>0</v>
      </c>
      <c r="K66">
        <v>0</v>
      </c>
      <c r="L66">
        <v>0</v>
      </c>
      <c r="M66">
        <v>15</v>
      </c>
      <c r="N66">
        <v>0</v>
      </c>
      <c r="O66">
        <v>0</v>
      </c>
      <c r="P66">
        <v>14</v>
      </c>
      <c r="Q66">
        <v>502</v>
      </c>
      <c r="R66">
        <v>1</v>
      </c>
      <c r="S66">
        <v>11</v>
      </c>
      <c r="T66">
        <v>1850</v>
      </c>
      <c r="U66">
        <v>0.26195768000000003</v>
      </c>
      <c r="V66">
        <v>38.923617999999998</v>
      </c>
      <c r="W66">
        <v>-77.057083000000006</v>
      </c>
      <c r="X66">
        <v>110003000160</v>
      </c>
      <c r="Y66" t="s">
        <v>27</v>
      </c>
      <c r="Z66" t="s">
        <v>59</v>
      </c>
      <c r="AA66">
        <v>8</v>
      </c>
      <c r="AB66" t="s">
        <v>29</v>
      </c>
    </row>
    <row r="67" spans="1:28" x14ac:dyDescent="0.2">
      <c r="A67" t="s">
        <v>66</v>
      </c>
      <c r="B67" s="2">
        <v>110010005022</v>
      </c>
      <c r="C67" s="1">
        <f>_xlfn.NUMBERVALUE(LEFT(B67,LEN(B67)-1))</f>
        <v>11001000502</v>
      </c>
      <c r="D67" s="2">
        <f>VLOOKUP(C67,ward_info!$A$2:$B$180,2)</f>
        <v>3</v>
      </c>
      <c r="E67" t="s">
        <v>67</v>
      </c>
      <c r="F67">
        <v>0</v>
      </c>
      <c r="G67">
        <v>61</v>
      </c>
      <c r="H67">
        <f>F67/(F67+G67)</f>
        <v>0</v>
      </c>
      <c r="I67">
        <v>12</v>
      </c>
      <c r="J67">
        <v>0</v>
      </c>
      <c r="K67">
        <v>6</v>
      </c>
      <c r="L67">
        <v>0</v>
      </c>
      <c r="M67">
        <v>0</v>
      </c>
      <c r="N67">
        <v>0</v>
      </c>
      <c r="O67">
        <v>0</v>
      </c>
      <c r="P67">
        <v>0</v>
      </c>
      <c r="Q67">
        <v>502</v>
      </c>
      <c r="R67">
        <v>2</v>
      </c>
      <c r="S67">
        <v>11</v>
      </c>
      <c r="T67">
        <v>1339</v>
      </c>
      <c r="U67">
        <v>0.44553098000000002</v>
      </c>
      <c r="V67">
        <v>38.923617999999998</v>
      </c>
      <c r="W67">
        <v>-77.057083000000006</v>
      </c>
      <c r="X67">
        <v>110003000160</v>
      </c>
      <c r="Y67" t="s">
        <v>27</v>
      </c>
      <c r="Z67" t="s">
        <v>59</v>
      </c>
      <c r="AA67">
        <v>8</v>
      </c>
      <c r="AB67" t="s">
        <v>29</v>
      </c>
    </row>
    <row r="68" spans="1:28" x14ac:dyDescent="0.2">
      <c r="A68" t="s">
        <v>75</v>
      </c>
      <c r="B68" s="2">
        <v>110010006004</v>
      </c>
      <c r="C68" s="1">
        <f>_xlfn.NUMBERVALUE(LEFT(B68,LEN(B68)-1))</f>
        <v>11001000600</v>
      </c>
      <c r="D68" s="2">
        <f>VLOOKUP(C68,ward_info!$A$2:$B$180,2)</f>
        <v>3</v>
      </c>
      <c r="E68" t="s">
        <v>76</v>
      </c>
      <c r="F68">
        <v>0</v>
      </c>
      <c r="G68">
        <v>164</v>
      </c>
      <c r="H68">
        <f>F68/(F68+G68)</f>
        <v>0</v>
      </c>
      <c r="I68">
        <v>125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23</v>
      </c>
      <c r="Q68">
        <v>600</v>
      </c>
      <c r="R68">
        <v>4</v>
      </c>
      <c r="S68">
        <v>11</v>
      </c>
      <c r="T68">
        <v>1713</v>
      </c>
      <c r="U68">
        <v>0.23971861999999999</v>
      </c>
      <c r="V68">
        <v>38.940711999999998</v>
      </c>
      <c r="W68">
        <v>-77.072013999999996</v>
      </c>
      <c r="X68">
        <v>110003000183</v>
      </c>
      <c r="Y68" t="s">
        <v>27</v>
      </c>
      <c r="Z68" t="s">
        <v>77</v>
      </c>
      <c r="AA68">
        <v>5</v>
      </c>
      <c r="AB68" t="s">
        <v>29</v>
      </c>
    </row>
    <row r="69" spans="1:28" x14ac:dyDescent="0.2">
      <c r="A69" t="s">
        <v>71</v>
      </c>
      <c r="B69" s="2">
        <v>110010006002</v>
      </c>
      <c r="C69" s="1">
        <f>_xlfn.NUMBERVALUE(LEFT(B69,LEN(B69)-1))</f>
        <v>11001000600</v>
      </c>
      <c r="D69" s="2">
        <f>VLOOKUP(C69,ward_info!$A$2:$B$180,2)</f>
        <v>3</v>
      </c>
      <c r="E69" t="s">
        <v>72</v>
      </c>
      <c r="F69">
        <v>0</v>
      </c>
      <c r="G69">
        <v>28</v>
      </c>
      <c r="H69">
        <f>F69/(F69+G69)</f>
        <v>0</v>
      </c>
      <c r="I69">
        <v>41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600</v>
      </c>
      <c r="R69">
        <v>2</v>
      </c>
      <c r="S69">
        <v>11</v>
      </c>
      <c r="T69">
        <v>1107</v>
      </c>
      <c r="U69">
        <v>0.24082273000000001</v>
      </c>
      <c r="V69">
        <v>38.932868999999997</v>
      </c>
      <c r="W69">
        <v>-77.065833999999995</v>
      </c>
      <c r="X69">
        <v>110003000096</v>
      </c>
      <c r="Y69" t="s">
        <v>27</v>
      </c>
      <c r="Z69" t="s">
        <v>70</v>
      </c>
      <c r="AA69">
        <v>5</v>
      </c>
      <c r="AB69" t="s">
        <v>29</v>
      </c>
    </row>
    <row r="70" spans="1:28" x14ac:dyDescent="0.2">
      <c r="A70" t="s">
        <v>68</v>
      </c>
      <c r="B70" s="2">
        <v>110010006001</v>
      </c>
      <c r="C70" s="1">
        <f>_xlfn.NUMBERVALUE(LEFT(B70,LEN(B70)-1))</f>
        <v>11001000600</v>
      </c>
      <c r="D70" s="2">
        <f>VLOOKUP(C70,ward_info!$A$2:$B$180,2)</f>
        <v>3</v>
      </c>
      <c r="E70" t="s">
        <v>69</v>
      </c>
      <c r="F70">
        <v>0</v>
      </c>
      <c r="G70">
        <v>92</v>
      </c>
      <c r="H70">
        <f>F70/(F70+G70)</f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600</v>
      </c>
      <c r="R70">
        <v>1</v>
      </c>
      <c r="S70">
        <v>11</v>
      </c>
      <c r="T70">
        <v>1127</v>
      </c>
      <c r="U70">
        <v>0.43624755999999998</v>
      </c>
      <c r="V70">
        <v>38.932868999999997</v>
      </c>
      <c r="W70">
        <v>-77.065833999999995</v>
      </c>
      <c r="X70">
        <v>110003000096</v>
      </c>
      <c r="Y70" t="s">
        <v>27</v>
      </c>
      <c r="Z70" t="s">
        <v>70</v>
      </c>
      <c r="AA70">
        <v>5</v>
      </c>
      <c r="AB70" t="s">
        <v>29</v>
      </c>
    </row>
    <row r="71" spans="1:28" x14ac:dyDescent="0.2">
      <c r="A71" t="s">
        <v>82</v>
      </c>
      <c r="B71" s="2">
        <v>110010007013</v>
      </c>
      <c r="C71" s="1">
        <f>_xlfn.NUMBERVALUE(LEFT(B71,LEN(B71)-1))</f>
        <v>11001000701</v>
      </c>
      <c r="D71" s="2">
        <f>VLOOKUP(C71,ward_info!$A$2:$B$180,2)</f>
        <v>3</v>
      </c>
      <c r="E71" t="s">
        <v>83</v>
      </c>
      <c r="F71">
        <v>0</v>
      </c>
      <c r="G71">
        <v>51</v>
      </c>
      <c r="H71">
        <f>F71/(F71+G71)</f>
        <v>0</v>
      </c>
      <c r="I71">
        <v>24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701</v>
      </c>
      <c r="R71">
        <v>3</v>
      </c>
      <c r="S71">
        <v>11</v>
      </c>
      <c r="T71">
        <v>1252</v>
      </c>
      <c r="U71">
        <v>0.32100043</v>
      </c>
      <c r="V71">
        <v>38.922955000000002</v>
      </c>
      <c r="W71">
        <v>-77.079063000000005</v>
      </c>
      <c r="X71">
        <v>110003000050</v>
      </c>
      <c r="Y71" t="s">
        <v>27</v>
      </c>
      <c r="Z71" t="s">
        <v>48</v>
      </c>
      <c r="AA71">
        <v>5</v>
      </c>
      <c r="AB71" t="s">
        <v>29</v>
      </c>
    </row>
    <row r="72" spans="1:28" x14ac:dyDescent="0.2">
      <c r="A72" t="s">
        <v>84</v>
      </c>
      <c r="B72" s="2">
        <v>110010007014</v>
      </c>
      <c r="C72" s="1">
        <f>_xlfn.NUMBERVALUE(LEFT(B72,LEN(B72)-1))</f>
        <v>11001000701</v>
      </c>
      <c r="D72" s="2">
        <f>VLOOKUP(C72,ward_info!$A$2:$B$180,2)</f>
        <v>3</v>
      </c>
      <c r="E72" t="s">
        <v>85</v>
      </c>
      <c r="F72">
        <v>0</v>
      </c>
      <c r="G72">
        <v>56</v>
      </c>
      <c r="H72">
        <f>F72/(F72+G72)</f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701</v>
      </c>
      <c r="R72">
        <v>4</v>
      </c>
      <c r="S72">
        <v>11</v>
      </c>
      <c r="T72">
        <v>1133</v>
      </c>
      <c r="U72">
        <v>0.40297621</v>
      </c>
      <c r="V72">
        <v>38.922955000000002</v>
      </c>
      <c r="W72">
        <v>-77.079063000000005</v>
      </c>
      <c r="X72">
        <v>110003000050</v>
      </c>
      <c r="Y72" t="s">
        <v>27</v>
      </c>
      <c r="Z72" t="s">
        <v>48</v>
      </c>
      <c r="AA72">
        <v>5</v>
      </c>
      <c r="AB72" t="s">
        <v>29</v>
      </c>
    </row>
    <row r="73" spans="1:28" x14ac:dyDescent="0.2">
      <c r="A73" t="s">
        <v>80</v>
      </c>
      <c r="B73" s="2">
        <v>110010007012</v>
      </c>
      <c r="C73" s="1">
        <f>_xlfn.NUMBERVALUE(LEFT(B73,LEN(B73)-1))</f>
        <v>11001000701</v>
      </c>
      <c r="D73" s="2">
        <f>VLOOKUP(C73,ward_info!$A$2:$B$180,2)</f>
        <v>3</v>
      </c>
      <c r="E73" t="s">
        <v>81</v>
      </c>
      <c r="F73">
        <v>0</v>
      </c>
      <c r="G73">
        <v>141</v>
      </c>
      <c r="H73">
        <f>F73/(F73+G73)</f>
        <v>0</v>
      </c>
      <c r="I73">
        <v>61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701</v>
      </c>
      <c r="R73">
        <v>2</v>
      </c>
      <c r="S73">
        <v>11</v>
      </c>
      <c r="T73">
        <v>658</v>
      </c>
      <c r="U73">
        <v>0.53147149000000005</v>
      </c>
      <c r="V73">
        <v>38.922955000000002</v>
      </c>
      <c r="W73">
        <v>-77.079063000000005</v>
      </c>
      <c r="X73">
        <v>110003000050</v>
      </c>
      <c r="Y73" t="s">
        <v>27</v>
      </c>
      <c r="Z73" t="s">
        <v>48</v>
      </c>
      <c r="AA73">
        <v>5</v>
      </c>
      <c r="AB73" t="s">
        <v>29</v>
      </c>
    </row>
    <row r="74" spans="1:28" x14ac:dyDescent="0.2">
      <c r="A74" t="s">
        <v>86</v>
      </c>
      <c r="B74" s="2">
        <v>110010007021</v>
      </c>
      <c r="C74" s="1">
        <f>_xlfn.NUMBERVALUE(LEFT(B74,LEN(B74)-1))</f>
        <v>11001000702</v>
      </c>
      <c r="D74" s="2">
        <f>VLOOKUP(C74,ward_info!$A$2:$B$180,2)</f>
        <v>3</v>
      </c>
      <c r="E74" t="s">
        <v>87</v>
      </c>
      <c r="F74">
        <v>0</v>
      </c>
      <c r="G74">
        <v>144</v>
      </c>
      <c r="H74">
        <f>F74/(F74+G74)</f>
        <v>0</v>
      </c>
      <c r="I74">
        <v>53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702</v>
      </c>
      <c r="R74">
        <v>1</v>
      </c>
      <c r="S74">
        <v>11</v>
      </c>
      <c r="T74">
        <v>1255</v>
      </c>
      <c r="U74">
        <v>0.11352325000000001</v>
      </c>
      <c r="V74">
        <v>38.922955000000002</v>
      </c>
      <c r="W74">
        <v>-77.079063000000005</v>
      </c>
      <c r="X74">
        <v>110003000050</v>
      </c>
      <c r="Y74" t="s">
        <v>27</v>
      </c>
      <c r="Z74" t="s">
        <v>48</v>
      </c>
      <c r="AA74">
        <v>5</v>
      </c>
      <c r="AB74" t="s">
        <v>29</v>
      </c>
    </row>
    <row r="75" spans="1:28" x14ac:dyDescent="0.2">
      <c r="A75" t="s">
        <v>90</v>
      </c>
      <c r="B75" s="2">
        <v>110010007023</v>
      </c>
      <c r="C75" s="1">
        <f>_xlfn.NUMBERVALUE(LEFT(B75,LEN(B75)-1))</f>
        <v>11001000702</v>
      </c>
      <c r="D75" s="2">
        <f>VLOOKUP(C75,ward_info!$A$2:$B$180,2)</f>
        <v>3</v>
      </c>
      <c r="E75" t="s">
        <v>91</v>
      </c>
      <c r="F75">
        <v>0</v>
      </c>
      <c r="G75">
        <v>42</v>
      </c>
      <c r="H75">
        <f>F75/(F75+G75)</f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702</v>
      </c>
      <c r="R75">
        <v>3</v>
      </c>
      <c r="S75">
        <v>11</v>
      </c>
      <c r="T75">
        <v>1046</v>
      </c>
      <c r="U75">
        <v>0.14848088000000001</v>
      </c>
      <c r="V75">
        <v>38.922955000000002</v>
      </c>
      <c r="W75">
        <v>-77.079063000000005</v>
      </c>
      <c r="X75">
        <v>110003000050</v>
      </c>
      <c r="Y75" t="s">
        <v>27</v>
      </c>
      <c r="Z75" t="s">
        <v>48</v>
      </c>
      <c r="AA75">
        <v>5</v>
      </c>
      <c r="AB75" t="s">
        <v>29</v>
      </c>
    </row>
    <row r="76" spans="1:28" x14ac:dyDescent="0.2">
      <c r="A76" t="s">
        <v>88</v>
      </c>
      <c r="B76" s="2">
        <v>110010007022</v>
      </c>
      <c r="C76" s="1">
        <f>_xlfn.NUMBERVALUE(LEFT(B76,LEN(B76)-1))</f>
        <v>11001000702</v>
      </c>
      <c r="D76" s="2">
        <f>VLOOKUP(C76,ward_info!$A$2:$B$180,2)</f>
        <v>3</v>
      </c>
      <c r="E76" t="s">
        <v>89</v>
      </c>
      <c r="F76">
        <v>0</v>
      </c>
      <c r="G76">
        <v>24</v>
      </c>
      <c r="H76">
        <f>F76/(F76+G76)</f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702</v>
      </c>
      <c r="R76">
        <v>2</v>
      </c>
      <c r="S76">
        <v>11</v>
      </c>
      <c r="T76">
        <v>1063</v>
      </c>
      <c r="U76">
        <v>0.26541548999999998</v>
      </c>
      <c r="V76">
        <v>38.922955000000002</v>
      </c>
      <c r="W76">
        <v>-77.079063000000005</v>
      </c>
      <c r="X76">
        <v>110003000050</v>
      </c>
      <c r="Y76" t="s">
        <v>27</v>
      </c>
      <c r="Z76" t="s">
        <v>48</v>
      </c>
      <c r="AA76">
        <v>5</v>
      </c>
      <c r="AB76" t="s">
        <v>29</v>
      </c>
    </row>
    <row r="77" spans="1:28" x14ac:dyDescent="0.2">
      <c r="A77" t="s">
        <v>92</v>
      </c>
      <c r="B77" s="2">
        <v>110010008011</v>
      </c>
      <c r="C77" s="1">
        <f>_xlfn.NUMBERVALUE(LEFT(B77,LEN(B77)-1))</f>
        <v>11001000801</v>
      </c>
      <c r="D77" s="2">
        <f>VLOOKUP(C77,ward_info!$A$2:$B$180,2)</f>
        <v>3</v>
      </c>
      <c r="E77" t="s">
        <v>93</v>
      </c>
      <c r="F77">
        <v>0</v>
      </c>
      <c r="G77">
        <v>145</v>
      </c>
      <c r="H77">
        <f>F77/(F77+G77)</f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801</v>
      </c>
      <c r="R77">
        <v>1</v>
      </c>
      <c r="S77">
        <v>11</v>
      </c>
      <c r="T77">
        <v>2590</v>
      </c>
      <c r="U77">
        <v>0.32131233999999997</v>
      </c>
      <c r="V77">
        <v>38.934165999999998</v>
      </c>
      <c r="W77">
        <v>-77.087822000000003</v>
      </c>
      <c r="X77">
        <v>110003000035</v>
      </c>
      <c r="Y77" t="s">
        <v>27</v>
      </c>
      <c r="Z77" t="s">
        <v>94</v>
      </c>
      <c r="AA77">
        <v>5</v>
      </c>
      <c r="AB77" t="s">
        <v>29</v>
      </c>
    </row>
    <row r="78" spans="1:28" x14ac:dyDescent="0.2">
      <c r="A78" t="s">
        <v>95</v>
      </c>
      <c r="B78" s="2">
        <v>110010008012</v>
      </c>
      <c r="C78" s="1">
        <f>_xlfn.NUMBERVALUE(LEFT(B78,LEN(B78)-1))</f>
        <v>11001000801</v>
      </c>
      <c r="D78" s="2">
        <f>VLOOKUP(C78,ward_info!$A$2:$B$180,2)</f>
        <v>3</v>
      </c>
      <c r="E78" t="s">
        <v>96</v>
      </c>
      <c r="F78">
        <v>0</v>
      </c>
      <c r="G78">
        <v>143</v>
      </c>
      <c r="H78">
        <f>F78/(F78+G78)</f>
        <v>0</v>
      </c>
      <c r="I78">
        <v>31</v>
      </c>
      <c r="J78">
        <v>31</v>
      </c>
      <c r="K78">
        <v>0</v>
      </c>
      <c r="L78">
        <v>0</v>
      </c>
      <c r="M78">
        <v>0</v>
      </c>
      <c r="N78">
        <v>0</v>
      </c>
      <c r="O78">
        <v>0</v>
      </c>
      <c r="P78">
        <v>16</v>
      </c>
      <c r="Q78">
        <v>801</v>
      </c>
      <c r="R78">
        <v>2</v>
      </c>
      <c r="S78">
        <v>11</v>
      </c>
      <c r="T78">
        <v>991</v>
      </c>
      <c r="U78">
        <v>0.45606253000000002</v>
      </c>
      <c r="V78">
        <v>38.926819000000002</v>
      </c>
      <c r="W78">
        <v>-77.100655000000003</v>
      </c>
      <c r="X78">
        <v>110003000174</v>
      </c>
      <c r="Y78" t="s">
        <v>27</v>
      </c>
      <c r="Z78" t="s">
        <v>97</v>
      </c>
      <c r="AA78">
        <v>5</v>
      </c>
      <c r="AB78" t="s">
        <v>29</v>
      </c>
    </row>
    <row r="79" spans="1:28" x14ac:dyDescent="0.2">
      <c r="A79" t="s">
        <v>100</v>
      </c>
      <c r="B79" s="2">
        <v>110010008014</v>
      </c>
      <c r="C79" s="1">
        <f>_xlfn.NUMBERVALUE(LEFT(B79,LEN(B79)-1))</f>
        <v>11001000801</v>
      </c>
      <c r="D79" s="2">
        <f>VLOOKUP(C79,ward_info!$A$2:$B$180,2)</f>
        <v>3</v>
      </c>
      <c r="E79" t="s">
        <v>101</v>
      </c>
      <c r="F79">
        <v>0</v>
      </c>
      <c r="G79">
        <v>63</v>
      </c>
      <c r="H79">
        <f>F79/(F79+G79)</f>
        <v>0</v>
      </c>
      <c r="I79">
        <v>0</v>
      </c>
      <c r="J79">
        <v>0</v>
      </c>
      <c r="K79">
        <v>14</v>
      </c>
      <c r="L79">
        <v>0</v>
      </c>
      <c r="M79">
        <v>0</v>
      </c>
      <c r="N79">
        <v>0</v>
      </c>
      <c r="O79">
        <v>0</v>
      </c>
      <c r="P79">
        <v>0</v>
      </c>
      <c r="Q79">
        <v>801</v>
      </c>
      <c r="R79">
        <v>4</v>
      </c>
      <c r="S79">
        <v>11</v>
      </c>
      <c r="T79">
        <v>1031</v>
      </c>
      <c r="U79">
        <v>0.68918418999999997</v>
      </c>
      <c r="V79">
        <v>38.926819000000002</v>
      </c>
      <c r="W79">
        <v>-77.100655000000003</v>
      </c>
      <c r="X79">
        <v>110003000174</v>
      </c>
      <c r="Y79" t="s">
        <v>27</v>
      </c>
      <c r="Z79" t="s">
        <v>97</v>
      </c>
      <c r="AA79">
        <v>5</v>
      </c>
      <c r="AB79" t="s">
        <v>29</v>
      </c>
    </row>
    <row r="80" spans="1:28" x14ac:dyDescent="0.2">
      <c r="A80" t="s">
        <v>104</v>
      </c>
      <c r="B80" s="2">
        <v>110010008022</v>
      </c>
      <c r="C80" s="1">
        <f>_xlfn.NUMBERVALUE(LEFT(B80,LEN(B80)-1))</f>
        <v>11001000802</v>
      </c>
      <c r="D80" s="2">
        <f>VLOOKUP(C80,ward_info!$A$2:$B$180,2)</f>
        <v>3</v>
      </c>
      <c r="E80" t="s">
        <v>105</v>
      </c>
      <c r="F80">
        <v>0</v>
      </c>
      <c r="G80">
        <v>130</v>
      </c>
      <c r="H80">
        <f>F80/(F80+G80)</f>
        <v>0</v>
      </c>
      <c r="I80">
        <v>14</v>
      </c>
      <c r="J80">
        <v>0</v>
      </c>
      <c r="K80">
        <v>0</v>
      </c>
      <c r="L80">
        <v>0</v>
      </c>
      <c r="M80">
        <v>0</v>
      </c>
      <c r="N80">
        <v>0</v>
      </c>
      <c r="O80">
        <v>28</v>
      </c>
      <c r="P80">
        <v>28</v>
      </c>
      <c r="Q80">
        <v>802</v>
      </c>
      <c r="R80">
        <v>2</v>
      </c>
      <c r="S80">
        <v>11</v>
      </c>
      <c r="T80">
        <v>1103</v>
      </c>
      <c r="U80">
        <v>0.85237616000000005</v>
      </c>
      <c r="V80">
        <v>38.922955000000002</v>
      </c>
      <c r="W80">
        <v>-77.079063000000005</v>
      </c>
      <c r="X80">
        <v>110003000050</v>
      </c>
      <c r="Y80" t="s">
        <v>27</v>
      </c>
      <c r="Z80" t="s">
        <v>48</v>
      </c>
      <c r="AA80">
        <v>5</v>
      </c>
      <c r="AB80" t="s">
        <v>29</v>
      </c>
    </row>
    <row r="81" spans="1:28" x14ac:dyDescent="0.2">
      <c r="A81" t="s">
        <v>110</v>
      </c>
      <c r="B81" s="2">
        <v>110010009013</v>
      </c>
      <c r="C81" s="1">
        <f>_xlfn.NUMBERVALUE(LEFT(B81,LEN(B81)-1))</f>
        <v>11001000901</v>
      </c>
      <c r="D81" s="2">
        <f>VLOOKUP(C81,ward_info!$A$2:$B$180,2)</f>
        <v>3</v>
      </c>
      <c r="E81" t="s">
        <v>111</v>
      </c>
      <c r="F81">
        <v>0</v>
      </c>
      <c r="G81">
        <v>149</v>
      </c>
      <c r="H81">
        <f>F81/(F81+G81)</f>
        <v>0</v>
      </c>
      <c r="I81">
        <v>69</v>
      </c>
      <c r="J81">
        <v>0</v>
      </c>
      <c r="K81">
        <v>16</v>
      </c>
      <c r="L81">
        <v>0</v>
      </c>
      <c r="M81">
        <v>0</v>
      </c>
      <c r="N81">
        <v>8</v>
      </c>
      <c r="O81">
        <v>0</v>
      </c>
      <c r="P81">
        <v>34</v>
      </c>
      <c r="Q81">
        <v>901</v>
      </c>
      <c r="R81">
        <v>3</v>
      </c>
      <c r="S81">
        <v>11</v>
      </c>
      <c r="T81">
        <v>4112</v>
      </c>
      <c r="U81">
        <v>0.32995575999999999</v>
      </c>
      <c r="V81">
        <v>38.934165999999998</v>
      </c>
      <c r="W81">
        <v>-77.087822000000003</v>
      </c>
      <c r="X81">
        <v>110003000035</v>
      </c>
      <c r="Y81" t="s">
        <v>27</v>
      </c>
      <c r="Z81" t="s">
        <v>94</v>
      </c>
      <c r="AA81">
        <v>5</v>
      </c>
      <c r="AB81" t="s">
        <v>29</v>
      </c>
    </row>
    <row r="82" spans="1:28" x14ac:dyDescent="0.2">
      <c r="A82" t="s">
        <v>108</v>
      </c>
      <c r="B82" s="2">
        <v>110010009012</v>
      </c>
      <c r="C82" s="1">
        <f>_xlfn.NUMBERVALUE(LEFT(B82,LEN(B82)-1))</f>
        <v>11001000901</v>
      </c>
      <c r="D82" s="2">
        <f>VLOOKUP(C82,ward_info!$A$2:$B$180,2)</f>
        <v>3</v>
      </c>
      <c r="E82" t="s">
        <v>109</v>
      </c>
      <c r="F82">
        <v>0</v>
      </c>
      <c r="G82">
        <v>172</v>
      </c>
      <c r="H82">
        <f>F82/(F82+G82)</f>
        <v>0</v>
      </c>
      <c r="I82">
        <v>71</v>
      </c>
      <c r="J82">
        <v>0</v>
      </c>
      <c r="K82">
        <v>0</v>
      </c>
      <c r="L82">
        <v>0</v>
      </c>
      <c r="M82">
        <v>0</v>
      </c>
      <c r="N82">
        <v>0</v>
      </c>
      <c r="O82">
        <v>18</v>
      </c>
      <c r="P82">
        <v>0</v>
      </c>
      <c r="Q82">
        <v>901</v>
      </c>
      <c r="R82">
        <v>2</v>
      </c>
      <c r="S82">
        <v>11</v>
      </c>
      <c r="T82">
        <v>1583</v>
      </c>
      <c r="U82">
        <v>0.87053460000000005</v>
      </c>
      <c r="V82">
        <v>38.934165999999998</v>
      </c>
      <c r="W82">
        <v>-77.087822000000003</v>
      </c>
      <c r="X82">
        <v>110003000035</v>
      </c>
      <c r="Y82" t="s">
        <v>27</v>
      </c>
      <c r="Z82" t="s">
        <v>94</v>
      </c>
      <c r="AA82">
        <v>5</v>
      </c>
      <c r="AB82" t="s">
        <v>29</v>
      </c>
    </row>
    <row r="83" spans="1:28" x14ac:dyDescent="0.2">
      <c r="A83" t="s">
        <v>114</v>
      </c>
      <c r="B83" s="2">
        <v>110010009022</v>
      </c>
      <c r="C83" s="1">
        <f>_xlfn.NUMBERVALUE(LEFT(B83,LEN(B83)-1))</f>
        <v>11001000902</v>
      </c>
      <c r="D83" s="2">
        <f>VLOOKUP(C83,ward_info!$A$2:$B$180,2)</f>
        <v>3</v>
      </c>
      <c r="E83" t="s">
        <v>115</v>
      </c>
      <c r="F83">
        <v>0</v>
      </c>
      <c r="G83">
        <v>289</v>
      </c>
      <c r="H83">
        <f>F83/(F83+G83)</f>
        <v>0</v>
      </c>
      <c r="I83">
        <v>139</v>
      </c>
      <c r="J83">
        <v>18</v>
      </c>
      <c r="K83">
        <v>0</v>
      </c>
      <c r="L83">
        <v>0</v>
      </c>
      <c r="M83">
        <v>0</v>
      </c>
      <c r="N83">
        <v>0</v>
      </c>
      <c r="O83">
        <v>0</v>
      </c>
      <c r="P83">
        <v>32</v>
      </c>
      <c r="Q83">
        <v>902</v>
      </c>
      <c r="R83">
        <v>2</v>
      </c>
      <c r="S83">
        <v>11</v>
      </c>
      <c r="T83">
        <v>1343</v>
      </c>
      <c r="U83">
        <v>0.34161738000000003</v>
      </c>
      <c r="V83">
        <v>38.926819000000002</v>
      </c>
      <c r="W83">
        <v>-77.100655000000003</v>
      </c>
      <c r="X83">
        <v>110003000174</v>
      </c>
      <c r="Y83" t="s">
        <v>27</v>
      </c>
      <c r="Z83" t="s">
        <v>97</v>
      </c>
      <c r="AA83">
        <v>5</v>
      </c>
      <c r="AB83" t="s">
        <v>29</v>
      </c>
    </row>
    <row r="84" spans="1:28" x14ac:dyDescent="0.2">
      <c r="A84" t="s">
        <v>123</v>
      </c>
      <c r="B84" s="2">
        <v>110010010014</v>
      </c>
      <c r="C84" s="1">
        <f>_xlfn.NUMBERVALUE(LEFT(B84,LEN(B84)-1))</f>
        <v>11001001001</v>
      </c>
      <c r="D84" s="2">
        <f>VLOOKUP(C84,ward_info!$A$2:$B$180,2)</f>
        <v>3</v>
      </c>
      <c r="E84" t="s">
        <v>124</v>
      </c>
      <c r="F84">
        <v>0</v>
      </c>
      <c r="G84">
        <v>217</v>
      </c>
      <c r="H84">
        <f>F84/(F84+G84)</f>
        <v>0</v>
      </c>
      <c r="I84">
        <v>111</v>
      </c>
      <c r="J84">
        <v>20</v>
      </c>
      <c r="K84">
        <v>34</v>
      </c>
      <c r="L84">
        <v>0</v>
      </c>
      <c r="M84">
        <v>0</v>
      </c>
      <c r="N84">
        <v>0</v>
      </c>
      <c r="O84">
        <v>0</v>
      </c>
      <c r="P84">
        <v>34</v>
      </c>
      <c r="Q84">
        <v>1001</v>
      </c>
      <c r="R84">
        <v>4</v>
      </c>
      <c r="S84">
        <v>11</v>
      </c>
      <c r="T84">
        <v>1852</v>
      </c>
      <c r="U84">
        <v>0.26760223999999999</v>
      </c>
      <c r="V84">
        <v>38.947471999999998</v>
      </c>
      <c r="W84">
        <v>-77.080985999999996</v>
      </c>
      <c r="X84">
        <v>110003000179</v>
      </c>
      <c r="Y84" t="s">
        <v>27</v>
      </c>
      <c r="Z84" t="s">
        <v>118</v>
      </c>
      <c r="AA84">
        <v>5</v>
      </c>
      <c r="AB84" t="s">
        <v>29</v>
      </c>
    </row>
    <row r="85" spans="1:28" x14ac:dyDescent="0.2">
      <c r="A85" t="s">
        <v>119</v>
      </c>
      <c r="B85" s="2">
        <v>110010010012</v>
      </c>
      <c r="C85" s="1">
        <f>_xlfn.NUMBERVALUE(LEFT(B85,LEN(B85)-1))</f>
        <v>11001001001</v>
      </c>
      <c r="D85" s="2">
        <f>VLOOKUP(C85,ward_info!$A$2:$B$180,2)</f>
        <v>3</v>
      </c>
      <c r="E85" t="s">
        <v>120</v>
      </c>
      <c r="F85">
        <v>0</v>
      </c>
      <c r="G85">
        <v>222</v>
      </c>
      <c r="H85">
        <f>F85/(F85+G85)</f>
        <v>0</v>
      </c>
      <c r="I85">
        <v>80</v>
      </c>
      <c r="J85">
        <v>0</v>
      </c>
      <c r="K85">
        <v>0</v>
      </c>
      <c r="L85">
        <v>0</v>
      </c>
      <c r="M85">
        <v>13</v>
      </c>
      <c r="N85">
        <v>0</v>
      </c>
      <c r="O85">
        <v>0</v>
      </c>
      <c r="P85">
        <v>0</v>
      </c>
      <c r="Q85">
        <v>1001</v>
      </c>
      <c r="R85">
        <v>2</v>
      </c>
      <c r="S85">
        <v>11</v>
      </c>
      <c r="T85">
        <v>1976</v>
      </c>
      <c r="U85">
        <v>0.27928050999999998</v>
      </c>
      <c r="V85">
        <v>38.947471999999998</v>
      </c>
      <c r="W85">
        <v>-77.080985999999996</v>
      </c>
      <c r="X85">
        <v>110003000179</v>
      </c>
      <c r="Y85" t="s">
        <v>27</v>
      </c>
      <c r="Z85" t="s">
        <v>118</v>
      </c>
      <c r="AA85">
        <v>5</v>
      </c>
      <c r="AB85" t="s">
        <v>29</v>
      </c>
    </row>
    <row r="86" spans="1:28" x14ac:dyDescent="0.2">
      <c r="A86" t="s">
        <v>127</v>
      </c>
      <c r="B86" s="2">
        <v>110010010016</v>
      </c>
      <c r="C86" s="1">
        <f>_xlfn.NUMBERVALUE(LEFT(B86,LEN(B86)-1))</f>
        <v>11001001001</v>
      </c>
      <c r="D86" s="2">
        <f>VLOOKUP(C86,ward_info!$A$2:$B$180,2)</f>
        <v>3</v>
      </c>
      <c r="E86" t="s">
        <v>128</v>
      </c>
      <c r="F86">
        <v>0</v>
      </c>
      <c r="G86">
        <v>176</v>
      </c>
      <c r="H86">
        <f>F86/(F86+G86)</f>
        <v>0</v>
      </c>
      <c r="I86">
        <v>45</v>
      </c>
      <c r="J86">
        <v>34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1001</v>
      </c>
      <c r="R86">
        <v>6</v>
      </c>
      <c r="S86">
        <v>11</v>
      </c>
      <c r="T86">
        <v>1109</v>
      </c>
      <c r="U86">
        <v>0.60625529</v>
      </c>
      <c r="V86">
        <v>38.947471999999998</v>
      </c>
      <c r="W86">
        <v>-77.080985999999996</v>
      </c>
      <c r="X86">
        <v>110003000179</v>
      </c>
      <c r="Y86" t="s">
        <v>27</v>
      </c>
      <c r="Z86" t="s">
        <v>118</v>
      </c>
      <c r="AA86">
        <v>5</v>
      </c>
      <c r="AB86" t="s">
        <v>29</v>
      </c>
    </row>
    <row r="87" spans="1:28" x14ac:dyDescent="0.2">
      <c r="A87" t="s">
        <v>125</v>
      </c>
      <c r="B87" s="2">
        <v>110010010015</v>
      </c>
      <c r="C87" s="1">
        <f>_xlfn.NUMBERVALUE(LEFT(B87,LEN(B87)-1))</f>
        <v>11001001001</v>
      </c>
      <c r="D87" s="2">
        <f>VLOOKUP(C87,ward_info!$A$2:$B$180,2)</f>
        <v>3</v>
      </c>
      <c r="E87" t="s">
        <v>126</v>
      </c>
      <c r="F87">
        <v>0</v>
      </c>
      <c r="G87">
        <v>88</v>
      </c>
      <c r="H87">
        <f>F87/(F87+G87)</f>
        <v>0</v>
      </c>
      <c r="I87">
        <v>15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1001</v>
      </c>
      <c r="R87">
        <v>5</v>
      </c>
      <c r="S87">
        <v>11</v>
      </c>
      <c r="T87">
        <v>798</v>
      </c>
      <c r="U87">
        <v>0.70298892000000002</v>
      </c>
      <c r="V87">
        <v>38.947471999999998</v>
      </c>
      <c r="W87">
        <v>-77.080985999999996</v>
      </c>
      <c r="X87">
        <v>110003000179</v>
      </c>
      <c r="Y87" t="s">
        <v>27</v>
      </c>
      <c r="Z87" t="s">
        <v>118</v>
      </c>
      <c r="AA87">
        <v>5</v>
      </c>
      <c r="AB87" t="s">
        <v>29</v>
      </c>
    </row>
    <row r="88" spans="1:28" x14ac:dyDescent="0.2">
      <c r="A88" t="s">
        <v>116</v>
      </c>
      <c r="B88" s="2">
        <v>110010010011</v>
      </c>
      <c r="C88" s="1">
        <f>_xlfn.NUMBERVALUE(LEFT(B88,LEN(B88)-1))</f>
        <v>11001001001</v>
      </c>
      <c r="D88" s="2">
        <f>VLOOKUP(C88,ward_info!$A$2:$B$180,2)</f>
        <v>3</v>
      </c>
      <c r="E88" t="s">
        <v>117</v>
      </c>
      <c r="F88">
        <v>0</v>
      </c>
      <c r="G88">
        <v>123</v>
      </c>
      <c r="H88">
        <f>F88/(F88+G88)</f>
        <v>0</v>
      </c>
      <c r="I88">
        <v>67</v>
      </c>
      <c r="J88">
        <v>20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1001</v>
      </c>
      <c r="R88">
        <v>1</v>
      </c>
      <c r="S88">
        <v>11</v>
      </c>
      <c r="T88">
        <v>671</v>
      </c>
      <c r="U88">
        <v>0.70662212000000002</v>
      </c>
      <c r="V88">
        <v>38.947471999999998</v>
      </c>
      <c r="W88">
        <v>-77.080985999999996</v>
      </c>
      <c r="X88">
        <v>110003000179</v>
      </c>
      <c r="Y88" t="s">
        <v>27</v>
      </c>
      <c r="Z88" t="s">
        <v>118</v>
      </c>
      <c r="AA88">
        <v>5</v>
      </c>
      <c r="AB88" t="s">
        <v>29</v>
      </c>
    </row>
    <row r="89" spans="1:28" x14ac:dyDescent="0.2">
      <c r="A89" t="s">
        <v>121</v>
      </c>
      <c r="B89" s="2">
        <v>110010010013</v>
      </c>
      <c r="C89" s="1">
        <f>_xlfn.NUMBERVALUE(LEFT(B89,LEN(B89)-1))</f>
        <v>11001001001</v>
      </c>
      <c r="D89" s="2">
        <f>VLOOKUP(C89,ward_info!$A$2:$B$180,2)</f>
        <v>3</v>
      </c>
      <c r="E89" t="s">
        <v>122</v>
      </c>
      <c r="F89">
        <v>0</v>
      </c>
      <c r="G89">
        <v>221</v>
      </c>
      <c r="H89">
        <f>F89/(F89+G89)</f>
        <v>0</v>
      </c>
      <c r="I89">
        <v>123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27</v>
      </c>
      <c r="Q89">
        <v>1001</v>
      </c>
      <c r="R89">
        <v>3</v>
      </c>
      <c r="S89">
        <v>11</v>
      </c>
      <c r="T89">
        <v>1030</v>
      </c>
      <c r="U89">
        <v>0.71679853999999998</v>
      </c>
      <c r="V89">
        <v>38.947471999999998</v>
      </c>
      <c r="W89">
        <v>-77.080985999999996</v>
      </c>
      <c r="X89">
        <v>110003000179</v>
      </c>
      <c r="Y89" t="s">
        <v>27</v>
      </c>
      <c r="Z89" t="s">
        <v>118</v>
      </c>
      <c r="AA89">
        <v>5</v>
      </c>
      <c r="AB89" t="s">
        <v>29</v>
      </c>
    </row>
    <row r="90" spans="1:28" x14ac:dyDescent="0.2">
      <c r="A90" t="s">
        <v>131</v>
      </c>
      <c r="B90" s="2">
        <v>110010010022</v>
      </c>
      <c r="C90" s="1">
        <f>_xlfn.NUMBERVALUE(LEFT(B90,LEN(B90)-1))</f>
        <v>11001001002</v>
      </c>
      <c r="D90" s="2">
        <f>VLOOKUP(C90,ward_info!$A$2:$B$180,2)</f>
        <v>3</v>
      </c>
      <c r="E90" t="s">
        <v>132</v>
      </c>
      <c r="F90">
        <v>0</v>
      </c>
      <c r="G90">
        <v>31</v>
      </c>
      <c r="H90">
        <f>F90/(F90+G90)</f>
        <v>0</v>
      </c>
      <c r="I90">
        <v>7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1002</v>
      </c>
      <c r="R90">
        <v>2</v>
      </c>
      <c r="S90">
        <v>11</v>
      </c>
      <c r="T90">
        <v>1444</v>
      </c>
      <c r="U90">
        <v>0.31826660000000001</v>
      </c>
      <c r="V90">
        <v>38.940711999999998</v>
      </c>
      <c r="W90">
        <v>-77.072013999999996</v>
      </c>
      <c r="X90">
        <v>110003000183</v>
      </c>
      <c r="Y90" t="s">
        <v>27</v>
      </c>
      <c r="Z90" t="s">
        <v>77</v>
      </c>
      <c r="AA90">
        <v>5</v>
      </c>
      <c r="AB90" t="s">
        <v>29</v>
      </c>
    </row>
    <row r="91" spans="1:28" x14ac:dyDescent="0.2">
      <c r="A91" t="s">
        <v>133</v>
      </c>
      <c r="B91" s="2">
        <v>110010010023</v>
      </c>
      <c r="C91" s="1">
        <f>_xlfn.NUMBERVALUE(LEFT(B91,LEN(B91)-1))</f>
        <v>11001001002</v>
      </c>
      <c r="D91" s="2">
        <f>VLOOKUP(C91,ward_info!$A$2:$B$180,2)</f>
        <v>3</v>
      </c>
      <c r="E91" t="s">
        <v>134</v>
      </c>
      <c r="F91">
        <v>0</v>
      </c>
      <c r="G91">
        <v>122</v>
      </c>
      <c r="H91">
        <f>F91/(F91+G91)</f>
        <v>0</v>
      </c>
      <c r="I91">
        <v>20</v>
      </c>
      <c r="J91">
        <v>11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1002</v>
      </c>
      <c r="R91">
        <v>3</v>
      </c>
      <c r="S91">
        <v>11</v>
      </c>
      <c r="T91">
        <v>743</v>
      </c>
      <c r="U91">
        <v>0.35481095000000001</v>
      </c>
      <c r="V91">
        <v>38.940711999999998</v>
      </c>
      <c r="W91">
        <v>-77.072013999999996</v>
      </c>
      <c r="X91">
        <v>110003000183</v>
      </c>
      <c r="Y91" t="s">
        <v>27</v>
      </c>
      <c r="Z91" t="s">
        <v>77</v>
      </c>
      <c r="AA91">
        <v>5</v>
      </c>
      <c r="AB91" t="s">
        <v>29</v>
      </c>
    </row>
    <row r="92" spans="1:28" x14ac:dyDescent="0.2">
      <c r="A92" t="s">
        <v>129</v>
      </c>
      <c r="B92" s="2">
        <v>110010010021</v>
      </c>
      <c r="C92" s="1">
        <f>_xlfn.NUMBERVALUE(LEFT(B92,LEN(B92)-1))</f>
        <v>11001001002</v>
      </c>
      <c r="D92" s="2">
        <f>VLOOKUP(C92,ward_info!$A$2:$B$180,2)</f>
        <v>3</v>
      </c>
      <c r="E92" t="s">
        <v>130</v>
      </c>
      <c r="F92">
        <v>0</v>
      </c>
      <c r="G92">
        <v>38</v>
      </c>
      <c r="H92">
        <f>F92/(F92+G92)</f>
        <v>0</v>
      </c>
      <c r="I92">
        <v>34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1002</v>
      </c>
      <c r="R92">
        <v>1</v>
      </c>
      <c r="S92">
        <v>11</v>
      </c>
      <c r="T92">
        <v>1255</v>
      </c>
      <c r="U92">
        <v>0.42994358999999999</v>
      </c>
      <c r="V92">
        <v>38.934165999999998</v>
      </c>
      <c r="W92">
        <v>-77.087822000000003</v>
      </c>
      <c r="X92">
        <v>110003000035</v>
      </c>
      <c r="Y92" t="s">
        <v>27</v>
      </c>
      <c r="Z92" t="s">
        <v>94</v>
      </c>
      <c r="AA92">
        <v>5</v>
      </c>
      <c r="AB92" t="s">
        <v>29</v>
      </c>
    </row>
    <row r="93" spans="1:28" x14ac:dyDescent="0.2">
      <c r="A93" t="s">
        <v>141</v>
      </c>
      <c r="B93" s="2">
        <v>110010011003</v>
      </c>
      <c r="C93" s="1">
        <f>_xlfn.NUMBERVALUE(LEFT(B93,LEN(B93)-1))</f>
        <v>11001001100</v>
      </c>
      <c r="D93" s="2">
        <f>VLOOKUP(C93,ward_info!$A$2:$B$180,2)</f>
        <v>3</v>
      </c>
      <c r="E93" t="s">
        <v>142</v>
      </c>
      <c r="F93">
        <v>0</v>
      </c>
      <c r="G93">
        <v>124</v>
      </c>
      <c r="H93">
        <f>F93/(F93+G93)</f>
        <v>0</v>
      </c>
      <c r="I93">
        <v>39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1100</v>
      </c>
      <c r="R93">
        <v>3</v>
      </c>
      <c r="S93">
        <v>11</v>
      </c>
      <c r="T93">
        <v>596</v>
      </c>
      <c r="U93">
        <v>0.31013528000000001</v>
      </c>
      <c r="V93">
        <v>38.952717</v>
      </c>
      <c r="W93">
        <v>-77.070503000000002</v>
      </c>
      <c r="X93">
        <v>110003000001</v>
      </c>
      <c r="Y93" t="s">
        <v>27</v>
      </c>
      <c r="Z93" t="s">
        <v>140</v>
      </c>
      <c r="AA93">
        <v>5</v>
      </c>
      <c r="AB93" t="s">
        <v>29</v>
      </c>
    </row>
    <row r="94" spans="1:28" x14ac:dyDescent="0.2">
      <c r="A94" t="s">
        <v>143</v>
      </c>
      <c r="B94" s="2">
        <v>110010011004</v>
      </c>
      <c r="C94" s="1">
        <f>_xlfn.NUMBERVALUE(LEFT(B94,LEN(B94)-1))</f>
        <v>11001001100</v>
      </c>
      <c r="D94" s="2">
        <f>VLOOKUP(C94,ward_info!$A$2:$B$180,2)</f>
        <v>3</v>
      </c>
      <c r="E94" t="s">
        <v>144</v>
      </c>
      <c r="F94">
        <v>0</v>
      </c>
      <c r="G94">
        <v>133</v>
      </c>
      <c r="H94">
        <f>F94/(F94+G94)</f>
        <v>0</v>
      </c>
      <c r="I94">
        <v>95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1100</v>
      </c>
      <c r="R94">
        <v>4</v>
      </c>
      <c r="S94">
        <v>11</v>
      </c>
      <c r="T94">
        <v>722</v>
      </c>
      <c r="U94">
        <v>0.35805038</v>
      </c>
      <c r="V94">
        <v>38.952717</v>
      </c>
      <c r="W94">
        <v>-77.070503000000002</v>
      </c>
      <c r="X94">
        <v>110003000001</v>
      </c>
      <c r="Y94" t="s">
        <v>27</v>
      </c>
      <c r="Z94" t="s">
        <v>140</v>
      </c>
      <c r="AA94">
        <v>5</v>
      </c>
      <c r="AB94" t="s">
        <v>29</v>
      </c>
    </row>
    <row r="95" spans="1:28" x14ac:dyDescent="0.2">
      <c r="A95" t="s">
        <v>135</v>
      </c>
      <c r="B95" s="2">
        <v>110010011001</v>
      </c>
      <c r="C95" s="1">
        <f>_xlfn.NUMBERVALUE(LEFT(B95,LEN(B95)-1))</f>
        <v>11001001100</v>
      </c>
      <c r="D95" s="2">
        <f>VLOOKUP(C95,ward_info!$A$2:$B$180,2)</f>
        <v>3</v>
      </c>
      <c r="E95" t="s">
        <v>136</v>
      </c>
      <c r="F95">
        <v>0</v>
      </c>
      <c r="G95">
        <v>159</v>
      </c>
      <c r="H95">
        <f>F95/(F95+G95)</f>
        <v>0</v>
      </c>
      <c r="I95">
        <v>0</v>
      </c>
      <c r="J95">
        <v>10</v>
      </c>
      <c r="K95">
        <v>0</v>
      </c>
      <c r="L95">
        <v>0</v>
      </c>
      <c r="M95">
        <v>41</v>
      </c>
      <c r="N95">
        <v>0</v>
      </c>
      <c r="O95">
        <v>38</v>
      </c>
      <c r="P95">
        <v>0</v>
      </c>
      <c r="Q95">
        <v>1100</v>
      </c>
      <c r="R95">
        <v>1</v>
      </c>
      <c r="S95">
        <v>11</v>
      </c>
      <c r="T95">
        <v>1827</v>
      </c>
      <c r="U95">
        <v>0.55618709</v>
      </c>
      <c r="V95">
        <v>38.966610000000003</v>
      </c>
      <c r="W95">
        <v>-77.068091999999993</v>
      </c>
      <c r="X95">
        <v>110003000045</v>
      </c>
      <c r="Y95" t="s">
        <v>27</v>
      </c>
      <c r="Z95" t="s">
        <v>137</v>
      </c>
      <c r="AA95">
        <v>5</v>
      </c>
      <c r="AB95" t="s">
        <v>29</v>
      </c>
    </row>
    <row r="96" spans="1:28" x14ac:dyDescent="0.2">
      <c r="A96" t="s">
        <v>138</v>
      </c>
      <c r="B96" s="2">
        <v>110010011002</v>
      </c>
      <c r="C96" s="1">
        <f>_xlfn.NUMBERVALUE(LEFT(B96,LEN(B96)-1))</f>
        <v>11001001100</v>
      </c>
      <c r="D96" s="2">
        <f>VLOOKUP(C96,ward_info!$A$2:$B$180,2)</f>
        <v>3</v>
      </c>
      <c r="E96" t="s">
        <v>139</v>
      </c>
      <c r="F96">
        <v>0</v>
      </c>
      <c r="G96">
        <v>152</v>
      </c>
      <c r="H96">
        <f>F96/(F96+G96)</f>
        <v>0</v>
      </c>
      <c r="I96">
        <v>16</v>
      </c>
      <c r="J96">
        <v>0</v>
      </c>
      <c r="K96">
        <v>0</v>
      </c>
      <c r="L96">
        <v>0</v>
      </c>
      <c r="M96">
        <v>23</v>
      </c>
      <c r="N96">
        <v>0</v>
      </c>
      <c r="O96">
        <v>0</v>
      </c>
      <c r="P96">
        <v>18</v>
      </c>
      <c r="Q96">
        <v>1100</v>
      </c>
      <c r="R96">
        <v>2</v>
      </c>
      <c r="S96">
        <v>11</v>
      </c>
      <c r="T96">
        <v>1634</v>
      </c>
      <c r="U96">
        <v>0.72383511</v>
      </c>
      <c r="V96">
        <v>38.952717</v>
      </c>
      <c r="W96">
        <v>-77.070503000000002</v>
      </c>
      <c r="X96">
        <v>110003000001</v>
      </c>
      <c r="Y96" t="s">
        <v>27</v>
      </c>
      <c r="Z96" t="s">
        <v>140</v>
      </c>
      <c r="AA96">
        <v>5</v>
      </c>
      <c r="AB96" t="s">
        <v>29</v>
      </c>
    </row>
    <row r="97" spans="1:28" x14ac:dyDescent="0.2">
      <c r="A97" t="s">
        <v>145</v>
      </c>
      <c r="B97" s="2">
        <v>110010012001</v>
      </c>
      <c r="C97" s="1">
        <f>_xlfn.NUMBERVALUE(LEFT(B97,LEN(B97)-1))</f>
        <v>11001001200</v>
      </c>
      <c r="D97" s="2">
        <f>VLOOKUP(C97,ward_info!$A$2:$B$180,2)</f>
        <v>3</v>
      </c>
      <c r="E97" t="s">
        <v>146</v>
      </c>
      <c r="F97">
        <v>0</v>
      </c>
      <c r="G97">
        <v>209</v>
      </c>
      <c r="H97">
        <f>F97/(F97+G97)</f>
        <v>0</v>
      </c>
      <c r="I97">
        <v>52</v>
      </c>
      <c r="J97">
        <v>14</v>
      </c>
      <c r="K97">
        <v>0</v>
      </c>
      <c r="L97">
        <v>0</v>
      </c>
      <c r="M97">
        <v>0</v>
      </c>
      <c r="N97">
        <v>0</v>
      </c>
      <c r="O97">
        <v>0</v>
      </c>
      <c r="P97">
        <v>30</v>
      </c>
      <c r="Q97">
        <v>1200</v>
      </c>
      <c r="R97">
        <v>1</v>
      </c>
      <c r="S97">
        <v>11</v>
      </c>
      <c r="T97">
        <v>1821</v>
      </c>
      <c r="U97">
        <v>0.10281952</v>
      </c>
      <c r="V97">
        <v>38.952717</v>
      </c>
      <c r="W97">
        <v>-77.070503000000002</v>
      </c>
      <c r="X97">
        <v>110003000001</v>
      </c>
      <c r="Y97" t="s">
        <v>27</v>
      </c>
      <c r="Z97" t="s">
        <v>140</v>
      </c>
      <c r="AA97">
        <v>5</v>
      </c>
      <c r="AB97" t="s">
        <v>29</v>
      </c>
    </row>
    <row r="98" spans="1:28" x14ac:dyDescent="0.2">
      <c r="A98" t="s">
        <v>151</v>
      </c>
      <c r="B98" s="2">
        <v>110010012004</v>
      </c>
      <c r="C98" s="1">
        <f>_xlfn.NUMBERVALUE(LEFT(B98,LEN(B98)-1))</f>
        <v>11001001200</v>
      </c>
      <c r="D98" s="2">
        <f>VLOOKUP(C98,ward_info!$A$2:$B$180,2)</f>
        <v>3</v>
      </c>
      <c r="E98" t="s">
        <v>152</v>
      </c>
      <c r="F98">
        <v>0</v>
      </c>
      <c r="G98">
        <v>206</v>
      </c>
      <c r="H98">
        <f>F98/(F98+G98)</f>
        <v>0</v>
      </c>
      <c r="I98">
        <v>16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1200</v>
      </c>
      <c r="R98">
        <v>4</v>
      </c>
      <c r="S98">
        <v>11</v>
      </c>
      <c r="T98">
        <v>1397</v>
      </c>
      <c r="U98">
        <v>0.25678574999999998</v>
      </c>
      <c r="V98">
        <v>38.940711999999998</v>
      </c>
      <c r="W98">
        <v>-77.072013999999996</v>
      </c>
      <c r="X98">
        <v>110003000183</v>
      </c>
      <c r="Y98" t="s">
        <v>27</v>
      </c>
      <c r="Z98" t="s">
        <v>77</v>
      </c>
      <c r="AA98">
        <v>5</v>
      </c>
      <c r="AB98" t="s">
        <v>29</v>
      </c>
    </row>
    <row r="99" spans="1:28" x14ac:dyDescent="0.2">
      <c r="A99" t="s">
        <v>147</v>
      </c>
      <c r="B99" s="2">
        <v>110010012002</v>
      </c>
      <c r="C99" s="1">
        <f>_xlfn.NUMBERVALUE(LEFT(B99,LEN(B99)-1))</f>
        <v>11001001200</v>
      </c>
      <c r="D99" s="2">
        <f>VLOOKUP(C99,ward_info!$A$2:$B$180,2)</f>
        <v>3</v>
      </c>
      <c r="E99" t="s">
        <v>148</v>
      </c>
      <c r="F99">
        <v>0</v>
      </c>
      <c r="G99">
        <v>60</v>
      </c>
      <c r="H99">
        <f>F99/(F99+G99)</f>
        <v>0</v>
      </c>
      <c r="I99">
        <v>42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22</v>
      </c>
      <c r="Q99">
        <v>1200</v>
      </c>
      <c r="R99">
        <v>2</v>
      </c>
      <c r="S99">
        <v>11</v>
      </c>
      <c r="T99">
        <v>1018</v>
      </c>
      <c r="U99">
        <v>0.27535281</v>
      </c>
      <c r="V99">
        <v>38.952717</v>
      </c>
      <c r="W99">
        <v>-77.070503000000002</v>
      </c>
      <c r="X99">
        <v>110003000001</v>
      </c>
      <c r="Y99" t="s">
        <v>27</v>
      </c>
      <c r="Z99" t="s">
        <v>140</v>
      </c>
      <c r="AA99">
        <v>5</v>
      </c>
      <c r="AB99" t="s">
        <v>29</v>
      </c>
    </row>
    <row r="100" spans="1:28" x14ac:dyDescent="0.2">
      <c r="A100" t="s">
        <v>149</v>
      </c>
      <c r="B100" s="2">
        <v>110010012003</v>
      </c>
      <c r="C100" s="1">
        <f>_xlfn.NUMBERVALUE(LEFT(B100,LEN(B100)-1))</f>
        <v>11001001200</v>
      </c>
      <c r="D100" s="2">
        <f>VLOOKUP(C100,ward_info!$A$2:$B$180,2)</f>
        <v>3</v>
      </c>
      <c r="E100" t="s">
        <v>150</v>
      </c>
      <c r="F100">
        <v>0</v>
      </c>
      <c r="G100">
        <v>90</v>
      </c>
      <c r="H100">
        <f>F100/(F100+G100)</f>
        <v>0</v>
      </c>
      <c r="I100">
        <v>67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1200</v>
      </c>
      <c r="R100">
        <v>3</v>
      </c>
      <c r="S100">
        <v>11</v>
      </c>
      <c r="T100">
        <v>772</v>
      </c>
      <c r="U100">
        <v>0.38907294999999997</v>
      </c>
      <c r="V100">
        <v>38.952717</v>
      </c>
      <c r="W100">
        <v>-77.070503000000002</v>
      </c>
      <c r="X100">
        <v>110003000001</v>
      </c>
      <c r="Y100" t="s">
        <v>27</v>
      </c>
      <c r="Z100" t="s">
        <v>140</v>
      </c>
      <c r="AA100">
        <v>5</v>
      </c>
      <c r="AB100" t="s">
        <v>29</v>
      </c>
    </row>
    <row r="101" spans="1:28" x14ac:dyDescent="0.2">
      <c r="A101" t="s">
        <v>157</v>
      </c>
      <c r="B101" s="2">
        <v>110010013013</v>
      </c>
      <c r="C101" s="1">
        <f>_xlfn.NUMBERVALUE(LEFT(B101,LEN(B101)-1))</f>
        <v>11001001301</v>
      </c>
      <c r="D101" s="2">
        <f>VLOOKUP(C101,ward_info!$A$2:$B$180,2)</f>
        <v>3</v>
      </c>
      <c r="E101" t="s">
        <v>158</v>
      </c>
      <c r="F101">
        <v>0</v>
      </c>
      <c r="G101">
        <v>77</v>
      </c>
      <c r="H101">
        <f>F101/(F101+G101)</f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29</v>
      </c>
      <c r="Q101">
        <v>1301</v>
      </c>
      <c r="R101">
        <v>3</v>
      </c>
      <c r="S101">
        <v>11</v>
      </c>
      <c r="T101">
        <v>1699</v>
      </c>
      <c r="U101">
        <v>0.24403021999999999</v>
      </c>
      <c r="V101">
        <v>38.952717</v>
      </c>
      <c r="W101">
        <v>-77.070503000000002</v>
      </c>
      <c r="X101">
        <v>110003000001</v>
      </c>
      <c r="Y101" t="s">
        <v>27</v>
      </c>
      <c r="Z101" t="s">
        <v>140</v>
      </c>
      <c r="AA101">
        <v>5</v>
      </c>
      <c r="AB101" t="s">
        <v>29</v>
      </c>
    </row>
    <row r="102" spans="1:28" x14ac:dyDescent="0.2">
      <c r="A102" t="s">
        <v>155</v>
      </c>
      <c r="B102" s="2">
        <v>110010013012</v>
      </c>
      <c r="C102" s="1">
        <f>_xlfn.NUMBERVALUE(LEFT(B102,LEN(B102)-1))</f>
        <v>11001001301</v>
      </c>
      <c r="D102" s="2">
        <f>VLOOKUP(C102,ward_info!$A$2:$B$180,2)</f>
        <v>3</v>
      </c>
      <c r="E102" t="s">
        <v>156</v>
      </c>
      <c r="F102">
        <v>0</v>
      </c>
      <c r="G102">
        <v>64</v>
      </c>
      <c r="H102">
        <f>F102/(F102+G102)</f>
        <v>0</v>
      </c>
      <c r="I102">
        <v>16</v>
      </c>
      <c r="J102">
        <v>19</v>
      </c>
      <c r="K102">
        <v>0</v>
      </c>
      <c r="L102">
        <v>0</v>
      </c>
      <c r="M102">
        <v>0</v>
      </c>
      <c r="N102">
        <v>0</v>
      </c>
      <c r="O102">
        <v>54</v>
      </c>
      <c r="P102">
        <v>0</v>
      </c>
      <c r="Q102">
        <v>1301</v>
      </c>
      <c r="R102">
        <v>2</v>
      </c>
      <c r="S102">
        <v>11</v>
      </c>
      <c r="T102">
        <v>678</v>
      </c>
      <c r="U102">
        <v>0.42475224</v>
      </c>
      <c r="V102">
        <v>38.952717</v>
      </c>
      <c r="W102">
        <v>-77.070503000000002</v>
      </c>
      <c r="X102">
        <v>110003000001</v>
      </c>
      <c r="Y102" t="s">
        <v>27</v>
      </c>
      <c r="Z102" t="s">
        <v>140</v>
      </c>
      <c r="AA102">
        <v>5</v>
      </c>
      <c r="AB102" t="s">
        <v>29</v>
      </c>
    </row>
    <row r="103" spans="1:28" x14ac:dyDescent="0.2">
      <c r="A103" t="s">
        <v>153</v>
      </c>
      <c r="B103" s="2">
        <v>110010013011</v>
      </c>
      <c r="C103" s="1">
        <f>_xlfn.NUMBERVALUE(LEFT(B103,LEN(B103)-1))</f>
        <v>11001001301</v>
      </c>
      <c r="D103" s="2">
        <f>VLOOKUP(C103,ward_info!$A$2:$B$180,2)</f>
        <v>3</v>
      </c>
      <c r="E103" t="s">
        <v>154</v>
      </c>
      <c r="F103">
        <v>0</v>
      </c>
      <c r="G103">
        <v>135</v>
      </c>
      <c r="H103">
        <f>F103/(F103+G103)</f>
        <v>0</v>
      </c>
      <c r="I103">
        <v>212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1301</v>
      </c>
      <c r="R103">
        <v>1</v>
      </c>
      <c r="S103">
        <v>11</v>
      </c>
      <c r="T103">
        <v>1578</v>
      </c>
      <c r="U103">
        <v>0.48531646000000001</v>
      </c>
      <c r="V103">
        <v>38.952717</v>
      </c>
      <c r="W103">
        <v>-77.070503000000002</v>
      </c>
      <c r="X103">
        <v>110003000001</v>
      </c>
      <c r="Y103" t="s">
        <v>27</v>
      </c>
      <c r="Z103" t="s">
        <v>140</v>
      </c>
      <c r="AA103">
        <v>5</v>
      </c>
      <c r="AB103" t="s">
        <v>29</v>
      </c>
    </row>
    <row r="104" spans="1:28" x14ac:dyDescent="0.2">
      <c r="A104" t="s">
        <v>161</v>
      </c>
      <c r="B104" s="2">
        <v>110010013022</v>
      </c>
      <c r="C104" s="1">
        <f>_xlfn.NUMBERVALUE(LEFT(B104,LEN(B104)-1))</f>
        <v>11001001302</v>
      </c>
      <c r="D104" s="2">
        <f>VLOOKUP(C104,ward_info!$A$2:$B$180,2)</f>
        <v>3</v>
      </c>
      <c r="E104" t="s">
        <v>162</v>
      </c>
      <c r="F104">
        <v>0</v>
      </c>
      <c r="G104">
        <v>296</v>
      </c>
      <c r="H104">
        <f>F104/(F104+G104)</f>
        <v>0</v>
      </c>
      <c r="I104">
        <v>112</v>
      </c>
      <c r="J104">
        <v>7</v>
      </c>
      <c r="K104">
        <v>36</v>
      </c>
      <c r="L104">
        <v>0</v>
      </c>
      <c r="M104">
        <v>0</v>
      </c>
      <c r="N104">
        <v>0</v>
      </c>
      <c r="O104">
        <v>0</v>
      </c>
      <c r="P104">
        <v>36</v>
      </c>
      <c r="Q104">
        <v>1302</v>
      </c>
      <c r="R104">
        <v>2</v>
      </c>
      <c r="S104">
        <v>11</v>
      </c>
      <c r="T104">
        <v>3649</v>
      </c>
      <c r="U104">
        <v>0.63259255999999997</v>
      </c>
      <c r="V104">
        <v>38.932868999999997</v>
      </c>
      <c r="W104">
        <v>-77.065833999999995</v>
      </c>
      <c r="X104">
        <v>110003000096</v>
      </c>
      <c r="Y104" t="s">
        <v>27</v>
      </c>
      <c r="Z104" t="s">
        <v>70</v>
      </c>
      <c r="AA104">
        <v>5</v>
      </c>
      <c r="AB104" t="s">
        <v>29</v>
      </c>
    </row>
    <row r="105" spans="1:28" x14ac:dyDescent="0.2">
      <c r="A105" t="s">
        <v>163</v>
      </c>
      <c r="B105" s="2">
        <v>110010013023</v>
      </c>
      <c r="C105" s="1">
        <f>_xlfn.NUMBERVALUE(LEFT(B105,LEN(B105)-1))</f>
        <v>11001001302</v>
      </c>
      <c r="D105" s="2">
        <f>VLOOKUP(C105,ward_info!$A$2:$B$180,2)</f>
        <v>3</v>
      </c>
      <c r="E105" t="s">
        <v>164</v>
      </c>
      <c r="F105">
        <v>0</v>
      </c>
      <c r="G105">
        <v>10</v>
      </c>
      <c r="H105">
        <f>F105/(F105+G105)</f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1302</v>
      </c>
      <c r="R105">
        <v>3</v>
      </c>
      <c r="S105">
        <v>11</v>
      </c>
      <c r="T105">
        <v>912</v>
      </c>
      <c r="U105">
        <v>0.68130915999999997</v>
      </c>
      <c r="V105">
        <v>38.940711999999998</v>
      </c>
      <c r="W105">
        <v>-77.072013999999996</v>
      </c>
      <c r="X105">
        <v>110003000183</v>
      </c>
      <c r="Y105" t="s">
        <v>27</v>
      </c>
      <c r="Z105" t="s">
        <v>77</v>
      </c>
      <c r="AA105">
        <v>5</v>
      </c>
      <c r="AB105" t="s">
        <v>29</v>
      </c>
    </row>
    <row r="106" spans="1:28" x14ac:dyDescent="0.2">
      <c r="A106" t="s">
        <v>167</v>
      </c>
      <c r="B106" s="2">
        <v>110010014012</v>
      </c>
      <c r="C106" s="1">
        <f>_xlfn.NUMBERVALUE(LEFT(B106,LEN(B106)-1))</f>
        <v>11001001401</v>
      </c>
      <c r="D106" s="2">
        <f>VLOOKUP(C106,ward_info!$A$2:$B$180,2)</f>
        <v>3</v>
      </c>
      <c r="E106" t="s">
        <v>168</v>
      </c>
      <c r="F106">
        <v>0</v>
      </c>
      <c r="G106">
        <v>194</v>
      </c>
      <c r="H106">
        <f>F106/(F106+G106)</f>
        <v>0</v>
      </c>
      <c r="I106">
        <v>71</v>
      </c>
      <c r="J106">
        <v>5</v>
      </c>
      <c r="K106">
        <v>13</v>
      </c>
      <c r="L106">
        <v>0</v>
      </c>
      <c r="M106">
        <v>9</v>
      </c>
      <c r="N106">
        <v>0</v>
      </c>
      <c r="O106">
        <v>0</v>
      </c>
      <c r="P106">
        <v>4</v>
      </c>
      <c r="Q106">
        <v>1401</v>
      </c>
      <c r="R106">
        <v>2</v>
      </c>
      <c r="S106">
        <v>11</v>
      </c>
      <c r="T106">
        <v>1142</v>
      </c>
      <c r="U106">
        <v>0.21483326999999999</v>
      </c>
      <c r="V106">
        <v>38.966610000000003</v>
      </c>
      <c r="W106">
        <v>-77.068091999999993</v>
      </c>
      <c r="X106">
        <v>110003000045</v>
      </c>
      <c r="Y106" t="s">
        <v>27</v>
      </c>
      <c r="Z106" t="s">
        <v>137</v>
      </c>
      <c r="AA106">
        <v>5</v>
      </c>
      <c r="AB106" t="s">
        <v>29</v>
      </c>
    </row>
    <row r="107" spans="1:28" x14ac:dyDescent="0.2">
      <c r="A107" t="s">
        <v>165</v>
      </c>
      <c r="B107" s="2">
        <v>110010014011</v>
      </c>
      <c r="C107" s="1">
        <f>_xlfn.NUMBERVALUE(LEFT(B107,LEN(B107)-1))</f>
        <v>11001001401</v>
      </c>
      <c r="D107" s="2">
        <f>VLOOKUP(C107,ward_info!$A$2:$B$180,2)</f>
        <v>3</v>
      </c>
      <c r="E107" t="s">
        <v>166</v>
      </c>
      <c r="F107">
        <v>0</v>
      </c>
      <c r="G107">
        <v>225</v>
      </c>
      <c r="H107">
        <f>F107/(F107+G107)</f>
        <v>0</v>
      </c>
      <c r="I107">
        <v>74</v>
      </c>
      <c r="J107">
        <v>0</v>
      </c>
      <c r="K107">
        <v>0</v>
      </c>
      <c r="L107">
        <v>0</v>
      </c>
      <c r="M107">
        <v>36</v>
      </c>
      <c r="N107">
        <v>0</v>
      </c>
      <c r="O107">
        <v>0</v>
      </c>
      <c r="P107">
        <v>31</v>
      </c>
      <c r="Q107">
        <v>1401</v>
      </c>
      <c r="R107">
        <v>1</v>
      </c>
      <c r="S107">
        <v>11</v>
      </c>
      <c r="T107">
        <v>1936</v>
      </c>
      <c r="U107">
        <v>0.28541129999999998</v>
      </c>
      <c r="V107">
        <v>38.966610000000003</v>
      </c>
      <c r="W107">
        <v>-77.068091999999993</v>
      </c>
      <c r="X107">
        <v>110003000045</v>
      </c>
      <c r="Y107" t="s">
        <v>27</v>
      </c>
      <c r="Z107" t="s">
        <v>137</v>
      </c>
      <c r="AA107">
        <v>5</v>
      </c>
      <c r="AB107" t="s">
        <v>29</v>
      </c>
    </row>
    <row r="108" spans="1:28" x14ac:dyDescent="0.2">
      <c r="A108" t="s">
        <v>169</v>
      </c>
      <c r="B108" s="2">
        <v>110010014021</v>
      </c>
      <c r="C108" s="1">
        <f>_xlfn.NUMBERVALUE(LEFT(B108,LEN(B108)-1))</f>
        <v>11001001402</v>
      </c>
      <c r="D108" s="2">
        <f>VLOOKUP(C108,ward_info!$A$2:$B$180,2)</f>
        <v>3</v>
      </c>
      <c r="E108" t="s">
        <v>170</v>
      </c>
      <c r="F108">
        <v>0</v>
      </c>
      <c r="G108">
        <v>136</v>
      </c>
      <c r="H108">
        <f>F108/(F108+G108)</f>
        <v>0</v>
      </c>
      <c r="I108">
        <v>64</v>
      </c>
      <c r="J108">
        <v>17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1402</v>
      </c>
      <c r="R108">
        <v>1</v>
      </c>
      <c r="S108">
        <v>11</v>
      </c>
      <c r="T108">
        <v>928</v>
      </c>
      <c r="U108">
        <v>0.44059475999999997</v>
      </c>
      <c r="V108">
        <v>38.966610000000003</v>
      </c>
      <c r="W108">
        <v>-77.068091999999993</v>
      </c>
      <c r="X108">
        <v>110003000045</v>
      </c>
      <c r="Y108" t="s">
        <v>27</v>
      </c>
      <c r="Z108" t="s">
        <v>137</v>
      </c>
      <c r="AA108">
        <v>5</v>
      </c>
      <c r="AB108" t="s">
        <v>29</v>
      </c>
    </row>
    <row r="109" spans="1:28" x14ac:dyDescent="0.2">
      <c r="A109" t="s">
        <v>171</v>
      </c>
      <c r="B109" s="2">
        <v>110010014022</v>
      </c>
      <c r="C109" s="1">
        <f>_xlfn.NUMBERVALUE(LEFT(B109,LEN(B109)-1))</f>
        <v>11001001402</v>
      </c>
      <c r="D109" s="2">
        <f>VLOOKUP(C109,ward_info!$A$2:$B$180,2)</f>
        <v>3</v>
      </c>
      <c r="E109" t="s">
        <v>172</v>
      </c>
      <c r="F109">
        <v>0</v>
      </c>
      <c r="G109">
        <v>100</v>
      </c>
      <c r="H109">
        <f>F109/(F109+G109)</f>
        <v>0</v>
      </c>
      <c r="I109">
        <v>15</v>
      </c>
      <c r="J109">
        <v>10</v>
      </c>
      <c r="K109">
        <v>0</v>
      </c>
      <c r="L109">
        <v>0</v>
      </c>
      <c r="M109">
        <v>0</v>
      </c>
      <c r="N109">
        <v>0</v>
      </c>
      <c r="O109">
        <v>21</v>
      </c>
      <c r="P109">
        <v>0</v>
      </c>
      <c r="Q109">
        <v>1402</v>
      </c>
      <c r="R109">
        <v>2</v>
      </c>
      <c r="S109">
        <v>11</v>
      </c>
      <c r="T109">
        <v>797</v>
      </c>
      <c r="U109">
        <v>0.56755692000000002</v>
      </c>
      <c r="V109">
        <v>38.966610000000003</v>
      </c>
      <c r="W109">
        <v>-77.068091999999993</v>
      </c>
      <c r="X109">
        <v>110003000045</v>
      </c>
      <c r="Y109" t="s">
        <v>27</v>
      </c>
      <c r="Z109" t="s">
        <v>137</v>
      </c>
      <c r="AA109">
        <v>5</v>
      </c>
      <c r="AB109" t="s">
        <v>29</v>
      </c>
    </row>
    <row r="110" spans="1:28" x14ac:dyDescent="0.2">
      <c r="A110" t="s">
        <v>177</v>
      </c>
      <c r="B110" s="2">
        <v>110010015002</v>
      </c>
      <c r="C110" s="1">
        <f>_xlfn.NUMBERVALUE(LEFT(B110,LEN(B110)-1))</f>
        <v>11001001500</v>
      </c>
      <c r="D110" s="2">
        <f>VLOOKUP(C110,ward_info!$A$2:$B$180,2)</f>
        <v>4</v>
      </c>
      <c r="E110" t="s">
        <v>178</v>
      </c>
      <c r="F110">
        <v>0</v>
      </c>
      <c r="G110">
        <v>195</v>
      </c>
      <c r="H110">
        <f>F110/(F110+G110)</f>
        <v>0</v>
      </c>
      <c r="I110">
        <v>110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1500</v>
      </c>
      <c r="R110">
        <v>2</v>
      </c>
      <c r="S110">
        <v>11</v>
      </c>
      <c r="T110">
        <v>872</v>
      </c>
      <c r="U110">
        <v>0.20939371000000001</v>
      </c>
      <c r="V110">
        <v>38.966610000000003</v>
      </c>
      <c r="W110">
        <v>-77.068091999999993</v>
      </c>
      <c r="X110">
        <v>110003000045</v>
      </c>
      <c r="Y110" t="s">
        <v>27</v>
      </c>
      <c r="Z110" t="s">
        <v>137</v>
      </c>
      <c r="AA110">
        <v>5</v>
      </c>
      <c r="AB110" t="s">
        <v>29</v>
      </c>
    </row>
    <row r="111" spans="1:28" x14ac:dyDescent="0.2">
      <c r="A111" t="s">
        <v>183</v>
      </c>
      <c r="B111" s="2">
        <v>110010015005</v>
      </c>
      <c r="C111" s="1">
        <f>_xlfn.NUMBERVALUE(LEFT(B111,LEN(B111)-1))</f>
        <v>11001001500</v>
      </c>
      <c r="D111" s="2">
        <f>VLOOKUP(C111,ward_info!$A$2:$B$180,2)</f>
        <v>4</v>
      </c>
      <c r="E111" t="s">
        <v>184</v>
      </c>
      <c r="F111">
        <v>0</v>
      </c>
      <c r="G111">
        <v>158</v>
      </c>
      <c r="H111">
        <f>F111/(F111+G111)</f>
        <v>0</v>
      </c>
      <c r="I111">
        <v>144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1500</v>
      </c>
      <c r="R111">
        <v>5</v>
      </c>
      <c r="S111">
        <v>11</v>
      </c>
      <c r="T111">
        <v>1063</v>
      </c>
      <c r="U111">
        <v>0.36123686999999999</v>
      </c>
      <c r="V111">
        <v>38.966610000000003</v>
      </c>
      <c r="W111">
        <v>-77.068091999999993</v>
      </c>
      <c r="X111">
        <v>110003000045</v>
      </c>
      <c r="Y111" t="s">
        <v>27</v>
      </c>
      <c r="Z111" t="s">
        <v>137</v>
      </c>
      <c r="AA111">
        <v>5</v>
      </c>
      <c r="AB111" t="s">
        <v>29</v>
      </c>
    </row>
    <row r="112" spans="1:28" x14ac:dyDescent="0.2">
      <c r="A112" t="s">
        <v>179</v>
      </c>
      <c r="B112" s="2">
        <v>110010015003</v>
      </c>
      <c r="C112" s="1">
        <f>_xlfn.NUMBERVALUE(LEFT(B112,LEN(B112)-1))</f>
        <v>11001001500</v>
      </c>
      <c r="D112" s="2">
        <f>VLOOKUP(C112,ward_info!$A$2:$B$180,2)</f>
        <v>4</v>
      </c>
      <c r="E112" t="s">
        <v>180</v>
      </c>
      <c r="F112">
        <v>0</v>
      </c>
      <c r="G112">
        <v>97</v>
      </c>
      <c r="H112">
        <f>F112/(F112+G112)</f>
        <v>0</v>
      </c>
      <c r="I112">
        <v>48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1500</v>
      </c>
      <c r="R112">
        <v>3</v>
      </c>
      <c r="S112">
        <v>11</v>
      </c>
      <c r="T112">
        <v>994</v>
      </c>
      <c r="U112">
        <v>0.64335412000000003</v>
      </c>
      <c r="V112">
        <v>38.966610000000003</v>
      </c>
      <c r="W112">
        <v>-77.068091999999993</v>
      </c>
      <c r="X112">
        <v>110003000045</v>
      </c>
      <c r="Y112" t="s">
        <v>27</v>
      </c>
      <c r="Z112" t="s">
        <v>137</v>
      </c>
      <c r="AA112">
        <v>5</v>
      </c>
      <c r="AB112" t="s">
        <v>29</v>
      </c>
    </row>
    <row r="113" spans="1:28" x14ac:dyDescent="0.2">
      <c r="A113" t="s">
        <v>175</v>
      </c>
      <c r="B113" s="2">
        <v>110010015001</v>
      </c>
      <c r="C113" s="1">
        <f>_xlfn.NUMBERVALUE(LEFT(B113,LEN(B113)-1))</f>
        <v>11001001500</v>
      </c>
      <c r="D113" s="2">
        <f>VLOOKUP(C113,ward_info!$A$2:$B$180,2)</f>
        <v>4</v>
      </c>
      <c r="E113" t="s">
        <v>176</v>
      </c>
      <c r="F113">
        <v>0</v>
      </c>
      <c r="G113">
        <v>202</v>
      </c>
      <c r="H113">
        <f>F113/(F113+G113)</f>
        <v>0</v>
      </c>
      <c r="I113">
        <v>39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14</v>
      </c>
      <c r="P113">
        <v>20</v>
      </c>
      <c r="Q113">
        <v>1500</v>
      </c>
      <c r="R113">
        <v>1</v>
      </c>
      <c r="S113">
        <v>11</v>
      </c>
      <c r="T113">
        <v>1441</v>
      </c>
      <c r="U113">
        <v>0.81928246999999998</v>
      </c>
      <c r="V113">
        <v>38.966610000000003</v>
      </c>
      <c r="W113">
        <v>-77.068091999999993</v>
      </c>
      <c r="X113">
        <v>110003000045</v>
      </c>
      <c r="Y113" t="s">
        <v>27</v>
      </c>
      <c r="Z113" t="s">
        <v>137</v>
      </c>
      <c r="AA113">
        <v>5</v>
      </c>
      <c r="AB113" t="s">
        <v>29</v>
      </c>
    </row>
    <row r="114" spans="1:28" x14ac:dyDescent="0.2">
      <c r="A114" t="s">
        <v>190</v>
      </c>
      <c r="B114" s="2">
        <v>110010016003</v>
      </c>
      <c r="C114" s="1">
        <f>_xlfn.NUMBERVALUE(LEFT(B114,LEN(B114)-1))</f>
        <v>11001001600</v>
      </c>
      <c r="D114" s="2">
        <f>VLOOKUP(C114,ward_info!$A$2:$B$180,2)</f>
        <v>4</v>
      </c>
      <c r="E114" t="s">
        <v>191</v>
      </c>
      <c r="F114">
        <v>0</v>
      </c>
      <c r="G114">
        <v>70</v>
      </c>
      <c r="H114">
        <f>F114/(F114+G114)</f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42</v>
      </c>
      <c r="P114">
        <v>11</v>
      </c>
      <c r="Q114">
        <v>1600</v>
      </c>
      <c r="R114">
        <v>3</v>
      </c>
      <c r="S114">
        <v>11</v>
      </c>
      <c r="T114">
        <v>819</v>
      </c>
      <c r="U114">
        <v>0.28647608000000002</v>
      </c>
      <c r="V114">
        <v>38.984622999999999</v>
      </c>
      <c r="W114">
        <v>-77.034049999999993</v>
      </c>
      <c r="X114">
        <v>110003000030</v>
      </c>
      <c r="Y114" t="s">
        <v>27</v>
      </c>
      <c r="Z114" t="s">
        <v>187</v>
      </c>
      <c r="AA114">
        <v>5</v>
      </c>
      <c r="AB114" t="s">
        <v>29</v>
      </c>
    </row>
    <row r="115" spans="1:28" x14ac:dyDescent="0.2">
      <c r="A115" t="s">
        <v>188</v>
      </c>
      <c r="B115" s="2">
        <v>110010016002</v>
      </c>
      <c r="C115" s="1">
        <f>_xlfn.NUMBERVALUE(LEFT(B115,LEN(B115)-1))</f>
        <v>11001001600</v>
      </c>
      <c r="D115" s="2">
        <f>VLOOKUP(C115,ward_info!$A$2:$B$180,2)</f>
        <v>4</v>
      </c>
      <c r="E115" t="s">
        <v>189</v>
      </c>
      <c r="F115">
        <v>0</v>
      </c>
      <c r="G115">
        <v>76</v>
      </c>
      <c r="H115">
        <f>F115/(F115+G115)</f>
        <v>0</v>
      </c>
      <c r="I115">
        <v>12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1600</v>
      </c>
      <c r="R115">
        <v>2</v>
      </c>
      <c r="S115">
        <v>11</v>
      </c>
      <c r="T115">
        <v>671</v>
      </c>
      <c r="U115">
        <v>0.43563426</v>
      </c>
      <c r="V115">
        <v>38.984622999999999</v>
      </c>
      <c r="W115">
        <v>-77.034049999999993</v>
      </c>
      <c r="X115">
        <v>110003000030</v>
      </c>
      <c r="Y115" t="s">
        <v>27</v>
      </c>
      <c r="Z115" t="s">
        <v>187</v>
      </c>
      <c r="AA115">
        <v>5</v>
      </c>
      <c r="AB115" t="s">
        <v>29</v>
      </c>
    </row>
    <row r="116" spans="1:28" x14ac:dyDescent="0.2">
      <c r="A116" t="s">
        <v>192</v>
      </c>
      <c r="B116" s="2">
        <v>110010016004</v>
      </c>
      <c r="C116" s="1">
        <f>_xlfn.NUMBERVALUE(LEFT(B116,LEN(B116)-1))</f>
        <v>11001001600</v>
      </c>
      <c r="D116" s="2">
        <f>VLOOKUP(C116,ward_info!$A$2:$B$180,2)</f>
        <v>4</v>
      </c>
      <c r="E116" t="s">
        <v>193</v>
      </c>
      <c r="F116">
        <v>0</v>
      </c>
      <c r="G116">
        <v>160</v>
      </c>
      <c r="H116">
        <f>F116/(F116+G116)</f>
        <v>0</v>
      </c>
      <c r="I116">
        <v>16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16</v>
      </c>
      <c r="P116">
        <v>0</v>
      </c>
      <c r="Q116">
        <v>1600</v>
      </c>
      <c r="R116">
        <v>4</v>
      </c>
      <c r="S116">
        <v>11</v>
      </c>
      <c r="T116">
        <v>1419</v>
      </c>
      <c r="U116">
        <v>0.46111028999999998</v>
      </c>
      <c r="V116">
        <v>38.984622999999999</v>
      </c>
      <c r="W116">
        <v>-77.034049999999993</v>
      </c>
      <c r="X116">
        <v>110003000030</v>
      </c>
      <c r="Y116" t="s">
        <v>27</v>
      </c>
      <c r="Z116" t="s">
        <v>187</v>
      </c>
      <c r="AA116">
        <v>5</v>
      </c>
      <c r="AB116" t="s">
        <v>29</v>
      </c>
    </row>
    <row r="117" spans="1:28" x14ac:dyDescent="0.2">
      <c r="A117" t="s">
        <v>198</v>
      </c>
      <c r="B117" s="2">
        <v>110010017022</v>
      </c>
      <c r="C117" s="1">
        <f>_xlfn.NUMBERVALUE(LEFT(B117,LEN(B117)-1))</f>
        <v>11001001702</v>
      </c>
      <c r="D117" s="2">
        <f>VLOOKUP(C117,ward_info!$A$2:$B$180,2)</f>
        <v>4</v>
      </c>
      <c r="E117" t="s">
        <v>199</v>
      </c>
      <c r="F117">
        <v>0</v>
      </c>
      <c r="G117">
        <v>82</v>
      </c>
      <c r="H117">
        <f>F117/(F117+G117)</f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1702</v>
      </c>
      <c r="R117">
        <v>2</v>
      </c>
      <c r="S117">
        <v>11</v>
      </c>
      <c r="T117">
        <v>1292</v>
      </c>
      <c r="U117">
        <v>1.0110730000000001</v>
      </c>
      <c r="V117">
        <v>38.962840999999997</v>
      </c>
      <c r="W117">
        <v>-77.028244000000001</v>
      </c>
      <c r="X117">
        <v>110007300400</v>
      </c>
      <c r="Y117" t="s">
        <v>196</v>
      </c>
      <c r="Z117" t="s">
        <v>197</v>
      </c>
      <c r="AA117">
        <v>8</v>
      </c>
      <c r="AB117" t="s">
        <v>29</v>
      </c>
    </row>
    <row r="118" spans="1:28" x14ac:dyDescent="0.2">
      <c r="A118" t="s">
        <v>205</v>
      </c>
      <c r="B118" s="2">
        <v>110010018041</v>
      </c>
      <c r="C118" s="1">
        <f>_xlfn.NUMBERVALUE(LEFT(B118,LEN(B118)-1))</f>
        <v>11001001804</v>
      </c>
      <c r="D118" s="2">
        <f>VLOOKUP(C118,ward_info!$A$2:$B$180,2)</f>
        <v>4</v>
      </c>
      <c r="E118" t="s">
        <v>206</v>
      </c>
      <c r="F118">
        <v>0</v>
      </c>
      <c r="G118">
        <v>20</v>
      </c>
      <c r="H118">
        <f>F118/(F118+G118)</f>
        <v>0</v>
      </c>
      <c r="I118">
        <v>0</v>
      </c>
      <c r="J118">
        <v>0</v>
      </c>
      <c r="K118">
        <v>0</v>
      </c>
      <c r="L118">
        <v>0</v>
      </c>
      <c r="M118">
        <v>10</v>
      </c>
      <c r="N118">
        <v>0</v>
      </c>
      <c r="O118">
        <v>0</v>
      </c>
      <c r="P118">
        <v>0</v>
      </c>
      <c r="Q118">
        <v>1804</v>
      </c>
      <c r="R118">
        <v>1</v>
      </c>
      <c r="S118">
        <v>11</v>
      </c>
      <c r="T118">
        <v>1116</v>
      </c>
      <c r="U118">
        <v>0.50957525000000004</v>
      </c>
      <c r="V118">
        <v>38.962840999999997</v>
      </c>
      <c r="W118">
        <v>-77.028244000000001</v>
      </c>
      <c r="X118">
        <v>110007300400</v>
      </c>
      <c r="Y118" t="s">
        <v>196</v>
      </c>
      <c r="Z118" t="s">
        <v>197</v>
      </c>
      <c r="AA118">
        <v>8</v>
      </c>
      <c r="AB118" t="s">
        <v>29</v>
      </c>
    </row>
    <row r="119" spans="1:28" x14ac:dyDescent="0.2">
      <c r="A119" t="s">
        <v>213</v>
      </c>
      <c r="B119" s="2">
        <v>110010019012</v>
      </c>
      <c r="C119" s="1">
        <f>_xlfn.NUMBERVALUE(LEFT(B119,LEN(B119)-1))</f>
        <v>11001001901</v>
      </c>
      <c r="D119" s="2">
        <f>VLOOKUP(C119,ward_info!$A$2:$B$180,2)</f>
        <v>4</v>
      </c>
      <c r="E119" t="s">
        <v>214</v>
      </c>
      <c r="F119">
        <v>0</v>
      </c>
      <c r="G119">
        <v>76</v>
      </c>
      <c r="H119">
        <f>F119/(F119+G119)</f>
        <v>0</v>
      </c>
      <c r="I119">
        <v>8</v>
      </c>
      <c r="J119">
        <v>0</v>
      </c>
      <c r="K119">
        <v>18</v>
      </c>
      <c r="L119">
        <v>0</v>
      </c>
      <c r="M119">
        <v>0</v>
      </c>
      <c r="N119">
        <v>0</v>
      </c>
      <c r="O119">
        <v>10</v>
      </c>
      <c r="P119">
        <v>28</v>
      </c>
      <c r="Q119">
        <v>1901</v>
      </c>
      <c r="R119">
        <v>2</v>
      </c>
      <c r="S119">
        <v>11</v>
      </c>
      <c r="T119">
        <v>936</v>
      </c>
      <c r="U119">
        <v>0.30022469000000002</v>
      </c>
      <c r="V119">
        <v>38.962840999999997</v>
      </c>
      <c r="W119">
        <v>-77.028244000000001</v>
      </c>
      <c r="X119">
        <v>110007300400</v>
      </c>
      <c r="Y119" t="s">
        <v>196</v>
      </c>
      <c r="Z119" t="s">
        <v>197</v>
      </c>
      <c r="AA119">
        <v>8</v>
      </c>
      <c r="AB119" t="s">
        <v>29</v>
      </c>
    </row>
    <row r="120" spans="1:28" x14ac:dyDescent="0.2">
      <c r="A120" t="s">
        <v>217</v>
      </c>
      <c r="B120" s="2">
        <v>110010019014</v>
      </c>
      <c r="C120" s="1">
        <f>_xlfn.NUMBERVALUE(LEFT(B120,LEN(B120)-1))</f>
        <v>11001001901</v>
      </c>
      <c r="D120" s="2">
        <f>VLOOKUP(C120,ward_info!$A$2:$B$180,2)</f>
        <v>4</v>
      </c>
      <c r="E120" t="s">
        <v>218</v>
      </c>
      <c r="F120">
        <v>0</v>
      </c>
      <c r="G120">
        <v>83</v>
      </c>
      <c r="H120">
        <f>F120/(F120+G120)</f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12</v>
      </c>
      <c r="Q120">
        <v>1901</v>
      </c>
      <c r="R120">
        <v>4</v>
      </c>
      <c r="S120">
        <v>11</v>
      </c>
      <c r="T120">
        <v>841</v>
      </c>
      <c r="U120">
        <v>0.46849436</v>
      </c>
      <c r="V120">
        <v>38.962840999999997</v>
      </c>
      <c r="W120">
        <v>-77.028244000000001</v>
      </c>
      <c r="X120">
        <v>110007300400</v>
      </c>
      <c r="Y120" t="s">
        <v>196</v>
      </c>
      <c r="Z120" t="s">
        <v>197</v>
      </c>
      <c r="AA120">
        <v>8</v>
      </c>
      <c r="AB120" t="s">
        <v>29</v>
      </c>
    </row>
    <row r="121" spans="1:28" x14ac:dyDescent="0.2">
      <c r="A121" t="s">
        <v>221</v>
      </c>
      <c r="B121" s="2">
        <v>110010019022</v>
      </c>
      <c r="C121" s="1">
        <f>_xlfn.NUMBERVALUE(LEFT(B121,LEN(B121)-1))</f>
        <v>11001001902</v>
      </c>
      <c r="D121" s="2">
        <f>VLOOKUP(C121,ward_info!$A$2:$B$180,2)</f>
        <v>4</v>
      </c>
      <c r="E121" t="s">
        <v>222</v>
      </c>
      <c r="F121">
        <v>0</v>
      </c>
      <c r="G121">
        <v>51</v>
      </c>
      <c r="H121">
        <f>F121/(F121+G121)</f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7</v>
      </c>
      <c r="P121">
        <v>0</v>
      </c>
      <c r="Q121">
        <v>1902</v>
      </c>
      <c r="R121">
        <v>2</v>
      </c>
      <c r="S121">
        <v>11</v>
      </c>
      <c r="T121">
        <v>717</v>
      </c>
      <c r="U121">
        <v>0.71030194000000002</v>
      </c>
      <c r="V121">
        <v>38.962840999999997</v>
      </c>
      <c r="W121">
        <v>-77.028244000000001</v>
      </c>
      <c r="X121">
        <v>110007300400</v>
      </c>
      <c r="Y121" t="s">
        <v>196</v>
      </c>
      <c r="Z121" t="s">
        <v>197</v>
      </c>
      <c r="AA121">
        <v>8</v>
      </c>
      <c r="AB121" t="s">
        <v>29</v>
      </c>
    </row>
    <row r="122" spans="1:28" x14ac:dyDescent="0.2">
      <c r="A122" t="s">
        <v>225</v>
      </c>
      <c r="B122" s="2">
        <v>110010020012</v>
      </c>
      <c r="C122" s="1">
        <f>_xlfn.NUMBERVALUE(LEFT(B122,LEN(B122)-1))</f>
        <v>11001002001</v>
      </c>
      <c r="D122" s="2">
        <f>VLOOKUP(C122,ward_info!$A$2:$B$180,2)</f>
        <v>4</v>
      </c>
      <c r="E122" t="s">
        <v>226</v>
      </c>
      <c r="F122">
        <v>0</v>
      </c>
      <c r="G122">
        <v>147</v>
      </c>
      <c r="H122">
        <f>F122/(F122+G122)</f>
        <v>0</v>
      </c>
      <c r="I122">
        <v>11</v>
      </c>
      <c r="J122">
        <v>10</v>
      </c>
      <c r="K122">
        <v>14</v>
      </c>
      <c r="L122">
        <v>0</v>
      </c>
      <c r="M122">
        <v>0</v>
      </c>
      <c r="N122">
        <v>0</v>
      </c>
      <c r="O122">
        <v>36</v>
      </c>
      <c r="P122">
        <v>14</v>
      </c>
      <c r="Q122">
        <v>2001</v>
      </c>
      <c r="R122">
        <v>2</v>
      </c>
      <c r="S122">
        <v>11</v>
      </c>
      <c r="T122">
        <v>1043</v>
      </c>
      <c r="U122">
        <v>0.30767404999999998</v>
      </c>
      <c r="V122">
        <v>38.962173</v>
      </c>
      <c r="W122">
        <v>-77.032387</v>
      </c>
      <c r="X122">
        <v>110003200247</v>
      </c>
      <c r="Y122" t="s">
        <v>196</v>
      </c>
      <c r="Z122" t="s">
        <v>202</v>
      </c>
      <c r="AA122">
        <v>5</v>
      </c>
      <c r="AB122" t="s">
        <v>29</v>
      </c>
    </row>
    <row r="123" spans="1:28" x14ac:dyDescent="0.2">
      <c r="A123" t="s">
        <v>227</v>
      </c>
      <c r="B123" s="2">
        <v>110010020021</v>
      </c>
      <c r="C123" s="1">
        <f>_xlfn.NUMBERVALUE(LEFT(B123,LEN(B123)-1))</f>
        <v>11001002002</v>
      </c>
      <c r="D123" s="2">
        <f>VLOOKUP(C123,ward_info!$A$2:$B$180,2)</f>
        <v>4</v>
      </c>
      <c r="E123" t="s">
        <v>228</v>
      </c>
      <c r="F123">
        <v>0</v>
      </c>
      <c r="G123">
        <v>120</v>
      </c>
      <c r="H123">
        <f>F123/(F123+G123)</f>
        <v>0</v>
      </c>
      <c r="I123">
        <v>12</v>
      </c>
      <c r="J123">
        <v>24</v>
      </c>
      <c r="K123">
        <v>0</v>
      </c>
      <c r="L123">
        <v>0</v>
      </c>
      <c r="M123">
        <v>0</v>
      </c>
      <c r="N123">
        <v>0</v>
      </c>
      <c r="O123">
        <v>45</v>
      </c>
      <c r="P123">
        <v>0</v>
      </c>
      <c r="Q123">
        <v>2002</v>
      </c>
      <c r="R123">
        <v>1</v>
      </c>
      <c r="S123">
        <v>11</v>
      </c>
      <c r="T123">
        <v>992</v>
      </c>
      <c r="U123">
        <v>0.16391370999999999</v>
      </c>
      <c r="V123">
        <v>38.951366</v>
      </c>
      <c r="W123">
        <v>-77.032309999999995</v>
      </c>
      <c r="X123">
        <v>110003000067</v>
      </c>
      <c r="Y123" t="s">
        <v>27</v>
      </c>
      <c r="Z123" t="s">
        <v>229</v>
      </c>
      <c r="AA123">
        <v>8</v>
      </c>
      <c r="AB123" t="s">
        <v>29</v>
      </c>
    </row>
    <row r="124" spans="1:28" x14ac:dyDescent="0.2">
      <c r="A124" t="s">
        <v>240</v>
      </c>
      <c r="B124" s="2">
        <v>110010021014</v>
      </c>
      <c r="C124" s="1">
        <f>_xlfn.NUMBERVALUE(LEFT(B124,LEN(B124)-1))</f>
        <v>11001002101</v>
      </c>
      <c r="D124" s="2">
        <f>VLOOKUP(C124,ward_info!$A$2:$B$180,2)</f>
        <v>4</v>
      </c>
      <c r="E124" t="s">
        <v>241</v>
      </c>
      <c r="F124">
        <v>0</v>
      </c>
      <c r="G124">
        <v>125</v>
      </c>
      <c r="H124">
        <f>F124/(F124+G124)</f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57</v>
      </c>
      <c r="P124">
        <v>23</v>
      </c>
      <c r="Q124">
        <v>2101</v>
      </c>
      <c r="R124">
        <v>4</v>
      </c>
      <c r="S124">
        <v>11</v>
      </c>
      <c r="T124">
        <v>785</v>
      </c>
      <c r="U124">
        <v>0.39257532000000001</v>
      </c>
      <c r="V124">
        <v>38.951366</v>
      </c>
      <c r="W124">
        <v>-77.032309999999995</v>
      </c>
      <c r="X124">
        <v>110003000067</v>
      </c>
      <c r="Y124" t="s">
        <v>27</v>
      </c>
      <c r="Z124" t="s">
        <v>229</v>
      </c>
      <c r="AA124">
        <v>8</v>
      </c>
      <c r="AB124" t="s">
        <v>29</v>
      </c>
    </row>
    <row r="125" spans="1:28" x14ac:dyDescent="0.2">
      <c r="A125" t="s">
        <v>238</v>
      </c>
      <c r="B125" s="2">
        <v>110010021013</v>
      </c>
      <c r="C125" s="1">
        <f>_xlfn.NUMBERVALUE(LEFT(B125,LEN(B125)-1))</f>
        <v>11001002101</v>
      </c>
      <c r="D125" s="2">
        <f>VLOOKUP(C125,ward_info!$A$2:$B$180,2)</f>
        <v>4</v>
      </c>
      <c r="E125" t="s">
        <v>239</v>
      </c>
      <c r="F125">
        <v>0</v>
      </c>
      <c r="G125">
        <v>130</v>
      </c>
      <c r="H125">
        <f>F125/(F125+G125)</f>
        <v>0</v>
      </c>
      <c r="I125">
        <v>0</v>
      </c>
      <c r="J125">
        <v>10</v>
      </c>
      <c r="K125">
        <v>0</v>
      </c>
      <c r="L125">
        <v>0</v>
      </c>
      <c r="M125">
        <v>0</v>
      </c>
      <c r="N125">
        <v>0</v>
      </c>
      <c r="O125">
        <v>113</v>
      </c>
      <c r="P125">
        <v>0</v>
      </c>
      <c r="Q125">
        <v>2101</v>
      </c>
      <c r="R125">
        <v>3</v>
      </c>
      <c r="S125">
        <v>11</v>
      </c>
      <c r="T125">
        <v>1236</v>
      </c>
      <c r="U125">
        <v>0.57820307999999998</v>
      </c>
      <c r="V125">
        <v>38.951366</v>
      </c>
      <c r="W125">
        <v>-77.032309999999995</v>
      </c>
      <c r="X125">
        <v>110003000067</v>
      </c>
      <c r="Y125" t="s">
        <v>27</v>
      </c>
      <c r="Z125" t="s">
        <v>229</v>
      </c>
      <c r="AA125">
        <v>8</v>
      </c>
      <c r="AB125" t="s">
        <v>29</v>
      </c>
    </row>
    <row r="126" spans="1:28" x14ac:dyDescent="0.2">
      <c r="A126" t="s">
        <v>244</v>
      </c>
      <c r="B126" s="2">
        <v>110010021021</v>
      </c>
      <c r="C126" s="1">
        <f>_xlfn.NUMBERVALUE(LEFT(B126,LEN(B126)-1))</f>
        <v>11001002102</v>
      </c>
      <c r="D126" s="2">
        <f>VLOOKUP(C126,ward_info!$A$2:$B$180,2)</f>
        <v>4</v>
      </c>
      <c r="E126" t="s">
        <v>245</v>
      </c>
      <c r="F126">
        <v>0</v>
      </c>
      <c r="G126">
        <v>54</v>
      </c>
      <c r="H126">
        <f>F126/(F126+G126)</f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29</v>
      </c>
      <c r="P126">
        <v>0</v>
      </c>
      <c r="Q126">
        <v>2102</v>
      </c>
      <c r="R126">
        <v>1</v>
      </c>
      <c r="S126">
        <v>11</v>
      </c>
      <c r="T126">
        <v>892</v>
      </c>
      <c r="U126">
        <v>0.83801049000000005</v>
      </c>
      <c r="V126">
        <v>38.962840999999997</v>
      </c>
      <c r="W126">
        <v>-77.028244000000001</v>
      </c>
      <c r="X126">
        <v>110007300400</v>
      </c>
      <c r="Y126" t="s">
        <v>196</v>
      </c>
      <c r="Z126" t="s">
        <v>197</v>
      </c>
      <c r="AA126">
        <v>8</v>
      </c>
      <c r="AB126" t="s">
        <v>29</v>
      </c>
    </row>
    <row r="127" spans="1:28" x14ac:dyDescent="0.2">
      <c r="A127" t="s">
        <v>259</v>
      </c>
      <c r="B127" s="2">
        <v>110010022012</v>
      </c>
      <c r="C127" s="1">
        <f>_xlfn.NUMBERVALUE(LEFT(B127,LEN(B127)-1))</f>
        <v>11001002201</v>
      </c>
      <c r="D127" s="2">
        <f>VLOOKUP(C127,ward_info!$A$2:$B$180,2)</f>
        <v>4</v>
      </c>
      <c r="E127" t="s">
        <v>260</v>
      </c>
      <c r="F127">
        <v>0</v>
      </c>
      <c r="G127">
        <v>83</v>
      </c>
      <c r="H127">
        <f>F127/(F127+G127)</f>
        <v>0</v>
      </c>
      <c r="I127">
        <v>0</v>
      </c>
      <c r="J127">
        <v>0</v>
      </c>
      <c r="K127">
        <v>35</v>
      </c>
      <c r="L127">
        <v>0</v>
      </c>
      <c r="M127">
        <v>0</v>
      </c>
      <c r="N127">
        <v>0</v>
      </c>
      <c r="O127">
        <v>21</v>
      </c>
      <c r="P127">
        <v>35</v>
      </c>
      <c r="Q127">
        <v>2201</v>
      </c>
      <c r="R127">
        <v>2</v>
      </c>
      <c r="S127">
        <v>11</v>
      </c>
      <c r="T127">
        <v>1347</v>
      </c>
      <c r="U127">
        <v>0.31281977999999999</v>
      </c>
      <c r="V127">
        <v>38.944130000000001</v>
      </c>
      <c r="W127">
        <v>-77.020004</v>
      </c>
      <c r="X127">
        <v>110007300395</v>
      </c>
      <c r="Y127" t="s">
        <v>196</v>
      </c>
      <c r="Z127" t="s">
        <v>248</v>
      </c>
      <c r="AA127">
        <v>8</v>
      </c>
      <c r="AB127" t="s">
        <v>29</v>
      </c>
    </row>
    <row r="128" spans="1:28" x14ac:dyDescent="0.2">
      <c r="A128" t="s">
        <v>261</v>
      </c>
      <c r="B128" s="2">
        <v>110010022013</v>
      </c>
      <c r="C128" s="1">
        <f>_xlfn.NUMBERVALUE(LEFT(B128,LEN(B128)-1))</f>
        <v>11001002201</v>
      </c>
      <c r="D128" s="2">
        <f>VLOOKUP(C128,ward_info!$A$2:$B$180,2)</f>
        <v>4</v>
      </c>
      <c r="E128" t="s">
        <v>262</v>
      </c>
      <c r="F128">
        <v>0</v>
      </c>
      <c r="G128">
        <v>103</v>
      </c>
      <c r="H128">
        <f>F128/(F128+G128)</f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46</v>
      </c>
      <c r="P128">
        <v>0</v>
      </c>
      <c r="Q128">
        <v>2201</v>
      </c>
      <c r="R128">
        <v>3</v>
      </c>
      <c r="S128">
        <v>11</v>
      </c>
      <c r="T128">
        <v>830</v>
      </c>
      <c r="U128">
        <v>0.3675099</v>
      </c>
      <c r="V128">
        <v>38.951366</v>
      </c>
      <c r="W128">
        <v>-77.032309999999995</v>
      </c>
      <c r="X128">
        <v>110003000067</v>
      </c>
      <c r="Y128" t="s">
        <v>27</v>
      </c>
      <c r="Z128" t="s">
        <v>229</v>
      </c>
      <c r="AA128">
        <v>8</v>
      </c>
      <c r="AB128" t="s">
        <v>29</v>
      </c>
    </row>
    <row r="129" spans="1:28" x14ac:dyDescent="0.2">
      <c r="A129" t="s">
        <v>257</v>
      </c>
      <c r="B129" s="2">
        <v>110010022011</v>
      </c>
      <c r="C129" s="1">
        <f>_xlfn.NUMBERVALUE(LEFT(B129,LEN(B129)-1))</f>
        <v>11001002201</v>
      </c>
      <c r="D129" s="2">
        <f>VLOOKUP(C129,ward_info!$A$2:$B$180,2)</f>
        <v>4</v>
      </c>
      <c r="E129" t="s">
        <v>258</v>
      </c>
      <c r="F129">
        <v>0</v>
      </c>
      <c r="G129">
        <v>93</v>
      </c>
      <c r="H129">
        <f>F129/(F129+G129)</f>
        <v>0</v>
      </c>
      <c r="I129">
        <v>0</v>
      </c>
      <c r="J129">
        <v>12</v>
      </c>
      <c r="K129">
        <v>0</v>
      </c>
      <c r="L129">
        <v>0</v>
      </c>
      <c r="M129">
        <v>0</v>
      </c>
      <c r="N129">
        <v>0</v>
      </c>
      <c r="O129">
        <v>12</v>
      </c>
      <c r="P129">
        <v>0</v>
      </c>
      <c r="Q129">
        <v>2201</v>
      </c>
      <c r="R129">
        <v>1</v>
      </c>
      <c r="S129">
        <v>11</v>
      </c>
      <c r="T129">
        <v>1265</v>
      </c>
      <c r="U129">
        <v>0.43925351000000001</v>
      </c>
      <c r="V129">
        <v>38.944130000000001</v>
      </c>
      <c r="W129">
        <v>-77.020004</v>
      </c>
      <c r="X129">
        <v>110007300395</v>
      </c>
      <c r="Y129" t="s">
        <v>196</v>
      </c>
      <c r="Z129" t="s">
        <v>248</v>
      </c>
      <c r="AA129">
        <v>8</v>
      </c>
      <c r="AB129" t="s">
        <v>29</v>
      </c>
    </row>
    <row r="130" spans="1:28" x14ac:dyDescent="0.2">
      <c r="A130" t="s">
        <v>269</v>
      </c>
      <c r="B130" s="2">
        <v>110010023011</v>
      </c>
      <c r="C130" s="1">
        <f>_xlfn.NUMBERVALUE(LEFT(B130,LEN(B130)-1))</f>
        <v>11001002301</v>
      </c>
      <c r="D130" s="2">
        <f>VLOOKUP(C130,ward_info!$A$2:$B$180,2)</f>
        <v>4</v>
      </c>
      <c r="E130" t="s">
        <v>270</v>
      </c>
      <c r="F130">
        <v>0</v>
      </c>
      <c r="G130">
        <v>158</v>
      </c>
      <c r="H130">
        <f>F130/(F130+G130)</f>
        <v>0</v>
      </c>
      <c r="I130">
        <v>14</v>
      </c>
      <c r="J130">
        <v>0</v>
      </c>
      <c r="K130">
        <v>12</v>
      </c>
      <c r="L130">
        <v>0</v>
      </c>
      <c r="M130">
        <v>0</v>
      </c>
      <c r="N130">
        <v>0</v>
      </c>
      <c r="O130">
        <v>61</v>
      </c>
      <c r="P130">
        <v>0</v>
      </c>
      <c r="Q130">
        <v>2301</v>
      </c>
      <c r="R130">
        <v>1</v>
      </c>
      <c r="S130">
        <v>11</v>
      </c>
      <c r="T130">
        <v>1176</v>
      </c>
      <c r="U130">
        <v>0.17846195000000001</v>
      </c>
      <c r="V130">
        <v>38.944130000000001</v>
      </c>
      <c r="W130">
        <v>-77.020004</v>
      </c>
      <c r="X130">
        <v>110007300395</v>
      </c>
      <c r="Y130" t="s">
        <v>196</v>
      </c>
      <c r="Z130" t="s">
        <v>248</v>
      </c>
      <c r="AA130">
        <v>8</v>
      </c>
      <c r="AB130" t="s">
        <v>29</v>
      </c>
    </row>
    <row r="131" spans="1:28" x14ac:dyDescent="0.2">
      <c r="A131" t="s">
        <v>278</v>
      </c>
      <c r="B131" s="2">
        <v>110010024002</v>
      </c>
      <c r="C131" s="1">
        <f>_xlfn.NUMBERVALUE(LEFT(B131,LEN(B131)-1))</f>
        <v>11001002400</v>
      </c>
      <c r="D131" s="2">
        <f>VLOOKUP(C131,ward_info!$A$2:$B$180,2)</f>
        <v>4</v>
      </c>
      <c r="E131" t="s">
        <v>279</v>
      </c>
      <c r="F131">
        <v>0</v>
      </c>
      <c r="G131">
        <v>119</v>
      </c>
      <c r="H131">
        <f>F131/(F131+G131)</f>
        <v>0</v>
      </c>
      <c r="I131">
        <v>0</v>
      </c>
      <c r="J131">
        <v>0</v>
      </c>
      <c r="K131">
        <v>23</v>
      </c>
      <c r="L131">
        <v>0</v>
      </c>
      <c r="M131">
        <v>0</v>
      </c>
      <c r="N131">
        <v>0</v>
      </c>
      <c r="O131">
        <v>34</v>
      </c>
      <c r="P131">
        <v>31</v>
      </c>
      <c r="Q131">
        <v>2400</v>
      </c>
      <c r="R131">
        <v>2</v>
      </c>
      <c r="S131">
        <v>11</v>
      </c>
      <c r="T131">
        <v>1089</v>
      </c>
      <c r="U131">
        <v>0.16850314</v>
      </c>
      <c r="V131">
        <v>38.944130000000001</v>
      </c>
      <c r="W131">
        <v>-77.020004</v>
      </c>
      <c r="X131">
        <v>110007300395</v>
      </c>
      <c r="Y131" t="s">
        <v>196</v>
      </c>
      <c r="Z131" t="s">
        <v>248</v>
      </c>
      <c r="AA131">
        <v>8</v>
      </c>
      <c r="AB131" t="s">
        <v>29</v>
      </c>
    </row>
    <row r="132" spans="1:28" x14ac:dyDescent="0.2">
      <c r="A132" t="s">
        <v>280</v>
      </c>
      <c r="B132" s="2">
        <v>110010024003</v>
      </c>
      <c r="C132" s="1">
        <f>_xlfn.NUMBERVALUE(LEFT(B132,LEN(B132)-1))</f>
        <v>11001002400</v>
      </c>
      <c r="D132" s="2">
        <f>VLOOKUP(C132,ward_info!$A$2:$B$180,2)</f>
        <v>4</v>
      </c>
      <c r="E132" t="s">
        <v>281</v>
      </c>
      <c r="F132">
        <v>0</v>
      </c>
      <c r="G132">
        <v>78</v>
      </c>
      <c r="H132">
        <f>F132/(F132+G132)</f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2400</v>
      </c>
      <c r="R132">
        <v>3</v>
      </c>
      <c r="S132">
        <v>11</v>
      </c>
      <c r="T132">
        <v>650</v>
      </c>
      <c r="U132">
        <v>0.18916496999999999</v>
      </c>
      <c r="V132">
        <v>38.944130000000001</v>
      </c>
      <c r="W132">
        <v>-77.020004</v>
      </c>
      <c r="X132">
        <v>110007300395</v>
      </c>
      <c r="Y132" t="s">
        <v>196</v>
      </c>
      <c r="Z132" t="s">
        <v>248</v>
      </c>
      <c r="AA132">
        <v>8</v>
      </c>
      <c r="AB132" t="s">
        <v>29</v>
      </c>
    </row>
    <row r="133" spans="1:28" x14ac:dyDescent="0.2">
      <c r="A133" t="s">
        <v>276</v>
      </c>
      <c r="B133" s="2">
        <v>110010024001</v>
      </c>
      <c r="C133" s="1">
        <f>_xlfn.NUMBERVALUE(LEFT(B133,LEN(B133)-1))</f>
        <v>11001002400</v>
      </c>
      <c r="D133" s="2">
        <f>VLOOKUP(C133,ward_info!$A$2:$B$180,2)</f>
        <v>4</v>
      </c>
      <c r="E133" t="s">
        <v>277</v>
      </c>
      <c r="F133">
        <v>0</v>
      </c>
      <c r="G133">
        <v>43</v>
      </c>
      <c r="H133">
        <f>F133/(F133+G133)</f>
        <v>0</v>
      </c>
      <c r="I133">
        <v>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20</v>
      </c>
      <c r="P133">
        <v>0</v>
      </c>
      <c r="Q133">
        <v>2400</v>
      </c>
      <c r="R133">
        <v>1</v>
      </c>
      <c r="S133">
        <v>11</v>
      </c>
      <c r="T133">
        <v>870</v>
      </c>
      <c r="U133">
        <v>0.44960064</v>
      </c>
      <c r="V133">
        <v>38.944130000000001</v>
      </c>
      <c r="W133">
        <v>-77.020004</v>
      </c>
      <c r="X133">
        <v>110007300395</v>
      </c>
      <c r="Y133" t="s">
        <v>196</v>
      </c>
      <c r="Z133" t="s">
        <v>248</v>
      </c>
      <c r="AA133">
        <v>8</v>
      </c>
      <c r="AB133" t="s">
        <v>29</v>
      </c>
    </row>
    <row r="134" spans="1:28" x14ac:dyDescent="0.2">
      <c r="A134" t="s">
        <v>293</v>
      </c>
      <c r="B134" s="2">
        <v>110010025023</v>
      </c>
      <c r="C134" s="1">
        <f>_xlfn.NUMBERVALUE(LEFT(B134,LEN(B134)-1))</f>
        <v>11001002502</v>
      </c>
      <c r="D134" s="2">
        <f>VLOOKUP(C134,ward_info!$A$2:$B$180,2)</f>
        <v>4</v>
      </c>
      <c r="E134" t="s">
        <v>294</v>
      </c>
      <c r="F134">
        <v>0</v>
      </c>
      <c r="G134">
        <v>159</v>
      </c>
      <c r="H134">
        <f>F134/(F134+G134)</f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87</v>
      </c>
      <c r="P134">
        <v>41</v>
      </c>
      <c r="Q134">
        <v>2502</v>
      </c>
      <c r="R134">
        <v>3</v>
      </c>
      <c r="S134">
        <v>11</v>
      </c>
      <c r="T134">
        <v>1383</v>
      </c>
      <c r="U134">
        <v>0.5989449</v>
      </c>
      <c r="V134">
        <v>38.934387000000001</v>
      </c>
      <c r="W134">
        <v>-77.040543</v>
      </c>
      <c r="X134">
        <v>110003000120</v>
      </c>
      <c r="Y134" t="s">
        <v>27</v>
      </c>
      <c r="Z134" t="s">
        <v>295</v>
      </c>
      <c r="AA134">
        <v>5</v>
      </c>
      <c r="AB134" t="s">
        <v>29</v>
      </c>
    </row>
    <row r="135" spans="1:28" x14ac:dyDescent="0.2">
      <c r="A135" t="s">
        <v>300</v>
      </c>
      <c r="B135" s="2">
        <v>110010026002</v>
      </c>
      <c r="C135" s="1">
        <f>_xlfn.NUMBERVALUE(LEFT(B135,LEN(B135)-1))</f>
        <v>11001002600</v>
      </c>
      <c r="D135" s="2">
        <f>VLOOKUP(C135,ward_info!$A$2:$B$180,2)</f>
        <v>4</v>
      </c>
      <c r="E135" t="s">
        <v>301</v>
      </c>
      <c r="F135">
        <v>0</v>
      </c>
      <c r="G135">
        <v>148</v>
      </c>
      <c r="H135">
        <f>F135/(F135+G135)</f>
        <v>0</v>
      </c>
      <c r="I135">
        <v>33</v>
      </c>
      <c r="J135">
        <v>0</v>
      </c>
      <c r="K135">
        <v>11</v>
      </c>
      <c r="L135">
        <v>0</v>
      </c>
      <c r="M135">
        <v>12</v>
      </c>
      <c r="N135">
        <v>0</v>
      </c>
      <c r="O135">
        <v>0</v>
      </c>
      <c r="P135">
        <v>0</v>
      </c>
      <c r="Q135">
        <v>2600</v>
      </c>
      <c r="R135">
        <v>2</v>
      </c>
      <c r="S135">
        <v>11</v>
      </c>
      <c r="T135">
        <v>1238</v>
      </c>
      <c r="U135">
        <v>0.57117289000000004</v>
      </c>
      <c r="V135">
        <v>38.951366</v>
      </c>
      <c r="W135">
        <v>-77.032309999999995</v>
      </c>
      <c r="X135">
        <v>110003000067</v>
      </c>
      <c r="Y135" t="s">
        <v>27</v>
      </c>
      <c r="Z135" t="s">
        <v>229</v>
      </c>
      <c r="AA135">
        <v>8</v>
      </c>
      <c r="AB135" t="s">
        <v>29</v>
      </c>
    </row>
    <row r="136" spans="1:28" x14ac:dyDescent="0.2">
      <c r="A136" t="s">
        <v>813</v>
      </c>
      <c r="B136" s="2">
        <v>110010095052</v>
      </c>
      <c r="C136" s="1">
        <f>_xlfn.NUMBERVALUE(LEFT(B136,LEN(B136)-1))</f>
        <v>11001009505</v>
      </c>
      <c r="D136" s="2">
        <f>VLOOKUP(C136,ward_info!$A$2:$B$180,2)</f>
        <v>4</v>
      </c>
      <c r="E136" t="s">
        <v>814</v>
      </c>
      <c r="F136">
        <v>0</v>
      </c>
      <c r="G136">
        <v>21</v>
      </c>
      <c r="H136">
        <f>F136/(F136+G136)</f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34</v>
      </c>
      <c r="P136">
        <v>0</v>
      </c>
      <c r="Q136">
        <v>9505</v>
      </c>
      <c r="R136">
        <v>2</v>
      </c>
      <c r="S136">
        <v>11</v>
      </c>
      <c r="T136">
        <v>831</v>
      </c>
      <c r="U136">
        <v>1.1738672999999999</v>
      </c>
      <c r="V136">
        <v>38.962840999999997</v>
      </c>
      <c r="W136">
        <v>-77.028244000000001</v>
      </c>
      <c r="X136">
        <v>110007300400</v>
      </c>
      <c r="Y136" t="s">
        <v>196</v>
      </c>
      <c r="Z136" t="s">
        <v>197</v>
      </c>
      <c r="AA136">
        <v>8</v>
      </c>
      <c r="AB136" t="s">
        <v>29</v>
      </c>
    </row>
    <row r="137" spans="1:28" x14ac:dyDescent="0.2">
      <c r="A137" t="s">
        <v>815</v>
      </c>
      <c r="B137" s="2">
        <v>110010095053</v>
      </c>
      <c r="C137" s="1">
        <f>_xlfn.NUMBERVALUE(LEFT(B137,LEN(B137)-1))</f>
        <v>11001009505</v>
      </c>
      <c r="D137" s="2">
        <f>VLOOKUP(C137,ward_info!$A$2:$B$180,2)</f>
        <v>4</v>
      </c>
      <c r="E137" t="s">
        <v>816</v>
      </c>
      <c r="F137">
        <v>0</v>
      </c>
      <c r="G137">
        <v>71</v>
      </c>
      <c r="H137">
        <f>F137/(F137+G137)</f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29</v>
      </c>
      <c r="P137">
        <v>0</v>
      </c>
      <c r="Q137">
        <v>9505</v>
      </c>
      <c r="R137">
        <v>3</v>
      </c>
      <c r="S137">
        <v>11</v>
      </c>
      <c r="T137">
        <v>1120</v>
      </c>
      <c r="U137">
        <v>1.2459872999999999</v>
      </c>
      <c r="V137">
        <v>38.941391000000003</v>
      </c>
      <c r="W137">
        <v>-77.00367</v>
      </c>
      <c r="X137">
        <v>110007700411</v>
      </c>
      <c r="Y137" t="s">
        <v>196</v>
      </c>
      <c r="Z137" t="s">
        <v>275</v>
      </c>
      <c r="AA137">
        <v>5</v>
      </c>
      <c r="AB137" t="s">
        <v>29</v>
      </c>
    </row>
    <row r="138" spans="1:28" x14ac:dyDescent="0.2">
      <c r="A138" t="s">
        <v>811</v>
      </c>
      <c r="B138" s="2">
        <v>110010095051</v>
      </c>
      <c r="C138" s="1">
        <f>_xlfn.NUMBERVALUE(LEFT(B138,LEN(B138)-1))</f>
        <v>11001009505</v>
      </c>
      <c r="D138" s="2">
        <f>VLOOKUP(C138,ward_info!$A$2:$B$180,2)</f>
        <v>4</v>
      </c>
      <c r="E138" t="s">
        <v>812</v>
      </c>
      <c r="F138">
        <v>0</v>
      </c>
      <c r="G138">
        <v>119</v>
      </c>
      <c r="H138">
        <f>F138/(F138+G138)</f>
        <v>0</v>
      </c>
      <c r="I138">
        <v>0</v>
      </c>
      <c r="J138">
        <v>0</v>
      </c>
      <c r="K138">
        <v>92</v>
      </c>
      <c r="L138">
        <v>0</v>
      </c>
      <c r="M138">
        <v>0</v>
      </c>
      <c r="N138">
        <v>0</v>
      </c>
      <c r="O138">
        <v>36</v>
      </c>
      <c r="P138">
        <v>92</v>
      </c>
      <c r="Q138">
        <v>9505</v>
      </c>
      <c r="R138">
        <v>1</v>
      </c>
      <c r="S138">
        <v>11</v>
      </c>
      <c r="T138">
        <v>679</v>
      </c>
      <c r="U138">
        <v>1.4291697000000001</v>
      </c>
      <c r="V138">
        <v>38.962840999999997</v>
      </c>
      <c r="W138">
        <v>-77.028244000000001</v>
      </c>
      <c r="X138">
        <v>110007300400</v>
      </c>
      <c r="Y138" t="s">
        <v>196</v>
      </c>
      <c r="Z138" t="s">
        <v>197</v>
      </c>
      <c r="AA138">
        <v>8</v>
      </c>
      <c r="AB138" t="s">
        <v>29</v>
      </c>
    </row>
    <row r="139" spans="1:28" x14ac:dyDescent="0.2">
      <c r="A139" t="s">
        <v>915</v>
      </c>
      <c r="B139" s="2">
        <v>110010103001</v>
      </c>
      <c r="C139" s="1">
        <f>_xlfn.NUMBERVALUE(LEFT(B139,LEN(B139)-1))</f>
        <v>11001010300</v>
      </c>
      <c r="D139" s="2">
        <f>VLOOKUP(C139,ward_info!$A$2:$B$180,2)</f>
        <v>4</v>
      </c>
      <c r="E139" t="s">
        <v>916</v>
      </c>
      <c r="F139">
        <v>0</v>
      </c>
      <c r="G139">
        <v>68</v>
      </c>
      <c r="H139">
        <f>F139/(F139+G139)</f>
        <v>0</v>
      </c>
      <c r="I139">
        <v>14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10300</v>
      </c>
      <c r="R139">
        <v>1</v>
      </c>
      <c r="S139">
        <v>11</v>
      </c>
      <c r="T139">
        <v>943</v>
      </c>
      <c r="U139">
        <v>0.66615891000000005</v>
      </c>
      <c r="V139">
        <v>38.962840999999997</v>
      </c>
      <c r="W139">
        <v>-77.028244000000001</v>
      </c>
      <c r="X139">
        <v>110007300400</v>
      </c>
      <c r="Y139" t="s">
        <v>196</v>
      </c>
      <c r="Z139" t="s">
        <v>197</v>
      </c>
      <c r="AA139">
        <v>8</v>
      </c>
      <c r="AB139" t="s">
        <v>29</v>
      </c>
    </row>
    <row r="140" spans="1:28" x14ac:dyDescent="0.2">
      <c r="A140" t="s">
        <v>273</v>
      </c>
      <c r="B140" s="2">
        <v>110010023021</v>
      </c>
      <c r="C140" s="1">
        <f>_xlfn.NUMBERVALUE(LEFT(B140,LEN(B140)-1))</f>
        <v>11001002302</v>
      </c>
      <c r="D140" s="2">
        <f>VLOOKUP(C140,ward_info!$A$2:$B$180,2)</f>
        <v>5</v>
      </c>
      <c r="E140" t="s">
        <v>274</v>
      </c>
      <c r="F140">
        <v>0</v>
      </c>
      <c r="G140">
        <v>86</v>
      </c>
      <c r="H140">
        <f>F140/(F140+G140)</f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35</v>
      </c>
      <c r="P140">
        <v>0</v>
      </c>
      <c r="Q140">
        <v>2302</v>
      </c>
      <c r="R140">
        <v>1</v>
      </c>
      <c r="S140">
        <v>11</v>
      </c>
      <c r="T140">
        <v>2036</v>
      </c>
      <c r="U140">
        <v>0.61036228999999997</v>
      </c>
      <c r="V140">
        <v>38.941391000000003</v>
      </c>
      <c r="W140">
        <v>-77.00367</v>
      </c>
      <c r="X140">
        <v>110007700411</v>
      </c>
      <c r="Y140" t="s">
        <v>196</v>
      </c>
      <c r="Z140" t="s">
        <v>275</v>
      </c>
      <c r="AA140">
        <v>5</v>
      </c>
      <c r="AB140" t="s">
        <v>29</v>
      </c>
    </row>
    <row r="141" spans="1:28" x14ac:dyDescent="0.2">
      <c r="A141" t="s">
        <v>349</v>
      </c>
      <c r="B141" s="2">
        <v>110010033013</v>
      </c>
      <c r="C141" s="1">
        <f>_xlfn.NUMBERVALUE(LEFT(B141,LEN(B141)-1))</f>
        <v>11001003301</v>
      </c>
      <c r="D141" s="2">
        <f>VLOOKUP(C141,ward_info!$A$2:$B$180,2)</f>
        <v>5</v>
      </c>
      <c r="E141" t="s">
        <v>350</v>
      </c>
      <c r="F141">
        <v>0</v>
      </c>
      <c r="G141">
        <v>40</v>
      </c>
      <c r="H141">
        <f>F141/(F141+G141)</f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16</v>
      </c>
      <c r="P141">
        <v>0</v>
      </c>
      <c r="Q141">
        <v>3301</v>
      </c>
      <c r="R141">
        <v>3</v>
      </c>
      <c r="S141">
        <v>11</v>
      </c>
      <c r="T141">
        <v>1028</v>
      </c>
      <c r="U141">
        <v>0.57129651000000004</v>
      </c>
      <c r="V141">
        <v>38.91507</v>
      </c>
      <c r="W141">
        <v>-77.022696999999994</v>
      </c>
      <c r="X141">
        <v>110003000103</v>
      </c>
      <c r="Y141" t="s">
        <v>27</v>
      </c>
      <c r="Z141" t="s">
        <v>345</v>
      </c>
      <c r="AA141">
        <v>5</v>
      </c>
      <c r="AB141" t="s">
        <v>29</v>
      </c>
    </row>
    <row r="142" spans="1:28" x14ac:dyDescent="0.2">
      <c r="A142" t="s">
        <v>346</v>
      </c>
      <c r="B142" s="2">
        <v>110010033012</v>
      </c>
      <c r="C142" s="1">
        <f>_xlfn.NUMBERVALUE(LEFT(B142,LEN(B142)-1))</f>
        <v>11001003301</v>
      </c>
      <c r="D142" s="2">
        <f>VLOOKUP(C142,ward_info!$A$2:$B$180,2)</f>
        <v>5</v>
      </c>
      <c r="E142" t="s">
        <v>347</v>
      </c>
      <c r="F142">
        <v>0</v>
      </c>
      <c r="G142">
        <v>30</v>
      </c>
      <c r="H142">
        <f>F142/(F142+G142)</f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3301</v>
      </c>
      <c r="R142">
        <v>2</v>
      </c>
      <c r="S142">
        <v>11</v>
      </c>
      <c r="T142">
        <v>1051</v>
      </c>
      <c r="U142">
        <v>0.59008430999999995</v>
      </c>
      <c r="V142">
        <v>38.909981000000002</v>
      </c>
      <c r="W142">
        <v>-77.018265</v>
      </c>
      <c r="X142">
        <v>110003100376</v>
      </c>
      <c r="Y142" t="s">
        <v>196</v>
      </c>
      <c r="Z142" t="s">
        <v>348</v>
      </c>
      <c r="AA142">
        <v>8</v>
      </c>
      <c r="AB142">
        <v>4</v>
      </c>
    </row>
    <row r="143" spans="1:28" x14ac:dyDescent="0.2">
      <c r="A143" t="s">
        <v>343</v>
      </c>
      <c r="B143" s="2">
        <v>110010033011</v>
      </c>
      <c r="C143" s="1">
        <f>_xlfn.NUMBERVALUE(LEFT(B143,LEN(B143)-1))</f>
        <v>11001003301</v>
      </c>
      <c r="D143" s="2">
        <f>VLOOKUP(C143,ward_info!$A$2:$B$180,2)</f>
        <v>5</v>
      </c>
      <c r="E143" t="s">
        <v>344</v>
      </c>
      <c r="F143">
        <v>0</v>
      </c>
      <c r="G143">
        <v>145</v>
      </c>
      <c r="H143">
        <f>F143/(F143+G143)</f>
        <v>0</v>
      </c>
      <c r="I143">
        <v>27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32</v>
      </c>
      <c r="P143">
        <v>0</v>
      </c>
      <c r="Q143">
        <v>3301</v>
      </c>
      <c r="R143">
        <v>1</v>
      </c>
      <c r="S143">
        <v>11</v>
      </c>
      <c r="T143">
        <v>1119</v>
      </c>
      <c r="U143">
        <v>0.73741226999999998</v>
      </c>
      <c r="V143">
        <v>38.91507</v>
      </c>
      <c r="W143">
        <v>-77.022696999999994</v>
      </c>
      <c r="X143">
        <v>110003000103</v>
      </c>
      <c r="Y143" t="s">
        <v>27</v>
      </c>
      <c r="Z143" t="s">
        <v>345</v>
      </c>
      <c r="AA143">
        <v>5</v>
      </c>
      <c r="AB143" t="s">
        <v>29</v>
      </c>
    </row>
    <row r="144" spans="1:28" x14ac:dyDescent="0.2">
      <c r="A144" t="s">
        <v>351</v>
      </c>
      <c r="B144" s="2">
        <v>110010033021</v>
      </c>
      <c r="C144" s="1">
        <f>_xlfn.NUMBERVALUE(LEFT(B144,LEN(B144)-1))</f>
        <v>11001003302</v>
      </c>
      <c r="D144" s="2">
        <f>VLOOKUP(C144,ward_info!$A$2:$B$180,2)</f>
        <v>5</v>
      </c>
      <c r="E144" t="s">
        <v>352</v>
      </c>
      <c r="F144">
        <v>0</v>
      </c>
      <c r="G144">
        <v>137</v>
      </c>
      <c r="H144">
        <f>F144/(F144+G144)</f>
        <v>0</v>
      </c>
      <c r="I144">
        <v>15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55</v>
      </c>
      <c r="P144">
        <v>0</v>
      </c>
      <c r="Q144">
        <v>3302</v>
      </c>
      <c r="R144">
        <v>1</v>
      </c>
      <c r="S144">
        <v>11</v>
      </c>
      <c r="T144">
        <v>1120</v>
      </c>
      <c r="U144">
        <v>0.49950248000000003</v>
      </c>
      <c r="V144">
        <v>38.909981000000002</v>
      </c>
      <c r="W144">
        <v>-77.018265</v>
      </c>
      <c r="X144">
        <v>110003100376</v>
      </c>
      <c r="Y144" t="s">
        <v>196</v>
      </c>
      <c r="Z144" t="s">
        <v>348</v>
      </c>
      <c r="AA144">
        <v>8</v>
      </c>
      <c r="AB144">
        <v>4</v>
      </c>
    </row>
    <row r="145" spans="1:28" x14ac:dyDescent="0.2">
      <c r="A145" t="s">
        <v>724</v>
      </c>
      <c r="B145" s="2">
        <v>110010087011</v>
      </c>
      <c r="C145" s="1">
        <f>_xlfn.NUMBERVALUE(LEFT(B145,LEN(B145)-1))</f>
        <v>11001008701</v>
      </c>
      <c r="D145" s="2">
        <f>VLOOKUP(C145,ward_info!$A$2:$B$180,2)</f>
        <v>5</v>
      </c>
      <c r="E145" t="s">
        <v>725</v>
      </c>
      <c r="F145">
        <v>0</v>
      </c>
      <c r="G145">
        <v>32</v>
      </c>
      <c r="H145">
        <f>F145/(F145+G145)</f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8701</v>
      </c>
      <c r="R145">
        <v>1</v>
      </c>
      <c r="S145">
        <v>11</v>
      </c>
      <c r="T145">
        <v>1293</v>
      </c>
      <c r="U145">
        <v>0.55799936999999999</v>
      </c>
      <c r="V145">
        <v>38.906726999999997</v>
      </c>
      <c r="W145">
        <v>-77.000206000000006</v>
      </c>
      <c r="X145">
        <v>110004500279</v>
      </c>
      <c r="Y145" t="s">
        <v>196</v>
      </c>
      <c r="Z145" t="s">
        <v>726</v>
      </c>
      <c r="AA145">
        <v>8</v>
      </c>
      <c r="AB145" t="s">
        <v>29</v>
      </c>
    </row>
    <row r="146" spans="1:28" x14ac:dyDescent="0.2">
      <c r="A146" t="s">
        <v>732</v>
      </c>
      <c r="B146" s="2">
        <v>110010087022</v>
      </c>
      <c r="C146" s="1">
        <f>_xlfn.NUMBERVALUE(LEFT(B146,LEN(B146)-1))</f>
        <v>11001008702</v>
      </c>
      <c r="D146" s="2">
        <f>VLOOKUP(C146,ward_info!$A$2:$B$180,2)</f>
        <v>5</v>
      </c>
      <c r="E146" t="s">
        <v>733</v>
      </c>
      <c r="F146">
        <v>0</v>
      </c>
      <c r="G146">
        <v>23</v>
      </c>
      <c r="H146">
        <f>F146/(F146+G146)</f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14</v>
      </c>
      <c r="P146">
        <v>0</v>
      </c>
      <c r="Q146">
        <v>8702</v>
      </c>
      <c r="R146">
        <v>2</v>
      </c>
      <c r="S146">
        <v>11</v>
      </c>
      <c r="T146">
        <v>544</v>
      </c>
      <c r="U146">
        <v>0.52457916999999998</v>
      </c>
      <c r="V146">
        <v>38.906726999999997</v>
      </c>
      <c r="W146">
        <v>-77.000206000000006</v>
      </c>
      <c r="X146">
        <v>110004500279</v>
      </c>
      <c r="Y146" t="s">
        <v>196</v>
      </c>
      <c r="Z146" t="s">
        <v>726</v>
      </c>
      <c r="AA146">
        <v>8</v>
      </c>
      <c r="AB146" t="s">
        <v>29</v>
      </c>
    </row>
    <row r="147" spans="1:28" x14ac:dyDescent="0.2">
      <c r="A147" t="s">
        <v>744</v>
      </c>
      <c r="B147" s="2">
        <v>110010088041</v>
      </c>
      <c r="C147" s="1">
        <f>_xlfn.NUMBERVALUE(LEFT(B147,LEN(B147)-1))</f>
        <v>11001008804</v>
      </c>
      <c r="D147" s="2">
        <f>VLOOKUP(C147,ward_info!$A$2:$B$180,2)</f>
        <v>5</v>
      </c>
      <c r="E147" t="s">
        <v>745</v>
      </c>
      <c r="F147">
        <v>0</v>
      </c>
      <c r="G147">
        <v>94</v>
      </c>
      <c r="H147">
        <f>F147/(F147+G147)</f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34</v>
      </c>
      <c r="P147">
        <v>0</v>
      </c>
      <c r="Q147">
        <v>8804</v>
      </c>
      <c r="R147">
        <v>1</v>
      </c>
      <c r="S147">
        <v>11</v>
      </c>
      <c r="T147">
        <v>946</v>
      </c>
      <c r="U147">
        <v>0.78629344999999995</v>
      </c>
      <c r="V147">
        <v>38.906726999999997</v>
      </c>
      <c r="W147">
        <v>-77.000206000000006</v>
      </c>
      <c r="X147">
        <v>110004500279</v>
      </c>
      <c r="Y147" t="s">
        <v>196</v>
      </c>
      <c r="Z147" t="s">
        <v>726</v>
      </c>
      <c r="AA147">
        <v>8</v>
      </c>
      <c r="AB147" t="s">
        <v>29</v>
      </c>
    </row>
    <row r="148" spans="1:28" x14ac:dyDescent="0.2">
      <c r="A148" t="s">
        <v>754</v>
      </c>
      <c r="B148" s="2">
        <v>110010089042</v>
      </c>
      <c r="C148" s="1">
        <f>_xlfn.NUMBERVALUE(LEFT(B148,LEN(B148)-1))</f>
        <v>11001008904</v>
      </c>
      <c r="D148" s="2">
        <f>VLOOKUP(C148,ward_info!$A$2:$B$180,2)</f>
        <v>5</v>
      </c>
      <c r="E148" t="s">
        <v>755</v>
      </c>
      <c r="F148">
        <v>0</v>
      </c>
      <c r="G148">
        <v>138</v>
      </c>
      <c r="H148">
        <f>F148/(F148+G148)</f>
        <v>0</v>
      </c>
      <c r="I148">
        <v>0</v>
      </c>
      <c r="J148">
        <v>0</v>
      </c>
      <c r="K148">
        <v>27</v>
      </c>
      <c r="L148">
        <v>0</v>
      </c>
      <c r="M148">
        <v>22</v>
      </c>
      <c r="N148">
        <v>0</v>
      </c>
      <c r="O148">
        <v>0</v>
      </c>
      <c r="P148">
        <v>49</v>
      </c>
      <c r="Q148">
        <v>8904</v>
      </c>
      <c r="R148">
        <v>2</v>
      </c>
      <c r="S148">
        <v>11</v>
      </c>
      <c r="T148">
        <v>998</v>
      </c>
      <c r="U148">
        <v>1.0738521999999999</v>
      </c>
      <c r="V148">
        <v>38.898513999999999</v>
      </c>
      <c r="W148">
        <v>-76.996643000000006</v>
      </c>
      <c r="X148">
        <v>110003000037</v>
      </c>
      <c r="Y148" t="s">
        <v>27</v>
      </c>
      <c r="Z148" t="s">
        <v>525</v>
      </c>
      <c r="AA148">
        <v>5</v>
      </c>
      <c r="AB148" t="s">
        <v>29</v>
      </c>
    </row>
    <row r="149" spans="1:28" x14ac:dyDescent="0.2">
      <c r="A149" t="s">
        <v>759</v>
      </c>
      <c r="B149" s="2">
        <v>110010090002</v>
      </c>
      <c r="C149" s="1">
        <f>_xlfn.NUMBERVALUE(LEFT(B149,LEN(B149)-1))</f>
        <v>11001009000</v>
      </c>
      <c r="D149" s="2">
        <f>VLOOKUP(C149,ward_info!$A$2:$B$180,2)</f>
        <v>5</v>
      </c>
      <c r="E149" t="s">
        <v>760</v>
      </c>
      <c r="F149">
        <v>0</v>
      </c>
      <c r="G149">
        <v>94</v>
      </c>
      <c r="H149">
        <f>F149/(F149+G149)</f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58</v>
      </c>
      <c r="P149">
        <v>0</v>
      </c>
      <c r="Q149">
        <v>9000</v>
      </c>
      <c r="R149">
        <v>2</v>
      </c>
      <c r="S149">
        <v>11</v>
      </c>
      <c r="T149">
        <v>1538</v>
      </c>
      <c r="U149">
        <v>1.6505818000000001</v>
      </c>
      <c r="V149">
        <v>38.935088999999998</v>
      </c>
      <c r="W149">
        <v>-76.990074000000007</v>
      </c>
      <c r="X149">
        <v>110000900223</v>
      </c>
      <c r="Y149" t="s">
        <v>196</v>
      </c>
      <c r="Z149" t="s">
        <v>758</v>
      </c>
      <c r="AA149">
        <v>5</v>
      </c>
      <c r="AB149" t="s">
        <v>29</v>
      </c>
    </row>
    <row r="150" spans="1:28" x14ac:dyDescent="0.2">
      <c r="A150" t="s">
        <v>756</v>
      </c>
      <c r="B150" s="2">
        <v>110010090001</v>
      </c>
      <c r="C150" s="1">
        <f>_xlfn.NUMBERVALUE(LEFT(B150,LEN(B150)-1))</f>
        <v>11001009000</v>
      </c>
      <c r="D150" s="2">
        <f>VLOOKUP(C150,ward_info!$A$2:$B$180,2)</f>
        <v>5</v>
      </c>
      <c r="E150" t="s">
        <v>757</v>
      </c>
      <c r="F150">
        <v>0</v>
      </c>
      <c r="G150">
        <v>193</v>
      </c>
      <c r="H150">
        <f>F150/(F150+G150)</f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82</v>
      </c>
      <c r="P150">
        <v>0</v>
      </c>
      <c r="Q150">
        <v>9000</v>
      </c>
      <c r="R150">
        <v>1</v>
      </c>
      <c r="S150">
        <v>11</v>
      </c>
      <c r="T150">
        <v>1194</v>
      </c>
      <c r="U150">
        <v>1.9128733</v>
      </c>
      <c r="V150">
        <v>38.935088999999998</v>
      </c>
      <c r="W150">
        <v>-76.990074000000007</v>
      </c>
      <c r="X150">
        <v>110000900223</v>
      </c>
      <c r="Y150" t="s">
        <v>196</v>
      </c>
      <c r="Z150" t="s">
        <v>758</v>
      </c>
      <c r="AA150">
        <v>5</v>
      </c>
      <c r="AB150" t="s">
        <v>29</v>
      </c>
    </row>
    <row r="151" spans="1:28" x14ac:dyDescent="0.2">
      <c r="A151" t="s">
        <v>761</v>
      </c>
      <c r="B151" s="2">
        <v>110010091021</v>
      </c>
      <c r="C151" s="1">
        <f>_xlfn.NUMBERVALUE(LEFT(B151,LEN(B151)-1))</f>
        <v>11001009102</v>
      </c>
      <c r="D151" s="2">
        <f>VLOOKUP(C151,ward_info!$A$2:$B$180,2)</f>
        <v>5</v>
      </c>
      <c r="E151" t="s">
        <v>762</v>
      </c>
      <c r="F151">
        <v>0</v>
      </c>
      <c r="G151">
        <v>136</v>
      </c>
      <c r="H151">
        <f>F151/(F151+G151)</f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9102</v>
      </c>
      <c r="R151">
        <v>1</v>
      </c>
      <c r="S151">
        <v>11</v>
      </c>
      <c r="T151">
        <v>894</v>
      </c>
      <c r="U151">
        <v>0.79621726000000004</v>
      </c>
      <c r="V151">
        <v>38.924843000000003</v>
      </c>
      <c r="W151">
        <v>-76.996009999999998</v>
      </c>
      <c r="X151">
        <v>110004800277</v>
      </c>
      <c r="Y151" t="s">
        <v>196</v>
      </c>
      <c r="Z151" t="s">
        <v>731</v>
      </c>
      <c r="AA151">
        <v>8</v>
      </c>
      <c r="AB151">
        <v>4</v>
      </c>
    </row>
    <row r="152" spans="1:28" x14ac:dyDescent="0.2">
      <c r="A152" t="s">
        <v>773</v>
      </c>
      <c r="B152" s="2">
        <v>110010092041</v>
      </c>
      <c r="C152" s="1">
        <f>_xlfn.NUMBERVALUE(LEFT(B152,LEN(B152)-1))</f>
        <v>11001009204</v>
      </c>
      <c r="D152" s="2">
        <f>VLOOKUP(C152,ward_info!$A$2:$B$180,2)</f>
        <v>5</v>
      </c>
      <c r="E152" t="s">
        <v>774</v>
      </c>
      <c r="F152">
        <v>0</v>
      </c>
      <c r="G152">
        <v>118</v>
      </c>
      <c r="H152">
        <f>F152/(F152+G152)</f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25</v>
      </c>
      <c r="P152">
        <v>0</v>
      </c>
      <c r="Q152">
        <v>9204</v>
      </c>
      <c r="R152">
        <v>1</v>
      </c>
      <c r="S152">
        <v>11</v>
      </c>
      <c r="T152">
        <v>853</v>
      </c>
      <c r="U152">
        <v>0.21164884</v>
      </c>
      <c r="V152">
        <v>38.924843000000003</v>
      </c>
      <c r="W152">
        <v>-76.996009999999998</v>
      </c>
      <c r="X152">
        <v>110004800277</v>
      </c>
      <c r="Y152" t="s">
        <v>196</v>
      </c>
      <c r="Z152" t="s">
        <v>731</v>
      </c>
      <c r="AA152">
        <v>8</v>
      </c>
      <c r="AB152">
        <v>4</v>
      </c>
    </row>
    <row r="153" spans="1:28" x14ac:dyDescent="0.2">
      <c r="A153" t="s">
        <v>783</v>
      </c>
      <c r="B153" s="2">
        <v>110010093014</v>
      </c>
      <c r="C153" s="1">
        <f>_xlfn.NUMBERVALUE(LEFT(B153,LEN(B153)-1))</f>
        <v>11001009301</v>
      </c>
      <c r="D153" s="2">
        <f>VLOOKUP(C153,ward_info!$A$2:$B$180,2)</f>
        <v>5</v>
      </c>
      <c r="E153" t="s">
        <v>784</v>
      </c>
      <c r="F153">
        <v>0</v>
      </c>
      <c r="G153">
        <v>78</v>
      </c>
      <c r="H153">
        <f>F153/(F153+G153)</f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41</v>
      </c>
      <c r="P153">
        <v>0</v>
      </c>
      <c r="Q153">
        <v>9301</v>
      </c>
      <c r="R153">
        <v>4</v>
      </c>
      <c r="S153">
        <v>11</v>
      </c>
      <c r="T153">
        <v>642</v>
      </c>
      <c r="U153">
        <v>0.27618896999999998</v>
      </c>
      <c r="V153">
        <v>38.935088999999998</v>
      </c>
      <c r="W153">
        <v>-76.990074000000007</v>
      </c>
      <c r="X153">
        <v>110000900223</v>
      </c>
      <c r="Y153" t="s">
        <v>196</v>
      </c>
      <c r="Z153" t="s">
        <v>758</v>
      </c>
      <c r="AA153">
        <v>5</v>
      </c>
      <c r="AB153" t="s">
        <v>29</v>
      </c>
    </row>
    <row r="154" spans="1:28" x14ac:dyDescent="0.2">
      <c r="A154" t="s">
        <v>779</v>
      </c>
      <c r="B154" s="2">
        <v>110010093012</v>
      </c>
      <c r="C154" s="1">
        <f>_xlfn.NUMBERVALUE(LEFT(B154,LEN(B154)-1))</f>
        <v>11001009301</v>
      </c>
      <c r="D154" s="2">
        <f>VLOOKUP(C154,ward_info!$A$2:$B$180,2)</f>
        <v>5</v>
      </c>
      <c r="E154" t="s">
        <v>780</v>
      </c>
      <c r="F154">
        <v>0</v>
      </c>
      <c r="G154">
        <v>87</v>
      </c>
      <c r="H154">
        <f>F154/(F154+G154)</f>
        <v>0</v>
      </c>
      <c r="I154">
        <v>13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7</v>
      </c>
      <c r="P154">
        <v>0</v>
      </c>
      <c r="Q154">
        <v>9301</v>
      </c>
      <c r="R154">
        <v>2</v>
      </c>
      <c r="S154">
        <v>11</v>
      </c>
      <c r="T154">
        <v>1061</v>
      </c>
      <c r="U154">
        <v>0.31882387000000001</v>
      </c>
      <c r="V154">
        <v>38.935088999999998</v>
      </c>
      <c r="W154">
        <v>-76.990074000000007</v>
      </c>
      <c r="X154">
        <v>110000900223</v>
      </c>
      <c r="Y154" t="s">
        <v>196</v>
      </c>
      <c r="Z154" t="s">
        <v>758</v>
      </c>
      <c r="AA154">
        <v>5</v>
      </c>
      <c r="AB154" t="s">
        <v>29</v>
      </c>
    </row>
    <row r="155" spans="1:28" x14ac:dyDescent="0.2">
      <c r="A155" t="s">
        <v>777</v>
      </c>
      <c r="B155" s="2">
        <v>110010093011</v>
      </c>
      <c r="C155" s="1">
        <f>_xlfn.NUMBERVALUE(LEFT(B155,LEN(B155)-1))</f>
        <v>11001009301</v>
      </c>
      <c r="D155" s="2">
        <f>VLOOKUP(C155,ward_info!$A$2:$B$180,2)</f>
        <v>5</v>
      </c>
      <c r="E155" t="s">
        <v>778</v>
      </c>
      <c r="F155">
        <v>0</v>
      </c>
      <c r="G155">
        <v>53</v>
      </c>
      <c r="H155">
        <f>F155/(F155+G155)</f>
        <v>0</v>
      </c>
      <c r="I155">
        <v>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36</v>
      </c>
      <c r="P155">
        <v>0</v>
      </c>
      <c r="Q155">
        <v>9301</v>
      </c>
      <c r="R155">
        <v>1</v>
      </c>
      <c r="S155">
        <v>11</v>
      </c>
      <c r="T155">
        <v>730</v>
      </c>
      <c r="U155">
        <v>0.47093084000000002</v>
      </c>
      <c r="V155">
        <v>38.935088999999998</v>
      </c>
      <c r="W155">
        <v>-76.990074000000007</v>
      </c>
      <c r="X155">
        <v>110000900223</v>
      </c>
      <c r="Y155" t="s">
        <v>196</v>
      </c>
      <c r="Z155" t="s">
        <v>758</v>
      </c>
      <c r="AA155">
        <v>5</v>
      </c>
      <c r="AB155" t="s">
        <v>29</v>
      </c>
    </row>
    <row r="156" spans="1:28" x14ac:dyDescent="0.2">
      <c r="A156" t="s">
        <v>781</v>
      </c>
      <c r="B156" s="2">
        <v>110010093013</v>
      </c>
      <c r="C156" s="1">
        <f>_xlfn.NUMBERVALUE(LEFT(B156,LEN(B156)-1))</f>
        <v>11001009301</v>
      </c>
      <c r="D156" s="2">
        <f>VLOOKUP(C156,ward_info!$A$2:$B$180,2)</f>
        <v>5</v>
      </c>
      <c r="E156" t="s">
        <v>782</v>
      </c>
      <c r="F156">
        <v>0</v>
      </c>
      <c r="G156">
        <v>96</v>
      </c>
      <c r="H156">
        <f>F156/(F156+G156)</f>
        <v>0</v>
      </c>
      <c r="I156">
        <v>18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15</v>
      </c>
      <c r="Q156">
        <v>9301</v>
      </c>
      <c r="R156">
        <v>3</v>
      </c>
      <c r="S156">
        <v>11</v>
      </c>
      <c r="T156">
        <v>710</v>
      </c>
      <c r="U156">
        <v>0.58957594999999996</v>
      </c>
      <c r="V156">
        <v>38.935088999999998</v>
      </c>
      <c r="W156">
        <v>-76.990074000000007</v>
      </c>
      <c r="X156">
        <v>110000900223</v>
      </c>
      <c r="Y156" t="s">
        <v>196</v>
      </c>
      <c r="Z156" t="s">
        <v>758</v>
      </c>
      <c r="AA156">
        <v>5</v>
      </c>
      <c r="AB156" t="s">
        <v>29</v>
      </c>
    </row>
    <row r="157" spans="1:28" x14ac:dyDescent="0.2">
      <c r="A157" t="s">
        <v>785</v>
      </c>
      <c r="B157" s="2">
        <v>110010093021</v>
      </c>
      <c r="C157" s="1">
        <f>_xlfn.NUMBERVALUE(LEFT(B157,LEN(B157)-1))</f>
        <v>11001009302</v>
      </c>
      <c r="D157" s="2">
        <f>VLOOKUP(C157,ward_info!$A$2:$B$180,2)</f>
        <v>5</v>
      </c>
      <c r="E157" t="s">
        <v>786</v>
      </c>
      <c r="F157">
        <v>0</v>
      </c>
      <c r="G157">
        <v>69</v>
      </c>
      <c r="H157">
        <f>F157/(F157+G157)</f>
        <v>0</v>
      </c>
      <c r="I157">
        <v>0</v>
      </c>
      <c r="J157">
        <v>0</v>
      </c>
      <c r="K157">
        <v>0</v>
      </c>
      <c r="L157">
        <v>0</v>
      </c>
      <c r="M157">
        <v>10</v>
      </c>
      <c r="N157">
        <v>0</v>
      </c>
      <c r="O157">
        <v>20</v>
      </c>
      <c r="P157">
        <v>0</v>
      </c>
      <c r="Q157">
        <v>9302</v>
      </c>
      <c r="R157">
        <v>1</v>
      </c>
      <c r="S157">
        <v>11</v>
      </c>
      <c r="T157">
        <v>1189</v>
      </c>
      <c r="U157">
        <v>0.28849363</v>
      </c>
      <c r="V157">
        <v>38.924843000000003</v>
      </c>
      <c r="W157">
        <v>-76.996009999999998</v>
      </c>
      <c r="X157">
        <v>110004800277</v>
      </c>
      <c r="Y157" t="s">
        <v>196</v>
      </c>
      <c r="Z157" t="s">
        <v>731</v>
      </c>
      <c r="AA157">
        <v>8</v>
      </c>
      <c r="AB157">
        <v>4</v>
      </c>
    </row>
    <row r="158" spans="1:28" x14ac:dyDescent="0.2">
      <c r="A158" t="s">
        <v>789</v>
      </c>
      <c r="B158" s="2">
        <v>110010094002</v>
      </c>
      <c r="C158" s="1">
        <f>_xlfn.NUMBERVALUE(LEFT(B158,LEN(B158)-1))</f>
        <v>11001009400</v>
      </c>
      <c r="D158" s="2">
        <f>VLOOKUP(C158,ward_info!$A$2:$B$180,2)</f>
        <v>5</v>
      </c>
      <c r="E158" t="s">
        <v>790</v>
      </c>
      <c r="F158">
        <v>0</v>
      </c>
      <c r="G158">
        <v>149</v>
      </c>
      <c r="H158">
        <f>F158/(F158+G158)</f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42</v>
      </c>
      <c r="P158">
        <v>0</v>
      </c>
      <c r="Q158">
        <v>9400</v>
      </c>
      <c r="R158">
        <v>2</v>
      </c>
      <c r="S158">
        <v>11</v>
      </c>
      <c r="T158">
        <v>1407</v>
      </c>
      <c r="U158">
        <v>0.74422025999999997</v>
      </c>
      <c r="V158">
        <v>38.935088999999998</v>
      </c>
      <c r="W158">
        <v>-76.990074000000007</v>
      </c>
      <c r="X158">
        <v>110000900223</v>
      </c>
      <c r="Y158" t="s">
        <v>196</v>
      </c>
      <c r="Z158" t="s">
        <v>758</v>
      </c>
      <c r="AA158">
        <v>5</v>
      </c>
      <c r="AB158" t="s">
        <v>29</v>
      </c>
    </row>
    <row r="159" spans="1:28" x14ac:dyDescent="0.2">
      <c r="A159" t="s">
        <v>793</v>
      </c>
      <c r="B159" s="2">
        <v>110010094004</v>
      </c>
      <c r="C159" s="1">
        <f>_xlfn.NUMBERVALUE(LEFT(B159,LEN(B159)-1))</f>
        <v>11001009400</v>
      </c>
      <c r="D159" s="2">
        <f>VLOOKUP(C159,ward_info!$A$2:$B$180,2)</f>
        <v>5</v>
      </c>
      <c r="E159" t="s">
        <v>794</v>
      </c>
      <c r="F159">
        <v>0</v>
      </c>
      <c r="G159">
        <v>62</v>
      </c>
      <c r="H159">
        <f>F159/(F159+G159)</f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42</v>
      </c>
      <c r="P159">
        <v>0</v>
      </c>
      <c r="Q159">
        <v>9400</v>
      </c>
      <c r="R159">
        <v>4</v>
      </c>
      <c r="S159">
        <v>11</v>
      </c>
      <c r="T159">
        <v>737</v>
      </c>
      <c r="U159">
        <v>0.75548636999999996</v>
      </c>
      <c r="V159">
        <v>38.935088999999998</v>
      </c>
      <c r="W159">
        <v>-76.990074000000007</v>
      </c>
      <c r="X159">
        <v>110000900223</v>
      </c>
      <c r="Y159" t="s">
        <v>196</v>
      </c>
      <c r="Z159" t="s">
        <v>758</v>
      </c>
      <c r="AA159">
        <v>5</v>
      </c>
      <c r="AB159" t="s">
        <v>29</v>
      </c>
    </row>
    <row r="160" spans="1:28" x14ac:dyDescent="0.2">
      <c r="A160" t="s">
        <v>791</v>
      </c>
      <c r="B160" s="2">
        <v>110010094003</v>
      </c>
      <c r="C160" s="1">
        <f>_xlfn.NUMBERVALUE(LEFT(B160,LEN(B160)-1))</f>
        <v>11001009400</v>
      </c>
      <c r="D160" s="2">
        <f>VLOOKUP(C160,ward_info!$A$2:$B$180,2)</f>
        <v>5</v>
      </c>
      <c r="E160" t="s">
        <v>792</v>
      </c>
      <c r="F160">
        <v>0</v>
      </c>
      <c r="G160">
        <v>190</v>
      </c>
      <c r="H160">
        <f>F160/(F160+G160)</f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37</v>
      </c>
      <c r="P160">
        <v>37</v>
      </c>
      <c r="Q160">
        <v>9400</v>
      </c>
      <c r="R160">
        <v>3</v>
      </c>
      <c r="S160">
        <v>11</v>
      </c>
      <c r="T160">
        <v>1367</v>
      </c>
      <c r="U160">
        <v>1.0433892</v>
      </c>
      <c r="V160">
        <v>38.935088999999998</v>
      </c>
      <c r="W160">
        <v>-76.990074000000007</v>
      </c>
      <c r="X160">
        <v>110000900223</v>
      </c>
      <c r="Y160" t="s">
        <v>196</v>
      </c>
      <c r="Z160" t="s">
        <v>758</v>
      </c>
      <c r="AA160">
        <v>5</v>
      </c>
      <c r="AB160" t="s">
        <v>29</v>
      </c>
    </row>
    <row r="161" spans="1:28" x14ac:dyDescent="0.2">
      <c r="A161" t="s">
        <v>805</v>
      </c>
      <c r="B161" s="2">
        <v>110010095033</v>
      </c>
      <c r="C161" s="1">
        <f>_xlfn.NUMBERVALUE(LEFT(B161,LEN(B161)-1))</f>
        <v>11001009503</v>
      </c>
      <c r="D161" s="2">
        <f>VLOOKUP(C161,ward_info!$A$2:$B$180,2)</f>
        <v>5</v>
      </c>
      <c r="E161" t="s">
        <v>806</v>
      </c>
      <c r="F161">
        <v>0</v>
      </c>
      <c r="G161">
        <v>73</v>
      </c>
      <c r="H161">
        <f>F161/(F161+G161)</f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40</v>
      </c>
      <c r="P161">
        <v>0</v>
      </c>
      <c r="Q161">
        <v>9503</v>
      </c>
      <c r="R161">
        <v>3</v>
      </c>
      <c r="S161">
        <v>11</v>
      </c>
      <c r="T161">
        <v>687</v>
      </c>
      <c r="U161">
        <v>0.41228726999999998</v>
      </c>
      <c r="V161">
        <v>38.935088999999998</v>
      </c>
      <c r="W161">
        <v>-76.990074000000007</v>
      </c>
      <c r="X161">
        <v>110000900223</v>
      </c>
      <c r="Y161" t="s">
        <v>196</v>
      </c>
      <c r="Z161" t="s">
        <v>758</v>
      </c>
      <c r="AA161">
        <v>5</v>
      </c>
      <c r="AB161" t="s">
        <v>29</v>
      </c>
    </row>
    <row r="162" spans="1:28" x14ac:dyDescent="0.2">
      <c r="A162" t="s">
        <v>809</v>
      </c>
      <c r="B162" s="2">
        <v>110010095042</v>
      </c>
      <c r="C162" s="1">
        <f>_xlfn.NUMBERVALUE(LEFT(B162,LEN(B162)-1))</f>
        <v>11001009504</v>
      </c>
      <c r="D162" s="2">
        <f>VLOOKUP(C162,ward_info!$A$2:$B$180,2)</f>
        <v>5</v>
      </c>
      <c r="E162" t="s">
        <v>810</v>
      </c>
      <c r="F162">
        <v>0</v>
      </c>
      <c r="G162">
        <v>57</v>
      </c>
      <c r="H162">
        <f>F162/(F162+G162)</f>
        <v>0</v>
      </c>
      <c r="I162">
        <v>9</v>
      </c>
      <c r="J162">
        <v>0</v>
      </c>
      <c r="K162">
        <v>10</v>
      </c>
      <c r="L162">
        <v>0</v>
      </c>
      <c r="M162">
        <v>0</v>
      </c>
      <c r="N162">
        <v>0</v>
      </c>
      <c r="O162">
        <v>10</v>
      </c>
      <c r="P162">
        <v>10</v>
      </c>
      <c r="Q162">
        <v>9504</v>
      </c>
      <c r="R162">
        <v>2</v>
      </c>
      <c r="S162">
        <v>11</v>
      </c>
      <c r="T162">
        <v>1537</v>
      </c>
      <c r="U162">
        <v>0.54301071000000001</v>
      </c>
      <c r="V162">
        <v>38.941391000000003</v>
      </c>
      <c r="W162">
        <v>-77.00367</v>
      </c>
      <c r="X162">
        <v>110007700411</v>
      </c>
      <c r="Y162" t="s">
        <v>196</v>
      </c>
      <c r="Z162" t="s">
        <v>275</v>
      </c>
      <c r="AA162">
        <v>5</v>
      </c>
      <c r="AB162" t="s">
        <v>29</v>
      </c>
    </row>
    <row r="163" spans="1:28" x14ac:dyDescent="0.2">
      <c r="A163" t="s">
        <v>819</v>
      </c>
      <c r="B163" s="2">
        <v>110010095081</v>
      </c>
      <c r="C163" s="1">
        <f>_xlfn.NUMBERVALUE(LEFT(B163,LEN(B163)-1))</f>
        <v>11001009508</v>
      </c>
      <c r="D163" s="2">
        <f>VLOOKUP(C163,ward_info!$A$2:$B$180,2)</f>
        <v>5</v>
      </c>
      <c r="E163" t="s">
        <v>820</v>
      </c>
      <c r="F163">
        <v>0</v>
      </c>
      <c r="G163">
        <v>63</v>
      </c>
      <c r="H163">
        <f>F163/(F163+G163)</f>
        <v>0</v>
      </c>
      <c r="I163">
        <v>0</v>
      </c>
      <c r="J163">
        <v>0</v>
      </c>
      <c r="K163">
        <v>0</v>
      </c>
      <c r="L163">
        <v>0</v>
      </c>
      <c r="M163">
        <v>20</v>
      </c>
      <c r="N163">
        <v>0</v>
      </c>
      <c r="O163">
        <v>0</v>
      </c>
      <c r="P163">
        <v>0</v>
      </c>
      <c r="Q163">
        <v>9508</v>
      </c>
      <c r="R163">
        <v>1</v>
      </c>
      <c r="S163">
        <v>11</v>
      </c>
      <c r="T163">
        <v>1070</v>
      </c>
      <c r="U163">
        <v>0.86441343999999998</v>
      </c>
      <c r="V163">
        <v>38.941391000000003</v>
      </c>
      <c r="W163">
        <v>-77.00367</v>
      </c>
      <c r="X163">
        <v>110007700411</v>
      </c>
      <c r="Y163" t="s">
        <v>196</v>
      </c>
      <c r="Z163" t="s">
        <v>275</v>
      </c>
      <c r="AA163">
        <v>5</v>
      </c>
      <c r="AB163" t="s">
        <v>29</v>
      </c>
    </row>
    <row r="164" spans="1:28" x14ac:dyDescent="0.2">
      <c r="A164" t="s">
        <v>821</v>
      </c>
      <c r="B164" s="2">
        <v>110010095082</v>
      </c>
      <c r="C164" s="1">
        <f>_xlfn.NUMBERVALUE(LEFT(B164,LEN(B164)-1))</f>
        <v>11001009508</v>
      </c>
      <c r="D164" s="2">
        <f>VLOOKUP(C164,ward_info!$A$2:$B$180,2)</f>
        <v>5</v>
      </c>
      <c r="E164" t="s">
        <v>822</v>
      </c>
      <c r="F164">
        <v>0</v>
      </c>
      <c r="G164">
        <v>101</v>
      </c>
      <c r="H164">
        <f>F164/(F164+G164)</f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57</v>
      </c>
      <c r="P164">
        <v>0</v>
      </c>
      <c r="Q164">
        <v>9508</v>
      </c>
      <c r="R164">
        <v>2</v>
      </c>
      <c r="S164">
        <v>11</v>
      </c>
      <c r="T164">
        <v>1392</v>
      </c>
      <c r="U164">
        <v>1.0892733000000001</v>
      </c>
      <c r="V164">
        <v>38.941391000000003</v>
      </c>
      <c r="W164">
        <v>-77.00367</v>
      </c>
      <c r="X164">
        <v>110007700411</v>
      </c>
      <c r="Y164" t="s">
        <v>196</v>
      </c>
      <c r="Z164" t="s">
        <v>275</v>
      </c>
      <c r="AA164">
        <v>5</v>
      </c>
      <c r="AB164" t="s">
        <v>29</v>
      </c>
    </row>
    <row r="165" spans="1:28" x14ac:dyDescent="0.2">
      <c r="A165" t="s">
        <v>829</v>
      </c>
      <c r="B165" s="2">
        <v>110010095093</v>
      </c>
      <c r="C165" s="1">
        <f>_xlfn.NUMBERVALUE(LEFT(B165,LEN(B165)-1))</f>
        <v>11001009509</v>
      </c>
      <c r="D165" s="2">
        <f>VLOOKUP(C165,ward_info!$A$2:$B$180,2)</f>
        <v>5</v>
      </c>
      <c r="E165" t="s">
        <v>830</v>
      </c>
      <c r="F165">
        <v>0</v>
      </c>
      <c r="G165">
        <v>130</v>
      </c>
      <c r="H165">
        <f>F165/(F165+G165)</f>
        <v>0</v>
      </c>
      <c r="I165">
        <v>0</v>
      </c>
      <c r="J165">
        <v>24</v>
      </c>
      <c r="K165">
        <v>0</v>
      </c>
      <c r="L165">
        <v>0</v>
      </c>
      <c r="M165">
        <v>0</v>
      </c>
      <c r="N165">
        <v>0</v>
      </c>
      <c r="O165">
        <v>60</v>
      </c>
      <c r="P165">
        <v>0</v>
      </c>
      <c r="Q165">
        <v>9509</v>
      </c>
      <c r="R165">
        <v>3</v>
      </c>
      <c r="S165">
        <v>11</v>
      </c>
      <c r="T165">
        <v>899</v>
      </c>
      <c r="U165">
        <v>0.65670841999999996</v>
      </c>
      <c r="V165">
        <v>38.941391000000003</v>
      </c>
      <c r="W165">
        <v>-77.00367</v>
      </c>
      <c r="X165">
        <v>110007700411</v>
      </c>
      <c r="Y165" t="s">
        <v>196</v>
      </c>
      <c r="Z165" t="s">
        <v>275</v>
      </c>
      <c r="AA165">
        <v>5</v>
      </c>
      <c r="AB165" t="s">
        <v>29</v>
      </c>
    </row>
    <row r="166" spans="1:28" x14ac:dyDescent="0.2">
      <c r="A166" t="s">
        <v>827</v>
      </c>
      <c r="B166" s="2">
        <v>110010095092</v>
      </c>
      <c r="C166" s="1">
        <f>_xlfn.NUMBERVALUE(LEFT(B166,LEN(B166)-1))</f>
        <v>11001009509</v>
      </c>
      <c r="D166" s="2">
        <f>VLOOKUP(C166,ward_info!$A$2:$B$180,2)</f>
        <v>5</v>
      </c>
      <c r="E166" t="s">
        <v>828</v>
      </c>
      <c r="F166">
        <v>0</v>
      </c>
      <c r="G166">
        <v>48</v>
      </c>
      <c r="H166">
        <f>F166/(F166+G166)</f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22</v>
      </c>
      <c r="P166">
        <v>0</v>
      </c>
      <c r="Q166">
        <v>9509</v>
      </c>
      <c r="R166">
        <v>2</v>
      </c>
      <c r="S166">
        <v>11</v>
      </c>
      <c r="T166">
        <v>1001</v>
      </c>
      <c r="U166">
        <v>0.68400024999999998</v>
      </c>
      <c r="V166">
        <v>38.941391000000003</v>
      </c>
      <c r="W166">
        <v>-77.00367</v>
      </c>
      <c r="X166">
        <v>110007700411</v>
      </c>
      <c r="Y166" t="s">
        <v>196</v>
      </c>
      <c r="Z166" t="s">
        <v>275</v>
      </c>
      <c r="AA166">
        <v>5</v>
      </c>
      <c r="AB166" t="s">
        <v>29</v>
      </c>
    </row>
    <row r="167" spans="1:28" x14ac:dyDescent="0.2">
      <c r="A167" t="s">
        <v>825</v>
      </c>
      <c r="B167" s="2">
        <v>110010095091</v>
      </c>
      <c r="C167" s="1">
        <f>_xlfn.NUMBERVALUE(LEFT(B167,LEN(B167)-1))</f>
        <v>11001009509</v>
      </c>
      <c r="D167" s="2">
        <f>VLOOKUP(C167,ward_info!$A$2:$B$180,2)</f>
        <v>5</v>
      </c>
      <c r="E167" t="s">
        <v>826</v>
      </c>
      <c r="F167">
        <v>0</v>
      </c>
      <c r="G167">
        <v>149</v>
      </c>
      <c r="H167">
        <f>F167/(F167+G167)</f>
        <v>0</v>
      </c>
      <c r="I167">
        <v>0</v>
      </c>
      <c r="J167">
        <v>0</v>
      </c>
      <c r="K167">
        <v>46</v>
      </c>
      <c r="L167">
        <v>0</v>
      </c>
      <c r="M167">
        <v>0</v>
      </c>
      <c r="N167">
        <v>0</v>
      </c>
      <c r="O167">
        <v>54</v>
      </c>
      <c r="P167">
        <v>46</v>
      </c>
      <c r="Q167">
        <v>9509</v>
      </c>
      <c r="R167">
        <v>1</v>
      </c>
      <c r="S167">
        <v>11</v>
      </c>
      <c r="T167">
        <v>1040</v>
      </c>
      <c r="U167">
        <v>0.90224159000000004</v>
      </c>
      <c r="V167">
        <v>38.941391000000003</v>
      </c>
      <c r="W167">
        <v>-77.00367</v>
      </c>
      <c r="X167">
        <v>110007700411</v>
      </c>
      <c r="Y167" t="s">
        <v>196</v>
      </c>
      <c r="Z167" t="s">
        <v>275</v>
      </c>
      <c r="AA167">
        <v>5</v>
      </c>
      <c r="AB167" t="s">
        <v>29</v>
      </c>
    </row>
    <row r="168" spans="1:28" x14ac:dyDescent="0.2">
      <c r="A168" t="s">
        <v>957</v>
      </c>
      <c r="B168" s="2">
        <v>110010111001</v>
      </c>
      <c r="C168" s="1">
        <f>_xlfn.NUMBERVALUE(LEFT(B168,LEN(B168)-1))</f>
        <v>11001011100</v>
      </c>
      <c r="D168" s="2">
        <f>VLOOKUP(C168,ward_info!$A$2:$B$180,2)</f>
        <v>5</v>
      </c>
      <c r="E168" t="s">
        <v>958</v>
      </c>
      <c r="F168">
        <v>0</v>
      </c>
      <c r="G168">
        <v>174</v>
      </c>
      <c r="H168">
        <f>F168/(F168+G168)</f>
        <v>0</v>
      </c>
      <c r="I168">
        <v>23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74</v>
      </c>
      <c r="P168">
        <v>0</v>
      </c>
      <c r="Q168">
        <v>11100</v>
      </c>
      <c r="R168">
        <v>1</v>
      </c>
      <c r="S168">
        <v>11</v>
      </c>
      <c r="T168">
        <v>1416</v>
      </c>
      <c r="U168">
        <v>1.4656931</v>
      </c>
      <c r="V168">
        <v>38.935088999999998</v>
      </c>
      <c r="W168">
        <v>-76.990074000000007</v>
      </c>
      <c r="X168">
        <v>110000900223</v>
      </c>
      <c r="Y168" t="s">
        <v>196</v>
      </c>
      <c r="Z168" t="s">
        <v>758</v>
      </c>
      <c r="AA168">
        <v>5</v>
      </c>
      <c r="AB168" t="s">
        <v>29</v>
      </c>
    </row>
    <row r="169" spans="1:28" x14ac:dyDescent="0.2">
      <c r="A169" t="s">
        <v>430</v>
      </c>
      <c r="B169" s="2">
        <v>110010047011</v>
      </c>
      <c r="C169" s="1">
        <f>_xlfn.NUMBERVALUE(LEFT(B169,LEN(B169)-1))</f>
        <v>11001004701</v>
      </c>
      <c r="D169" s="2">
        <f>VLOOKUP(C169,ward_info!$A$2:$B$180,2)</f>
        <v>6</v>
      </c>
      <c r="E169" t="s">
        <v>431</v>
      </c>
      <c r="F169">
        <v>0</v>
      </c>
      <c r="G169">
        <v>195</v>
      </c>
      <c r="H169">
        <f>F169/(F169+G169)</f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60</v>
      </c>
      <c r="P169">
        <v>0</v>
      </c>
      <c r="Q169">
        <v>4701</v>
      </c>
      <c r="R169">
        <v>1</v>
      </c>
      <c r="S169">
        <v>11</v>
      </c>
      <c r="T169">
        <v>1111</v>
      </c>
      <c r="U169">
        <v>0.56175202000000002</v>
      </c>
      <c r="V169">
        <v>38.909981000000002</v>
      </c>
      <c r="W169">
        <v>-77.018265</v>
      </c>
      <c r="X169">
        <v>110003100376</v>
      </c>
      <c r="Y169" t="s">
        <v>196</v>
      </c>
      <c r="Z169" t="s">
        <v>348</v>
      </c>
      <c r="AA169">
        <v>8</v>
      </c>
      <c r="AB169">
        <v>4</v>
      </c>
    </row>
    <row r="170" spans="1:28" x14ac:dyDescent="0.2">
      <c r="A170" t="s">
        <v>502</v>
      </c>
      <c r="B170" s="2">
        <v>110010059001</v>
      </c>
      <c r="C170" s="1">
        <f>_xlfn.NUMBERVALUE(LEFT(B170,LEN(B170)-1))</f>
        <v>11001005900</v>
      </c>
      <c r="D170" s="2">
        <f>VLOOKUP(C170,ward_info!$A$2:$B$180,2)</f>
        <v>6</v>
      </c>
      <c r="E170" t="s">
        <v>503</v>
      </c>
      <c r="F170">
        <v>0</v>
      </c>
      <c r="G170">
        <v>47</v>
      </c>
      <c r="H170">
        <f>F170/(F170+G170)</f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5900</v>
      </c>
      <c r="R170">
        <v>1</v>
      </c>
      <c r="S170">
        <v>11</v>
      </c>
      <c r="T170">
        <v>2998</v>
      </c>
      <c r="U170">
        <v>0.71870548000000001</v>
      </c>
      <c r="V170">
        <v>38.907532000000003</v>
      </c>
      <c r="W170">
        <v>-77.022591000000006</v>
      </c>
      <c r="X170">
        <v>110007300404</v>
      </c>
      <c r="Y170" t="s">
        <v>196</v>
      </c>
      <c r="Z170" t="s">
        <v>436</v>
      </c>
      <c r="AA170">
        <v>8</v>
      </c>
      <c r="AB170" t="s">
        <v>29</v>
      </c>
    </row>
    <row r="171" spans="1:28" x14ac:dyDescent="0.2">
      <c r="A171" t="s">
        <v>511</v>
      </c>
      <c r="B171" s="2">
        <v>110010065001</v>
      </c>
      <c r="C171" s="1">
        <f>_xlfn.NUMBERVALUE(LEFT(B171,LEN(B171)-1))</f>
        <v>11001006500</v>
      </c>
      <c r="D171" s="2">
        <f>VLOOKUP(C171,ward_info!$A$2:$B$180,2)</f>
        <v>6</v>
      </c>
      <c r="E171" t="s">
        <v>512</v>
      </c>
      <c r="F171">
        <v>0</v>
      </c>
      <c r="G171">
        <v>30</v>
      </c>
      <c r="H171">
        <f>F171/(F171+G171)</f>
        <v>0</v>
      </c>
      <c r="I171">
        <v>14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6500</v>
      </c>
      <c r="R171">
        <v>1</v>
      </c>
      <c r="S171">
        <v>11</v>
      </c>
      <c r="T171">
        <v>997</v>
      </c>
      <c r="U171">
        <v>5.8787890000000002E-2</v>
      </c>
      <c r="V171">
        <v>38.884644000000002</v>
      </c>
      <c r="W171">
        <v>-77.001518000000004</v>
      </c>
      <c r="X171">
        <v>110003000113</v>
      </c>
      <c r="Y171" t="s">
        <v>27</v>
      </c>
      <c r="Z171" t="s">
        <v>508</v>
      </c>
      <c r="AA171">
        <v>5</v>
      </c>
      <c r="AB171" t="s">
        <v>29</v>
      </c>
    </row>
    <row r="172" spans="1:28" x14ac:dyDescent="0.2">
      <c r="A172" t="s">
        <v>515</v>
      </c>
      <c r="B172" s="2">
        <v>110010066001</v>
      </c>
      <c r="C172" s="1">
        <f>_xlfn.NUMBERVALUE(LEFT(B172,LEN(B172)-1))</f>
        <v>11001006600</v>
      </c>
      <c r="D172" s="2">
        <f>VLOOKUP(C172,ward_info!$A$2:$B$180,2)</f>
        <v>6</v>
      </c>
      <c r="E172" t="s">
        <v>516</v>
      </c>
      <c r="F172">
        <v>0</v>
      </c>
      <c r="G172">
        <v>161</v>
      </c>
      <c r="H172">
        <f>F172/(F172+G172)</f>
        <v>0</v>
      </c>
      <c r="I172">
        <v>57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6600</v>
      </c>
      <c r="R172">
        <v>1</v>
      </c>
      <c r="S172">
        <v>11</v>
      </c>
      <c r="T172">
        <v>1909</v>
      </c>
      <c r="U172">
        <v>0.29402366000000002</v>
      </c>
      <c r="V172">
        <v>38.884644000000002</v>
      </c>
      <c r="W172">
        <v>-77.001518000000004</v>
      </c>
      <c r="X172">
        <v>110003000113</v>
      </c>
      <c r="Y172" t="s">
        <v>27</v>
      </c>
      <c r="Z172" t="s">
        <v>508</v>
      </c>
      <c r="AA172">
        <v>5</v>
      </c>
      <c r="AB172" t="s">
        <v>29</v>
      </c>
    </row>
    <row r="173" spans="1:28" x14ac:dyDescent="0.2">
      <c r="A173" t="s">
        <v>521</v>
      </c>
      <c r="B173" s="2">
        <v>110010067003</v>
      </c>
      <c r="C173" s="1">
        <f>_xlfn.NUMBERVALUE(LEFT(B173,LEN(B173)-1))</f>
        <v>11001006700</v>
      </c>
      <c r="D173" s="2">
        <f>VLOOKUP(C173,ward_info!$A$2:$B$180,2)</f>
        <v>6</v>
      </c>
      <c r="E173" t="s">
        <v>522</v>
      </c>
      <c r="F173">
        <v>0</v>
      </c>
      <c r="G173">
        <v>148</v>
      </c>
      <c r="H173">
        <f>F173/(F173+G173)</f>
        <v>0</v>
      </c>
      <c r="I173">
        <v>32</v>
      </c>
      <c r="J173">
        <v>0</v>
      </c>
      <c r="K173">
        <v>0</v>
      </c>
      <c r="L173">
        <v>0</v>
      </c>
      <c r="M173">
        <v>12</v>
      </c>
      <c r="N173">
        <v>0</v>
      </c>
      <c r="O173">
        <v>0</v>
      </c>
      <c r="P173">
        <v>0</v>
      </c>
      <c r="Q173">
        <v>6700</v>
      </c>
      <c r="R173">
        <v>3</v>
      </c>
      <c r="S173">
        <v>11</v>
      </c>
      <c r="T173">
        <v>1470</v>
      </c>
      <c r="U173">
        <v>0.47707641000000001</v>
      </c>
      <c r="V173">
        <v>38.884644000000002</v>
      </c>
      <c r="W173">
        <v>-77.001518000000004</v>
      </c>
      <c r="X173">
        <v>110003000113</v>
      </c>
      <c r="Y173" t="s">
        <v>27</v>
      </c>
      <c r="Z173" t="s">
        <v>508</v>
      </c>
      <c r="AA173">
        <v>5</v>
      </c>
      <c r="AB173" t="s">
        <v>29</v>
      </c>
    </row>
    <row r="174" spans="1:28" x14ac:dyDescent="0.2">
      <c r="A174" t="s">
        <v>519</v>
      </c>
      <c r="B174" s="2">
        <v>110010067002</v>
      </c>
      <c r="C174" s="1">
        <f>_xlfn.NUMBERVALUE(LEFT(B174,LEN(B174)-1))</f>
        <v>11001006700</v>
      </c>
      <c r="D174" s="2">
        <f>VLOOKUP(C174,ward_info!$A$2:$B$180,2)</f>
        <v>6</v>
      </c>
      <c r="E174" t="s">
        <v>520</v>
      </c>
      <c r="F174">
        <v>0</v>
      </c>
      <c r="G174">
        <v>135</v>
      </c>
      <c r="H174">
        <f>F174/(F174+G174)</f>
        <v>0</v>
      </c>
      <c r="I174">
        <v>25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13</v>
      </c>
      <c r="P174">
        <v>0</v>
      </c>
      <c r="Q174">
        <v>6700</v>
      </c>
      <c r="R174">
        <v>2</v>
      </c>
      <c r="S174">
        <v>11</v>
      </c>
      <c r="T174">
        <v>1111</v>
      </c>
      <c r="U174">
        <v>0.64775556000000001</v>
      </c>
      <c r="V174">
        <v>38.884644000000002</v>
      </c>
      <c r="W174">
        <v>-77.001518000000004</v>
      </c>
      <c r="X174">
        <v>110003000113</v>
      </c>
      <c r="Y174" t="s">
        <v>27</v>
      </c>
      <c r="Z174" t="s">
        <v>508</v>
      </c>
      <c r="AA174">
        <v>5</v>
      </c>
      <c r="AB174" t="s">
        <v>29</v>
      </c>
    </row>
    <row r="175" spans="1:28" x14ac:dyDescent="0.2">
      <c r="A175" t="s">
        <v>517</v>
      </c>
      <c r="B175" s="2">
        <v>110010067001</v>
      </c>
      <c r="C175" s="1">
        <f>_xlfn.NUMBERVALUE(LEFT(B175,LEN(B175)-1))</f>
        <v>11001006700</v>
      </c>
      <c r="D175" s="2">
        <f>VLOOKUP(C175,ward_info!$A$2:$B$180,2)</f>
        <v>6</v>
      </c>
      <c r="E175" t="s">
        <v>518</v>
      </c>
      <c r="F175">
        <v>0</v>
      </c>
      <c r="G175">
        <v>54</v>
      </c>
      <c r="H175">
        <f>F175/(F175+G175)</f>
        <v>0</v>
      </c>
      <c r="I175">
        <v>16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30</v>
      </c>
      <c r="P175">
        <v>0</v>
      </c>
      <c r="Q175">
        <v>6700</v>
      </c>
      <c r="R175">
        <v>1</v>
      </c>
      <c r="S175">
        <v>11</v>
      </c>
      <c r="T175">
        <v>1194</v>
      </c>
      <c r="U175">
        <v>0.85739690000000002</v>
      </c>
      <c r="V175">
        <v>38.884644000000002</v>
      </c>
      <c r="W175">
        <v>-77.001518000000004</v>
      </c>
      <c r="X175">
        <v>110003000113</v>
      </c>
      <c r="Y175" t="s">
        <v>27</v>
      </c>
      <c r="Z175" t="s">
        <v>508</v>
      </c>
      <c r="AA175">
        <v>5</v>
      </c>
      <c r="AB175" t="s">
        <v>29</v>
      </c>
    </row>
    <row r="176" spans="1:28" x14ac:dyDescent="0.2">
      <c r="A176" t="s">
        <v>523</v>
      </c>
      <c r="B176" s="2">
        <v>110010068011</v>
      </c>
      <c r="C176" s="1">
        <f>_xlfn.NUMBERVALUE(LEFT(B176,LEN(B176)-1))</f>
        <v>11001006801</v>
      </c>
      <c r="D176" s="2">
        <f>VLOOKUP(C176,ward_info!$A$2:$B$180,2)</f>
        <v>6</v>
      </c>
      <c r="E176" t="s">
        <v>524</v>
      </c>
      <c r="F176">
        <v>0</v>
      </c>
      <c r="G176">
        <v>72</v>
      </c>
      <c r="H176">
        <f>F176/(F176+G176)</f>
        <v>0</v>
      </c>
      <c r="I176">
        <v>8</v>
      </c>
      <c r="J176">
        <v>13</v>
      </c>
      <c r="K176">
        <v>0</v>
      </c>
      <c r="L176">
        <v>0</v>
      </c>
      <c r="M176">
        <v>0</v>
      </c>
      <c r="N176">
        <v>0</v>
      </c>
      <c r="O176">
        <v>18</v>
      </c>
      <c r="P176">
        <v>0</v>
      </c>
      <c r="Q176">
        <v>6801</v>
      </c>
      <c r="R176">
        <v>1</v>
      </c>
      <c r="S176">
        <v>11</v>
      </c>
      <c r="T176">
        <v>1349</v>
      </c>
      <c r="U176">
        <v>1.2189729</v>
      </c>
      <c r="V176">
        <v>38.898513999999999</v>
      </c>
      <c r="W176">
        <v>-76.996643000000006</v>
      </c>
      <c r="X176">
        <v>110003000037</v>
      </c>
      <c r="Y176" t="s">
        <v>27</v>
      </c>
      <c r="Z176" t="s">
        <v>525</v>
      </c>
      <c r="AA176">
        <v>5</v>
      </c>
      <c r="AB176" t="s">
        <v>29</v>
      </c>
    </row>
    <row r="177" spans="1:28" x14ac:dyDescent="0.2">
      <c r="A177" t="s">
        <v>534</v>
      </c>
      <c r="B177" s="2">
        <v>110010069001</v>
      </c>
      <c r="C177" s="1">
        <f>_xlfn.NUMBERVALUE(LEFT(B177,LEN(B177)-1))</f>
        <v>11001006900</v>
      </c>
      <c r="D177" s="2">
        <f>VLOOKUP(C177,ward_info!$A$2:$B$180,2)</f>
        <v>6</v>
      </c>
      <c r="E177" t="s">
        <v>535</v>
      </c>
      <c r="F177">
        <v>0</v>
      </c>
      <c r="G177">
        <v>90</v>
      </c>
      <c r="H177">
        <f>F177/(F177+G177)</f>
        <v>0</v>
      </c>
      <c r="I177">
        <v>9</v>
      </c>
      <c r="J177">
        <v>8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8</v>
      </c>
      <c r="Q177">
        <v>6900</v>
      </c>
      <c r="R177">
        <v>1</v>
      </c>
      <c r="S177">
        <v>11</v>
      </c>
      <c r="T177">
        <v>1391</v>
      </c>
      <c r="U177">
        <v>0.71229814999999996</v>
      </c>
      <c r="V177">
        <v>38.884644000000002</v>
      </c>
      <c r="W177">
        <v>-77.001518000000004</v>
      </c>
      <c r="X177">
        <v>110003000113</v>
      </c>
      <c r="Y177" t="s">
        <v>27</v>
      </c>
      <c r="Z177" t="s">
        <v>508</v>
      </c>
      <c r="AA177">
        <v>5</v>
      </c>
      <c r="AB177" t="s">
        <v>29</v>
      </c>
    </row>
    <row r="178" spans="1:28" x14ac:dyDescent="0.2">
      <c r="A178" t="s">
        <v>536</v>
      </c>
      <c r="B178" s="2">
        <v>110010069002</v>
      </c>
      <c r="C178" s="1">
        <f>_xlfn.NUMBERVALUE(LEFT(B178,LEN(B178)-1))</f>
        <v>11001006900</v>
      </c>
      <c r="D178" s="2">
        <f>VLOOKUP(C178,ward_info!$A$2:$B$180,2)</f>
        <v>6</v>
      </c>
      <c r="E178" t="s">
        <v>537</v>
      </c>
      <c r="F178">
        <v>0</v>
      </c>
      <c r="G178">
        <v>69</v>
      </c>
      <c r="H178">
        <f>F178/(F178+G178)</f>
        <v>0</v>
      </c>
      <c r="I178">
        <v>58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6</v>
      </c>
      <c r="P178">
        <v>0</v>
      </c>
      <c r="Q178">
        <v>6900</v>
      </c>
      <c r="R178">
        <v>2</v>
      </c>
      <c r="S178">
        <v>11</v>
      </c>
      <c r="T178">
        <v>788</v>
      </c>
      <c r="U178">
        <v>0.88878137000000001</v>
      </c>
      <c r="V178">
        <v>38.884644000000002</v>
      </c>
      <c r="W178">
        <v>-77.001518000000004</v>
      </c>
      <c r="X178">
        <v>110003000113</v>
      </c>
      <c r="Y178" t="s">
        <v>27</v>
      </c>
      <c r="Z178" t="s">
        <v>508</v>
      </c>
      <c r="AA178">
        <v>5</v>
      </c>
      <c r="AB178" t="s">
        <v>29</v>
      </c>
    </row>
    <row r="179" spans="1:28" x14ac:dyDescent="0.2">
      <c r="A179" t="s">
        <v>538</v>
      </c>
      <c r="B179" s="2">
        <v>110010070001</v>
      </c>
      <c r="C179" s="1">
        <f>_xlfn.NUMBERVALUE(LEFT(B179,LEN(B179)-1))</f>
        <v>11001007000</v>
      </c>
      <c r="D179" s="2">
        <f>VLOOKUP(C179,ward_info!$A$2:$B$180,2)</f>
        <v>6</v>
      </c>
      <c r="E179" t="s">
        <v>539</v>
      </c>
      <c r="F179">
        <v>0</v>
      </c>
      <c r="G179">
        <v>120</v>
      </c>
      <c r="H179">
        <f>F179/(F179+G179)</f>
        <v>0</v>
      </c>
      <c r="I179">
        <v>25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7000</v>
      </c>
      <c r="R179">
        <v>1</v>
      </c>
      <c r="S179">
        <v>11</v>
      </c>
      <c r="T179">
        <v>1352</v>
      </c>
      <c r="U179">
        <v>0.27565789000000002</v>
      </c>
      <c r="V179">
        <v>38.884644000000002</v>
      </c>
      <c r="W179">
        <v>-77.001518000000004</v>
      </c>
      <c r="X179">
        <v>110003000113</v>
      </c>
      <c r="Y179" t="s">
        <v>27</v>
      </c>
      <c r="Z179" t="s">
        <v>508</v>
      </c>
      <c r="AA179">
        <v>5</v>
      </c>
      <c r="AB179" t="s">
        <v>29</v>
      </c>
    </row>
    <row r="180" spans="1:28" x14ac:dyDescent="0.2">
      <c r="A180" t="s">
        <v>540</v>
      </c>
      <c r="B180" s="2">
        <v>110010070002</v>
      </c>
      <c r="C180" s="1">
        <f>_xlfn.NUMBERVALUE(LEFT(B180,LEN(B180)-1))</f>
        <v>11001007000</v>
      </c>
      <c r="D180" s="2">
        <f>VLOOKUP(C180,ward_info!$A$2:$B$180,2)</f>
        <v>6</v>
      </c>
      <c r="E180" t="s">
        <v>541</v>
      </c>
      <c r="F180">
        <v>0</v>
      </c>
      <c r="G180">
        <v>57</v>
      </c>
      <c r="H180">
        <f>F180/(F180+G180)</f>
        <v>0</v>
      </c>
      <c r="I180">
        <v>2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7000</v>
      </c>
      <c r="R180">
        <v>2</v>
      </c>
      <c r="S180">
        <v>11</v>
      </c>
      <c r="T180">
        <v>1460</v>
      </c>
      <c r="U180">
        <v>0.51826680000000003</v>
      </c>
      <c r="V180">
        <v>38.884644000000002</v>
      </c>
      <c r="W180">
        <v>-77.001518000000004</v>
      </c>
      <c r="X180">
        <v>110003000113</v>
      </c>
      <c r="Y180" t="s">
        <v>27</v>
      </c>
      <c r="Z180" t="s">
        <v>508</v>
      </c>
      <c r="AA180">
        <v>5</v>
      </c>
      <c r="AB180" t="s">
        <v>29</v>
      </c>
    </row>
    <row r="181" spans="1:28" x14ac:dyDescent="0.2">
      <c r="A181" t="s">
        <v>548</v>
      </c>
      <c r="B181" s="2">
        <v>110010072002</v>
      </c>
      <c r="C181" s="1">
        <f>_xlfn.NUMBERVALUE(LEFT(B181,LEN(B181)-1))</f>
        <v>11001007200</v>
      </c>
      <c r="D181" s="2">
        <f>VLOOKUP(C181,ward_info!$A$2:$B$180,2)</f>
        <v>6</v>
      </c>
      <c r="E181" t="s">
        <v>549</v>
      </c>
      <c r="F181">
        <v>0</v>
      </c>
      <c r="G181">
        <v>26</v>
      </c>
      <c r="H181">
        <f>F181/(F181+G181)</f>
        <v>0</v>
      </c>
      <c r="I181">
        <v>13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7200</v>
      </c>
      <c r="R181">
        <v>2</v>
      </c>
      <c r="S181">
        <v>11</v>
      </c>
      <c r="T181">
        <v>830</v>
      </c>
      <c r="U181">
        <v>0.50777709000000004</v>
      </c>
      <c r="V181">
        <v>38.884644000000002</v>
      </c>
      <c r="W181">
        <v>-77.001518000000004</v>
      </c>
      <c r="X181">
        <v>110003000113</v>
      </c>
      <c r="Y181" t="s">
        <v>27</v>
      </c>
      <c r="Z181" t="s">
        <v>508</v>
      </c>
      <c r="AA181">
        <v>5</v>
      </c>
      <c r="AB181" t="s">
        <v>29</v>
      </c>
    </row>
    <row r="182" spans="1:28" x14ac:dyDescent="0.2">
      <c r="A182" t="s">
        <v>692</v>
      </c>
      <c r="B182" s="2">
        <v>110010080011</v>
      </c>
      <c r="C182" s="1">
        <f>_xlfn.NUMBERVALUE(LEFT(B182,LEN(B182)-1))</f>
        <v>11001008001</v>
      </c>
      <c r="D182" s="2">
        <f>VLOOKUP(C182,ward_info!$A$2:$B$180,2)</f>
        <v>6</v>
      </c>
      <c r="E182" t="s">
        <v>693</v>
      </c>
      <c r="F182">
        <v>0</v>
      </c>
      <c r="G182">
        <v>109</v>
      </c>
      <c r="H182">
        <f>F182/(F182+G182)</f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44</v>
      </c>
      <c r="P182">
        <v>0</v>
      </c>
      <c r="Q182">
        <v>8001</v>
      </c>
      <c r="R182">
        <v>1</v>
      </c>
      <c r="S182">
        <v>11</v>
      </c>
      <c r="T182">
        <v>681</v>
      </c>
      <c r="U182">
        <v>0.59251529000000003</v>
      </c>
      <c r="V182">
        <v>38.898513999999999</v>
      </c>
      <c r="W182">
        <v>-76.996643000000006</v>
      </c>
      <c r="X182">
        <v>110003000037</v>
      </c>
      <c r="Y182" t="s">
        <v>27</v>
      </c>
      <c r="Z182" t="s">
        <v>525</v>
      </c>
      <c r="AA182">
        <v>5</v>
      </c>
      <c r="AB182" t="s">
        <v>29</v>
      </c>
    </row>
    <row r="183" spans="1:28" x14ac:dyDescent="0.2">
      <c r="A183" t="s">
        <v>696</v>
      </c>
      <c r="B183" s="2">
        <v>110010080013</v>
      </c>
      <c r="C183" s="1">
        <f>_xlfn.NUMBERVALUE(LEFT(B183,LEN(B183)-1))</f>
        <v>11001008001</v>
      </c>
      <c r="D183" s="2">
        <f>VLOOKUP(C183,ward_info!$A$2:$B$180,2)</f>
        <v>6</v>
      </c>
      <c r="E183" t="s">
        <v>697</v>
      </c>
      <c r="F183">
        <v>0</v>
      </c>
      <c r="G183">
        <v>76</v>
      </c>
      <c r="H183">
        <f>F183/(F183+G183)</f>
        <v>0</v>
      </c>
      <c r="I183">
        <v>33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8001</v>
      </c>
      <c r="R183">
        <v>3</v>
      </c>
      <c r="S183">
        <v>11</v>
      </c>
      <c r="T183">
        <v>679</v>
      </c>
      <c r="U183">
        <v>0.60452121000000003</v>
      </c>
      <c r="V183">
        <v>38.898513999999999</v>
      </c>
      <c r="W183">
        <v>-76.996643000000006</v>
      </c>
      <c r="X183">
        <v>110003000037</v>
      </c>
      <c r="Y183" t="s">
        <v>27</v>
      </c>
      <c r="Z183" t="s">
        <v>525</v>
      </c>
      <c r="AA183">
        <v>5</v>
      </c>
      <c r="AB183" t="s">
        <v>29</v>
      </c>
    </row>
    <row r="184" spans="1:28" x14ac:dyDescent="0.2">
      <c r="A184" t="s">
        <v>698</v>
      </c>
      <c r="B184" s="2">
        <v>110010080021</v>
      </c>
      <c r="C184" s="1">
        <f>_xlfn.NUMBERVALUE(LEFT(B184,LEN(B184)-1))</f>
        <v>11001008002</v>
      </c>
      <c r="D184" s="2">
        <f>VLOOKUP(C184,ward_info!$A$2:$B$180,2)</f>
        <v>6</v>
      </c>
      <c r="E184" t="s">
        <v>699</v>
      </c>
      <c r="F184">
        <v>0</v>
      </c>
      <c r="G184">
        <v>66</v>
      </c>
      <c r="H184">
        <f>F184/(F184+G184)</f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8002</v>
      </c>
      <c r="R184">
        <v>1</v>
      </c>
      <c r="S184">
        <v>11</v>
      </c>
      <c r="T184">
        <v>1177</v>
      </c>
      <c r="U184">
        <v>0.93482208</v>
      </c>
      <c r="V184">
        <v>38.898513999999999</v>
      </c>
      <c r="W184">
        <v>-76.996643000000006</v>
      </c>
      <c r="X184">
        <v>110003000037</v>
      </c>
      <c r="Y184" t="s">
        <v>27</v>
      </c>
      <c r="Z184" t="s">
        <v>525</v>
      </c>
      <c r="AA184">
        <v>5</v>
      </c>
      <c r="AB184" t="s">
        <v>29</v>
      </c>
    </row>
    <row r="185" spans="1:28" x14ac:dyDescent="0.2">
      <c r="A185" t="s">
        <v>702</v>
      </c>
      <c r="B185" s="2">
        <v>110010081001</v>
      </c>
      <c r="C185" s="1">
        <f>_xlfn.NUMBERVALUE(LEFT(B185,LEN(B185)-1))</f>
        <v>11001008100</v>
      </c>
      <c r="D185" s="2">
        <f>VLOOKUP(C185,ward_info!$A$2:$B$180,2)</f>
        <v>6</v>
      </c>
      <c r="E185" t="s">
        <v>703</v>
      </c>
      <c r="F185">
        <v>0</v>
      </c>
      <c r="G185">
        <v>52</v>
      </c>
      <c r="H185">
        <f>F185/(F185+G185)</f>
        <v>0</v>
      </c>
      <c r="I185">
        <v>11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11</v>
      </c>
      <c r="Q185">
        <v>8100</v>
      </c>
      <c r="R185">
        <v>1</v>
      </c>
      <c r="S185">
        <v>11</v>
      </c>
      <c r="T185">
        <v>751</v>
      </c>
      <c r="U185">
        <v>0.30851268999999998</v>
      </c>
      <c r="V185">
        <v>38.898513999999999</v>
      </c>
      <c r="W185">
        <v>-76.996643000000006</v>
      </c>
      <c r="X185">
        <v>110003000037</v>
      </c>
      <c r="Y185" t="s">
        <v>27</v>
      </c>
      <c r="Z185" t="s">
        <v>525</v>
      </c>
      <c r="AA185">
        <v>5</v>
      </c>
      <c r="AB185" t="s">
        <v>29</v>
      </c>
    </row>
    <row r="186" spans="1:28" x14ac:dyDescent="0.2">
      <c r="A186" t="s">
        <v>704</v>
      </c>
      <c r="B186" s="2">
        <v>110010081002</v>
      </c>
      <c r="C186" s="1">
        <f>_xlfn.NUMBERVALUE(LEFT(B186,LEN(B186)-1))</f>
        <v>11001008100</v>
      </c>
      <c r="D186" s="2">
        <f>VLOOKUP(C186,ward_info!$A$2:$B$180,2)</f>
        <v>6</v>
      </c>
      <c r="E186" t="s">
        <v>705</v>
      </c>
      <c r="F186">
        <v>0</v>
      </c>
      <c r="G186">
        <v>167</v>
      </c>
      <c r="H186">
        <f>F186/(F186+G186)</f>
        <v>0</v>
      </c>
      <c r="I186">
        <v>33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21</v>
      </c>
      <c r="P186">
        <v>0</v>
      </c>
      <c r="Q186">
        <v>8100</v>
      </c>
      <c r="R186">
        <v>2</v>
      </c>
      <c r="S186">
        <v>11</v>
      </c>
      <c r="T186">
        <v>1261</v>
      </c>
      <c r="U186">
        <v>0.41245335</v>
      </c>
      <c r="V186">
        <v>38.898513999999999</v>
      </c>
      <c r="W186">
        <v>-76.996643000000006</v>
      </c>
      <c r="X186">
        <v>110003000037</v>
      </c>
      <c r="Y186" t="s">
        <v>27</v>
      </c>
      <c r="Z186" t="s">
        <v>525</v>
      </c>
      <c r="AA186">
        <v>5</v>
      </c>
      <c r="AB186" t="s">
        <v>29</v>
      </c>
    </row>
    <row r="187" spans="1:28" x14ac:dyDescent="0.2">
      <c r="A187" t="s">
        <v>706</v>
      </c>
      <c r="B187" s="2">
        <v>110010081003</v>
      </c>
      <c r="C187" s="1">
        <f>_xlfn.NUMBERVALUE(LEFT(B187,LEN(B187)-1))</f>
        <v>11001008100</v>
      </c>
      <c r="D187" s="2">
        <f>VLOOKUP(C187,ward_info!$A$2:$B$180,2)</f>
        <v>6</v>
      </c>
      <c r="E187" t="s">
        <v>707</v>
      </c>
      <c r="F187">
        <v>0</v>
      </c>
      <c r="G187">
        <v>67</v>
      </c>
      <c r="H187">
        <f>F187/(F187+G187)</f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8100</v>
      </c>
      <c r="R187">
        <v>3</v>
      </c>
      <c r="S187">
        <v>11</v>
      </c>
      <c r="T187">
        <v>898</v>
      </c>
      <c r="U187">
        <v>0.56985050000000004</v>
      </c>
      <c r="V187">
        <v>38.898513999999999</v>
      </c>
      <c r="W187">
        <v>-76.996643000000006</v>
      </c>
      <c r="X187">
        <v>110003000037</v>
      </c>
      <c r="Y187" t="s">
        <v>27</v>
      </c>
      <c r="Z187" t="s">
        <v>525</v>
      </c>
      <c r="AA187">
        <v>5</v>
      </c>
      <c r="AB187" t="s">
        <v>29</v>
      </c>
    </row>
    <row r="188" spans="1:28" x14ac:dyDescent="0.2">
      <c r="A188" t="s">
        <v>710</v>
      </c>
      <c r="B188" s="2">
        <v>110010082002</v>
      </c>
      <c r="C188" s="1">
        <f>_xlfn.NUMBERVALUE(LEFT(B188,LEN(B188)-1))</f>
        <v>11001008200</v>
      </c>
      <c r="D188" s="2">
        <f>VLOOKUP(C188,ward_info!$A$2:$B$180,2)</f>
        <v>6</v>
      </c>
      <c r="E188" t="s">
        <v>711</v>
      </c>
      <c r="F188">
        <v>0</v>
      </c>
      <c r="G188">
        <v>84</v>
      </c>
      <c r="H188">
        <f>F188/(F188+G188)</f>
        <v>0</v>
      </c>
      <c r="I188">
        <v>22</v>
      </c>
      <c r="J188">
        <v>26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16</v>
      </c>
      <c r="Q188">
        <v>8200</v>
      </c>
      <c r="R188">
        <v>2</v>
      </c>
      <c r="S188">
        <v>11</v>
      </c>
      <c r="T188">
        <v>2111</v>
      </c>
      <c r="U188">
        <v>0.49627659000000002</v>
      </c>
      <c r="V188">
        <v>38.884644000000002</v>
      </c>
      <c r="W188">
        <v>-77.001518000000004</v>
      </c>
      <c r="X188">
        <v>110003000113</v>
      </c>
      <c r="Y188" t="s">
        <v>27</v>
      </c>
      <c r="Z188" t="s">
        <v>508</v>
      </c>
      <c r="AA188">
        <v>5</v>
      </c>
      <c r="AB188" t="s">
        <v>29</v>
      </c>
    </row>
    <row r="189" spans="1:28" x14ac:dyDescent="0.2">
      <c r="A189" t="s">
        <v>708</v>
      </c>
      <c r="B189" s="2">
        <v>110010082001</v>
      </c>
      <c r="C189" s="1">
        <f>_xlfn.NUMBERVALUE(LEFT(B189,LEN(B189)-1))</f>
        <v>11001008200</v>
      </c>
      <c r="D189" s="2">
        <f>VLOOKUP(C189,ward_info!$A$2:$B$180,2)</f>
        <v>6</v>
      </c>
      <c r="E189" t="s">
        <v>709</v>
      </c>
      <c r="F189">
        <v>0</v>
      </c>
      <c r="G189">
        <v>68</v>
      </c>
      <c r="H189">
        <f>F189/(F189+G189)</f>
        <v>0</v>
      </c>
      <c r="I189">
        <v>16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8200</v>
      </c>
      <c r="R189">
        <v>1</v>
      </c>
      <c r="S189">
        <v>11</v>
      </c>
      <c r="T189">
        <v>807</v>
      </c>
      <c r="U189">
        <v>0.50831532000000001</v>
      </c>
      <c r="V189">
        <v>38.884644000000002</v>
      </c>
      <c r="W189">
        <v>-77.001518000000004</v>
      </c>
      <c r="X189">
        <v>110003000113</v>
      </c>
      <c r="Y189" t="s">
        <v>27</v>
      </c>
      <c r="Z189" t="s">
        <v>508</v>
      </c>
      <c r="AA189">
        <v>5</v>
      </c>
      <c r="AB189" t="s">
        <v>29</v>
      </c>
    </row>
    <row r="190" spans="1:28" x14ac:dyDescent="0.2">
      <c r="A190" t="s">
        <v>712</v>
      </c>
      <c r="B190" s="2">
        <v>110010083011</v>
      </c>
      <c r="C190" s="1">
        <f>_xlfn.NUMBERVALUE(LEFT(B190,LEN(B190)-1))</f>
        <v>11001008301</v>
      </c>
      <c r="D190" s="2">
        <f>VLOOKUP(C190,ward_info!$A$2:$B$180,2)</f>
        <v>6</v>
      </c>
      <c r="E190" t="s">
        <v>713</v>
      </c>
      <c r="F190">
        <v>0</v>
      </c>
      <c r="G190">
        <v>59</v>
      </c>
      <c r="H190">
        <f>F190/(F190+G190)</f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8301</v>
      </c>
      <c r="R190">
        <v>1</v>
      </c>
      <c r="S190">
        <v>11</v>
      </c>
      <c r="T190">
        <v>1140</v>
      </c>
      <c r="U190">
        <v>0.21497825000000001</v>
      </c>
      <c r="V190">
        <v>38.898513999999999</v>
      </c>
      <c r="W190">
        <v>-76.996643000000006</v>
      </c>
      <c r="X190">
        <v>110003000037</v>
      </c>
      <c r="Y190" t="s">
        <v>27</v>
      </c>
      <c r="Z190" t="s">
        <v>525</v>
      </c>
      <c r="AA190">
        <v>5</v>
      </c>
      <c r="AB190" t="s">
        <v>29</v>
      </c>
    </row>
    <row r="191" spans="1:28" x14ac:dyDescent="0.2">
      <c r="A191" t="s">
        <v>714</v>
      </c>
      <c r="B191" s="2">
        <v>110010083012</v>
      </c>
      <c r="C191" s="1">
        <f>_xlfn.NUMBERVALUE(LEFT(B191,LEN(B191)-1))</f>
        <v>11001008301</v>
      </c>
      <c r="D191" s="2">
        <f>VLOOKUP(C191,ward_info!$A$2:$B$180,2)</f>
        <v>6</v>
      </c>
      <c r="E191" t="s">
        <v>715</v>
      </c>
      <c r="F191">
        <v>0</v>
      </c>
      <c r="G191">
        <v>118</v>
      </c>
      <c r="H191">
        <f>F191/(F191+G191)</f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8301</v>
      </c>
      <c r="R191">
        <v>2</v>
      </c>
      <c r="S191">
        <v>11</v>
      </c>
      <c r="T191">
        <v>1139</v>
      </c>
      <c r="U191">
        <v>0.28515452000000002</v>
      </c>
      <c r="V191">
        <v>38.898513999999999</v>
      </c>
      <c r="W191">
        <v>-76.996643000000006</v>
      </c>
      <c r="X191">
        <v>110003000037</v>
      </c>
      <c r="Y191" t="s">
        <v>27</v>
      </c>
      <c r="Z191" t="s">
        <v>525</v>
      </c>
      <c r="AA191">
        <v>5</v>
      </c>
      <c r="AB191" t="s">
        <v>29</v>
      </c>
    </row>
    <row r="192" spans="1:28" x14ac:dyDescent="0.2">
      <c r="A192" t="s">
        <v>716</v>
      </c>
      <c r="B192" s="2">
        <v>110010083021</v>
      </c>
      <c r="C192" s="1">
        <f>_xlfn.NUMBERVALUE(LEFT(B192,LEN(B192)-1))</f>
        <v>11001008302</v>
      </c>
      <c r="D192" s="2">
        <f>VLOOKUP(C192,ward_info!$A$2:$B$180,2)</f>
        <v>6</v>
      </c>
      <c r="E192" t="s">
        <v>717</v>
      </c>
      <c r="F192">
        <v>0</v>
      </c>
      <c r="G192">
        <v>194</v>
      </c>
      <c r="H192">
        <f>F192/(F192+G192)</f>
        <v>0</v>
      </c>
      <c r="I192">
        <v>51</v>
      </c>
      <c r="J192">
        <v>14</v>
      </c>
      <c r="K192">
        <v>0</v>
      </c>
      <c r="L192">
        <v>0</v>
      </c>
      <c r="M192">
        <v>0</v>
      </c>
      <c r="N192">
        <v>0</v>
      </c>
      <c r="O192">
        <v>8</v>
      </c>
      <c r="P192">
        <v>6</v>
      </c>
      <c r="Q192">
        <v>8302</v>
      </c>
      <c r="R192">
        <v>1</v>
      </c>
      <c r="S192">
        <v>11</v>
      </c>
      <c r="T192">
        <v>2206</v>
      </c>
      <c r="U192">
        <v>0.17096001999999999</v>
      </c>
      <c r="V192">
        <v>38.898513999999999</v>
      </c>
      <c r="W192">
        <v>-76.996643000000006</v>
      </c>
      <c r="X192">
        <v>110003000037</v>
      </c>
      <c r="Y192" t="s">
        <v>27</v>
      </c>
      <c r="Z192" t="s">
        <v>525</v>
      </c>
      <c r="AA192">
        <v>5</v>
      </c>
      <c r="AB192" t="s">
        <v>29</v>
      </c>
    </row>
    <row r="193" spans="1:28" x14ac:dyDescent="0.2">
      <c r="A193" t="s">
        <v>720</v>
      </c>
      <c r="B193" s="2">
        <v>110010084022</v>
      </c>
      <c r="C193" s="1">
        <f>_xlfn.NUMBERVALUE(LEFT(B193,LEN(B193)-1))</f>
        <v>11001008402</v>
      </c>
      <c r="D193" s="2">
        <f>VLOOKUP(C193,ward_info!$A$2:$B$180,2)</f>
        <v>6</v>
      </c>
      <c r="E193" t="s">
        <v>721</v>
      </c>
      <c r="F193">
        <v>0</v>
      </c>
      <c r="G193">
        <v>27</v>
      </c>
      <c r="H193">
        <f>F193/(F193+G193)</f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8402</v>
      </c>
      <c r="R193">
        <v>2</v>
      </c>
      <c r="S193">
        <v>11</v>
      </c>
      <c r="T193">
        <v>1237</v>
      </c>
      <c r="U193">
        <v>0.17113482999999999</v>
      </c>
      <c r="V193">
        <v>38.898513999999999</v>
      </c>
      <c r="W193">
        <v>-76.996643000000006</v>
      </c>
      <c r="X193">
        <v>110003000037</v>
      </c>
      <c r="Y193" t="s">
        <v>27</v>
      </c>
      <c r="Z193" t="s">
        <v>525</v>
      </c>
      <c r="AA193">
        <v>5</v>
      </c>
      <c r="AB193" t="s">
        <v>29</v>
      </c>
    </row>
    <row r="194" spans="1:28" x14ac:dyDescent="0.2">
      <c r="A194" t="s">
        <v>722</v>
      </c>
      <c r="B194" s="2">
        <v>110010084101</v>
      </c>
      <c r="C194" s="1">
        <f>_xlfn.NUMBERVALUE(LEFT(B194,LEN(B194)-1))</f>
        <v>11001008410</v>
      </c>
      <c r="D194" s="2">
        <f>VLOOKUP(C194,ward_info!$A$2:$B$180,2)</f>
        <v>6</v>
      </c>
      <c r="E194" t="s">
        <v>723</v>
      </c>
      <c r="F194">
        <v>0</v>
      </c>
      <c r="G194">
        <v>116</v>
      </c>
      <c r="H194">
        <f>F194/(F194+G194)</f>
        <v>0</v>
      </c>
      <c r="I194">
        <v>17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98</v>
      </c>
      <c r="P194">
        <v>0</v>
      </c>
      <c r="Q194">
        <v>8410</v>
      </c>
      <c r="R194">
        <v>1</v>
      </c>
      <c r="S194">
        <v>11</v>
      </c>
      <c r="T194">
        <v>1489</v>
      </c>
      <c r="U194">
        <v>0.35332495000000003</v>
      </c>
      <c r="V194">
        <v>38.898513999999999</v>
      </c>
      <c r="W194">
        <v>-76.996643000000006</v>
      </c>
      <c r="X194">
        <v>110003000037</v>
      </c>
      <c r="Y194" t="s">
        <v>27</v>
      </c>
      <c r="Z194" t="s">
        <v>525</v>
      </c>
      <c r="AA194">
        <v>5</v>
      </c>
      <c r="AB194" t="s">
        <v>29</v>
      </c>
    </row>
    <row r="195" spans="1:28" x14ac:dyDescent="0.2">
      <c r="A195" t="s">
        <v>913</v>
      </c>
      <c r="B195" s="2">
        <v>110010102002</v>
      </c>
      <c r="C195" s="1">
        <f>_xlfn.NUMBERVALUE(LEFT(B195,LEN(B195)-1))</f>
        <v>11001010200</v>
      </c>
      <c r="D195" s="2">
        <f>VLOOKUP(C195,ward_info!$A$2:$B$180,2)</f>
        <v>6</v>
      </c>
      <c r="E195" t="s">
        <v>914</v>
      </c>
      <c r="F195">
        <v>0</v>
      </c>
      <c r="G195">
        <v>74</v>
      </c>
      <c r="H195">
        <f>F195/(F195+G195)</f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10200</v>
      </c>
      <c r="R195">
        <v>2</v>
      </c>
      <c r="S195">
        <v>11</v>
      </c>
      <c r="T195">
        <v>1377</v>
      </c>
      <c r="U195">
        <v>1.0891734</v>
      </c>
      <c r="V195">
        <v>38.884644000000002</v>
      </c>
      <c r="W195">
        <v>-77.001518000000004</v>
      </c>
      <c r="X195">
        <v>110003000113</v>
      </c>
      <c r="Y195" t="s">
        <v>27</v>
      </c>
      <c r="Z195" t="s">
        <v>508</v>
      </c>
      <c r="AA195">
        <v>5</v>
      </c>
      <c r="AB195" t="s">
        <v>29</v>
      </c>
    </row>
    <row r="196" spans="1:28" x14ac:dyDescent="0.2">
      <c r="A196" t="s">
        <v>927</v>
      </c>
      <c r="B196" s="2">
        <v>110010105002</v>
      </c>
      <c r="C196" s="1">
        <f>_xlfn.NUMBERVALUE(LEFT(B196,LEN(B196)-1))</f>
        <v>11001010500</v>
      </c>
      <c r="D196" s="2">
        <f>VLOOKUP(C196,ward_info!$A$2:$B$180,2)</f>
        <v>6</v>
      </c>
      <c r="E196" t="s">
        <v>928</v>
      </c>
      <c r="F196">
        <v>0</v>
      </c>
      <c r="G196">
        <v>59</v>
      </c>
      <c r="H196">
        <f>F196/(F196+G196)</f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22</v>
      </c>
      <c r="P196">
        <v>0</v>
      </c>
      <c r="Q196">
        <v>10500</v>
      </c>
      <c r="R196">
        <v>2</v>
      </c>
      <c r="S196">
        <v>11</v>
      </c>
      <c r="T196">
        <v>1443</v>
      </c>
      <c r="U196">
        <v>0.84320658000000004</v>
      </c>
      <c r="V196">
        <v>38.884644000000002</v>
      </c>
      <c r="W196">
        <v>-77.001518000000004</v>
      </c>
      <c r="X196">
        <v>110003000113</v>
      </c>
      <c r="Y196" t="s">
        <v>27</v>
      </c>
      <c r="Z196" t="s">
        <v>508</v>
      </c>
      <c r="AA196">
        <v>5</v>
      </c>
      <c r="AB196" t="s">
        <v>29</v>
      </c>
    </row>
    <row r="197" spans="1:28" x14ac:dyDescent="0.2">
      <c r="A197" t="s">
        <v>933</v>
      </c>
      <c r="B197" s="2">
        <v>110010106003</v>
      </c>
      <c r="C197" s="1">
        <f>_xlfn.NUMBERVALUE(LEFT(B197,LEN(B197)-1))</f>
        <v>11001010600</v>
      </c>
      <c r="D197" s="2">
        <f>VLOOKUP(C197,ward_info!$A$2:$B$180,2)</f>
        <v>6</v>
      </c>
      <c r="E197" t="s">
        <v>934</v>
      </c>
      <c r="F197">
        <v>0</v>
      </c>
      <c r="G197">
        <v>54</v>
      </c>
      <c r="H197">
        <f>F197/(F197+G197)</f>
        <v>0</v>
      </c>
      <c r="I197">
        <v>11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10600</v>
      </c>
      <c r="R197">
        <v>3</v>
      </c>
      <c r="S197">
        <v>11</v>
      </c>
      <c r="T197">
        <v>707</v>
      </c>
      <c r="U197">
        <v>0.23972018</v>
      </c>
      <c r="V197">
        <v>38.898513999999999</v>
      </c>
      <c r="W197">
        <v>-76.996643000000006</v>
      </c>
      <c r="X197">
        <v>110003000037</v>
      </c>
      <c r="Y197" t="s">
        <v>27</v>
      </c>
      <c r="Z197" t="s">
        <v>525</v>
      </c>
      <c r="AA197">
        <v>5</v>
      </c>
      <c r="AB197" t="s">
        <v>29</v>
      </c>
    </row>
    <row r="198" spans="1:28" x14ac:dyDescent="0.2">
      <c r="A198" t="s">
        <v>955</v>
      </c>
      <c r="B198" s="2">
        <v>110010110004</v>
      </c>
      <c r="C198" s="1">
        <f>_xlfn.NUMBERVALUE(LEFT(B198,LEN(B198)-1))</f>
        <v>11001011000</v>
      </c>
      <c r="D198" s="2">
        <f>VLOOKUP(C198,ward_info!$A$2:$B$180,2)</f>
        <v>6</v>
      </c>
      <c r="E198" t="s">
        <v>956</v>
      </c>
      <c r="F198">
        <v>0</v>
      </c>
      <c r="G198">
        <v>84</v>
      </c>
      <c r="H198">
        <f>F198/(F198+G198)</f>
        <v>0</v>
      </c>
      <c r="I198">
        <v>11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11000</v>
      </c>
      <c r="R198">
        <v>4</v>
      </c>
      <c r="S198">
        <v>11</v>
      </c>
      <c r="T198">
        <v>1624</v>
      </c>
      <c r="U198">
        <v>1.0426778000000001</v>
      </c>
      <c r="V198">
        <v>38.884644000000002</v>
      </c>
      <c r="W198">
        <v>-77.001518000000004</v>
      </c>
      <c r="X198">
        <v>110003000113</v>
      </c>
      <c r="Y198" t="s">
        <v>27</v>
      </c>
      <c r="Z198" t="s">
        <v>508</v>
      </c>
      <c r="AA198">
        <v>5</v>
      </c>
      <c r="AB198" t="s">
        <v>29</v>
      </c>
    </row>
    <row r="199" spans="1:28" x14ac:dyDescent="0.2">
      <c r="A199" t="s">
        <v>949</v>
      </c>
      <c r="B199" s="2">
        <v>110010110001</v>
      </c>
      <c r="C199" s="1">
        <f>_xlfn.NUMBERVALUE(LEFT(B199,LEN(B199)-1))</f>
        <v>11001011000</v>
      </c>
      <c r="D199" s="2">
        <f>VLOOKUP(C199,ward_info!$A$2:$B$180,2)</f>
        <v>6</v>
      </c>
      <c r="E199" t="s">
        <v>950</v>
      </c>
      <c r="F199">
        <v>0</v>
      </c>
      <c r="G199">
        <v>53</v>
      </c>
      <c r="H199">
        <f>F199/(F199+G199)</f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53</v>
      </c>
      <c r="P199">
        <v>0</v>
      </c>
      <c r="Q199">
        <v>11000</v>
      </c>
      <c r="R199">
        <v>1</v>
      </c>
      <c r="S199">
        <v>11</v>
      </c>
      <c r="T199">
        <v>608</v>
      </c>
      <c r="U199">
        <v>1.1468946</v>
      </c>
      <c r="V199">
        <v>38.884644000000002</v>
      </c>
      <c r="W199">
        <v>-77.001518000000004</v>
      </c>
      <c r="X199">
        <v>110003000113</v>
      </c>
      <c r="Y199" t="s">
        <v>27</v>
      </c>
      <c r="Z199" t="s">
        <v>508</v>
      </c>
      <c r="AA199">
        <v>5</v>
      </c>
      <c r="AB199" t="s">
        <v>29</v>
      </c>
    </row>
    <row r="200" spans="1:28" x14ac:dyDescent="0.2">
      <c r="A200" t="s">
        <v>951</v>
      </c>
      <c r="B200" s="2">
        <v>110010110002</v>
      </c>
      <c r="C200" s="1">
        <f>_xlfn.NUMBERVALUE(LEFT(B200,LEN(B200)-1))</f>
        <v>11001011000</v>
      </c>
      <c r="D200" s="2">
        <f>VLOOKUP(C200,ward_info!$A$2:$B$180,2)</f>
        <v>6</v>
      </c>
      <c r="E200" t="s">
        <v>952</v>
      </c>
      <c r="F200">
        <v>0</v>
      </c>
      <c r="G200">
        <v>18</v>
      </c>
      <c r="H200">
        <f>F200/(F200+G200)</f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11000</v>
      </c>
      <c r="R200">
        <v>2</v>
      </c>
      <c r="S200">
        <v>11</v>
      </c>
      <c r="T200">
        <v>916</v>
      </c>
      <c r="U200">
        <v>1.1999417999999999</v>
      </c>
      <c r="V200">
        <v>38.884644000000002</v>
      </c>
      <c r="W200">
        <v>-77.001518000000004</v>
      </c>
      <c r="X200">
        <v>110003000113</v>
      </c>
      <c r="Y200" t="s">
        <v>27</v>
      </c>
      <c r="Z200" t="s">
        <v>508</v>
      </c>
      <c r="AA200">
        <v>5</v>
      </c>
      <c r="AB200" t="s">
        <v>29</v>
      </c>
    </row>
    <row r="201" spans="1:28" x14ac:dyDescent="0.2">
      <c r="A201" t="s">
        <v>612</v>
      </c>
      <c r="B201" s="2">
        <v>110010076032</v>
      </c>
      <c r="C201" s="1">
        <f>_xlfn.NUMBERVALUE(LEFT(B201,LEN(B201)-1))</f>
        <v>11001007603</v>
      </c>
      <c r="D201" s="2">
        <f>VLOOKUP(C201,ward_info!$A$2:$B$180,2)</f>
        <v>7</v>
      </c>
      <c r="E201" t="s">
        <v>613</v>
      </c>
      <c r="F201">
        <v>0</v>
      </c>
      <c r="G201">
        <v>20</v>
      </c>
      <c r="H201">
        <f>F201/(F201+G201)</f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19</v>
      </c>
      <c r="P201">
        <v>0</v>
      </c>
      <c r="Q201">
        <v>7603</v>
      </c>
      <c r="R201">
        <v>2</v>
      </c>
      <c r="S201">
        <v>11</v>
      </c>
      <c r="T201">
        <v>673</v>
      </c>
      <c r="U201">
        <v>1.6610750000000001</v>
      </c>
      <c r="V201">
        <v>38.841540999999999</v>
      </c>
      <c r="W201">
        <v>-76.984832999999995</v>
      </c>
      <c r="X201">
        <v>110007200473</v>
      </c>
      <c r="Y201" t="s">
        <v>196</v>
      </c>
      <c r="Z201" t="s">
        <v>555</v>
      </c>
      <c r="AA201">
        <v>3</v>
      </c>
      <c r="AB201" t="s">
        <v>556</v>
      </c>
    </row>
    <row r="202" spans="1:28" x14ac:dyDescent="0.2">
      <c r="A202" t="s">
        <v>614</v>
      </c>
      <c r="B202" s="2">
        <v>110010076033</v>
      </c>
      <c r="C202" s="1">
        <f>_xlfn.NUMBERVALUE(LEFT(B202,LEN(B202)-1))</f>
        <v>11001007603</v>
      </c>
      <c r="D202" s="2">
        <f>VLOOKUP(C202,ward_info!$A$2:$B$180,2)</f>
        <v>7</v>
      </c>
      <c r="E202" t="s">
        <v>615</v>
      </c>
      <c r="F202">
        <v>0</v>
      </c>
      <c r="G202">
        <v>55</v>
      </c>
      <c r="H202">
        <f>F202/(F202+G202)</f>
        <v>0</v>
      </c>
      <c r="I202">
        <v>12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7603</v>
      </c>
      <c r="R202">
        <v>3</v>
      </c>
      <c r="S202">
        <v>11</v>
      </c>
      <c r="T202">
        <v>715</v>
      </c>
      <c r="U202">
        <v>1.93929</v>
      </c>
      <c r="V202">
        <v>38.882511000000001</v>
      </c>
      <c r="W202">
        <v>-76.934218999999999</v>
      </c>
      <c r="X202">
        <v>110003100419</v>
      </c>
      <c r="Y202" t="s">
        <v>196</v>
      </c>
      <c r="Z202" t="s">
        <v>611</v>
      </c>
      <c r="AA202">
        <v>4</v>
      </c>
      <c r="AB202">
        <v>1</v>
      </c>
    </row>
    <row r="203" spans="1:28" x14ac:dyDescent="0.2">
      <c r="A203" t="s">
        <v>622</v>
      </c>
      <c r="B203" s="2">
        <v>110010076043</v>
      </c>
      <c r="C203" s="1">
        <f>_xlfn.NUMBERVALUE(LEFT(B203,LEN(B203)-1))</f>
        <v>11001007604</v>
      </c>
      <c r="D203" s="2">
        <f>VLOOKUP(C203,ward_info!$A$2:$B$180,2)</f>
        <v>7</v>
      </c>
      <c r="E203" t="s">
        <v>623</v>
      </c>
      <c r="F203">
        <v>0</v>
      </c>
      <c r="G203">
        <v>108</v>
      </c>
      <c r="H203">
        <f>F203/(F203+G203)</f>
        <v>0</v>
      </c>
      <c r="I203">
        <v>6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84</v>
      </c>
      <c r="P203">
        <v>0</v>
      </c>
      <c r="Q203">
        <v>7604</v>
      </c>
      <c r="R203">
        <v>3</v>
      </c>
      <c r="S203">
        <v>11</v>
      </c>
      <c r="T203">
        <v>1045</v>
      </c>
      <c r="U203">
        <v>1.9124391000000001</v>
      </c>
      <c r="V203">
        <v>38.882511000000001</v>
      </c>
      <c r="W203">
        <v>-76.934218999999999</v>
      </c>
      <c r="X203">
        <v>110003100419</v>
      </c>
      <c r="Y203" t="s">
        <v>196</v>
      </c>
      <c r="Z203" t="s">
        <v>611</v>
      </c>
      <c r="AA203">
        <v>4</v>
      </c>
      <c r="AB203">
        <v>1</v>
      </c>
    </row>
    <row r="204" spans="1:28" x14ac:dyDescent="0.2">
      <c r="A204" t="s">
        <v>624</v>
      </c>
      <c r="B204" s="2">
        <v>110010076051</v>
      </c>
      <c r="C204" s="1">
        <f>_xlfn.NUMBERVALUE(LEFT(B204,LEN(B204)-1))</f>
        <v>11001007605</v>
      </c>
      <c r="D204" s="2">
        <f>VLOOKUP(C204,ward_info!$A$2:$B$180,2)</f>
        <v>7</v>
      </c>
      <c r="E204" t="s">
        <v>625</v>
      </c>
      <c r="F204">
        <v>0</v>
      </c>
      <c r="G204">
        <v>43</v>
      </c>
      <c r="H204">
        <f>F204/(F204+G204)</f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18</v>
      </c>
      <c r="P204">
        <v>0</v>
      </c>
      <c r="Q204">
        <v>7605</v>
      </c>
      <c r="R204">
        <v>1</v>
      </c>
      <c r="S204">
        <v>11</v>
      </c>
      <c r="T204">
        <v>776</v>
      </c>
      <c r="U204">
        <v>1.7855208</v>
      </c>
      <c r="V204">
        <v>38.841540999999999</v>
      </c>
      <c r="W204">
        <v>-76.984832999999995</v>
      </c>
      <c r="X204">
        <v>110007200473</v>
      </c>
      <c r="Y204" t="s">
        <v>196</v>
      </c>
      <c r="Z204" t="s">
        <v>555</v>
      </c>
      <c r="AA204">
        <v>3</v>
      </c>
      <c r="AB204" t="s">
        <v>556</v>
      </c>
    </row>
    <row r="205" spans="1:28" x14ac:dyDescent="0.2">
      <c r="A205" t="s">
        <v>644</v>
      </c>
      <c r="B205" s="2">
        <v>110010077082</v>
      </c>
      <c r="C205" s="1">
        <f>_xlfn.NUMBERVALUE(LEFT(B205,LEN(B205)-1))</f>
        <v>11001007708</v>
      </c>
      <c r="D205" s="2">
        <f>VLOOKUP(C205,ward_info!$A$2:$B$180,2)</f>
        <v>7</v>
      </c>
      <c r="E205" t="s">
        <v>645</v>
      </c>
      <c r="F205">
        <v>0</v>
      </c>
      <c r="G205">
        <v>126</v>
      </c>
      <c r="H205">
        <f>F205/(F205+G205)</f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74</v>
      </c>
      <c r="P205">
        <v>0</v>
      </c>
      <c r="Q205">
        <v>7708</v>
      </c>
      <c r="R205">
        <v>2</v>
      </c>
      <c r="S205">
        <v>11</v>
      </c>
      <c r="T205">
        <v>1242</v>
      </c>
      <c r="U205">
        <v>1.3459158</v>
      </c>
      <c r="V205">
        <v>38.882511000000001</v>
      </c>
      <c r="W205">
        <v>-76.934218999999999</v>
      </c>
      <c r="X205">
        <v>110003100419</v>
      </c>
      <c r="Y205" t="s">
        <v>196</v>
      </c>
      <c r="Z205" t="s">
        <v>611</v>
      </c>
      <c r="AA205">
        <v>4</v>
      </c>
      <c r="AB205">
        <v>1</v>
      </c>
    </row>
    <row r="206" spans="1:28" x14ac:dyDescent="0.2">
      <c r="A206" t="s">
        <v>654</v>
      </c>
      <c r="B206" s="2">
        <v>110010078033</v>
      </c>
      <c r="C206" s="1">
        <f>_xlfn.NUMBERVALUE(LEFT(B206,LEN(B206)-1))</f>
        <v>11001007803</v>
      </c>
      <c r="D206" s="2">
        <f>VLOOKUP(C206,ward_info!$A$2:$B$180,2)</f>
        <v>7</v>
      </c>
      <c r="E206" t="s">
        <v>655</v>
      </c>
      <c r="F206">
        <v>0</v>
      </c>
      <c r="G206">
        <v>45</v>
      </c>
      <c r="H206">
        <f>F206/(F206+G206)</f>
        <v>0</v>
      </c>
      <c r="I206">
        <v>0</v>
      </c>
      <c r="J206">
        <v>29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29</v>
      </c>
      <c r="Q206">
        <v>7803</v>
      </c>
      <c r="R206">
        <v>3</v>
      </c>
      <c r="S206">
        <v>11</v>
      </c>
      <c r="T206">
        <v>622</v>
      </c>
      <c r="U206">
        <v>0.70811886000000002</v>
      </c>
      <c r="V206">
        <v>38.882511000000001</v>
      </c>
      <c r="W206">
        <v>-76.934218999999999</v>
      </c>
      <c r="X206">
        <v>110003100419</v>
      </c>
      <c r="Y206" t="s">
        <v>196</v>
      </c>
      <c r="Z206" t="s">
        <v>611</v>
      </c>
      <c r="AA206">
        <v>4</v>
      </c>
      <c r="AB206">
        <v>1</v>
      </c>
    </row>
    <row r="207" spans="1:28" x14ac:dyDescent="0.2">
      <c r="A207" t="s">
        <v>837</v>
      </c>
      <c r="B207" s="2">
        <v>110010096031</v>
      </c>
      <c r="C207" s="1">
        <f>_xlfn.NUMBERVALUE(LEFT(B207,LEN(B207)-1))</f>
        <v>11001009603</v>
      </c>
      <c r="D207" s="2">
        <f>VLOOKUP(C207,ward_info!$A$2:$B$180,2)</f>
        <v>7</v>
      </c>
      <c r="E207" t="s">
        <v>838</v>
      </c>
      <c r="F207">
        <v>0</v>
      </c>
      <c r="G207">
        <v>108</v>
      </c>
      <c r="H207">
        <f>F207/(F207+G207)</f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9603</v>
      </c>
      <c r="R207">
        <v>1</v>
      </c>
      <c r="S207">
        <v>11</v>
      </c>
      <c r="T207">
        <v>1634</v>
      </c>
      <c r="U207">
        <v>0.72698795999999999</v>
      </c>
      <c r="V207">
        <v>38.882511000000001</v>
      </c>
      <c r="W207">
        <v>-76.934218999999999</v>
      </c>
      <c r="X207">
        <v>110003100419</v>
      </c>
      <c r="Y207" t="s">
        <v>196</v>
      </c>
      <c r="Z207" t="s">
        <v>611</v>
      </c>
      <c r="AA207">
        <v>4</v>
      </c>
      <c r="AB207">
        <v>1</v>
      </c>
    </row>
    <row r="208" spans="1:28" x14ac:dyDescent="0.2">
      <c r="A208" t="s">
        <v>839</v>
      </c>
      <c r="B208" s="2">
        <v>110010096032</v>
      </c>
      <c r="C208" s="1">
        <f>_xlfn.NUMBERVALUE(LEFT(B208,LEN(B208)-1))</f>
        <v>11001009603</v>
      </c>
      <c r="D208" s="2">
        <f>VLOOKUP(C208,ward_info!$A$2:$B$180,2)</f>
        <v>7</v>
      </c>
      <c r="E208" t="s">
        <v>840</v>
      </c>
      <c r="F208">
        <v>0</v>
      </c>
      <c r="G208">
        <v>71</v>
      </c>
      <c r="H208">
        <f>F208/(F208+G208)</f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9603</v>
      </c>
      <c r="R208">
        <v>2</v>
      </c>
      <c r="S208">
        <v>11</v>
      </c>
      <c r="T208">
        <v>723</v>
      </c>
      <c r="U208">
        <v>1.0257859</v>
      </c>
      <c r="V208">
        <v>38.882511000000001</v>
      </c>
      <c r="W208">
        <v>-76.934218999999999</v>
      </c>
      <c r="X208">
        <v>110003100419</v>
      </c>
      <c r="Y208" t="s">
        <v>196</v>
      </c>
      <c r="Z208" t="s">
        <v>611</v>
      </c>
      <c r="AA208">
        <v>4</v>
      </c>
      <c r="AB208">
        <v>1</v>
      </c>
    </row>
    <row r="209" spans="1:28" x14ac:dyDescent="0.2">
      <c r="A209" t="s">
        <v>845</v>
      </c>
      <c r="B209" s="2">
        <v>110010096042</v>
      </c>
      <c r="C209" s="1">
        <f>_xlfn.NUMBERVALUE(LEFT(B209,LEN(B209)-1))</f>
        <v>11001009604</v>
      </c>
      <c r="D209" s="2">
        <f>VLOOKUP(C209,ward_info!$A$2:$B$180,2)</f>
        <v>7</v>
      </c>
      <c r="E209" t="s">
        <v>846</v>
      </c>
      <c r="F209">
        <v>0</v>
      </c>
      <c r="G209">
        <v>98</v>
      </c>
      <c r="H209">
        <f>F209/(F209+G209)</f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45</v>
      </c>
      <c r="P209">
        <v>0</v>
      </c>
      <c r="Q209">
        <v>9604</v>
      </c>
      <c r="R209">
        <v>2</v>
      </c>
      <c r="S209">
        <v>11</v>
      </c>
      <c r="T209">
        <v>783</v>
      </c>
      <c r="U209">
        <v>1.4771453000000001</v>
      </c>
      <c r="V209">
        <v>38.882511000000001</v>
      </c>
      <c r="W209">
        <v>-76.934218999999999</v>
      </c>
      <c r="X209">
        <v>110003100419</v>
      </c>
      <c r="Y209" t="s">
        <v>196</v>
      </c>
      <c r="Z209" t="s">
        <v>611</v>
      </c>
      <c r="AA209">
        <v>4</v>
      </c>
      <c r="AB209">
        <v>1</v>
      </c>
    </row>
    <row r="210" spans="1:28" x14ac:dyDescent="0.2">
      <c r="A210" t="s">
        <v>881</v>
      </c>
      <c r="B210" s="2">
        <v>110010099012</v>
      </c>
      <c r="C210" s="1">
        <f>_xlfn.NUMBERVALUE(LEFT(B210,LEN(B210)-1))</f>
        <v>11001009901</v>
      </c>
      <c r="D210" s="2">
        <f>VLOOKUP(C210,ward_info!$A$2:$B$180,2)</f>
        <v>7</v>
      </c>
      <c r="E210" t="s">
        <v>882</v>
      </c>
      <c r="F210">
        <v>0</v>
      </c>
      <c r="G210">
        <v>140</v>
      </c>
      <c r="H210">
        <f>F210/(F210+G210)</f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60</v>
      </c>
      <c r="P210">
        <v>0</v>
      </c>
      <c r="Q210">
        <v>9901</v>
      </c>
      <c r="R210">
        <v>2</v>
      </c>
      <c r="S210">
        <v>11</v>
      </c>
      <c r="T210">
        <v>1532</v>
      </c>
      <c r="U210">
        <v>1.3732194</v>
      </c>
      <c r="V210">
        <v>38.882511000000001</v>
      </c>
      <c r="W210">
        <v>-76.934218999999999</v>
      </c>
      <c r="X210">
        <v>110003100419</v>
      </c>
      <c r="Y210" t="s">
        <v>196</v>
      </c>
      <c r="Z210" t="s">
        <v>611</v>
      </c>
      <c r="AA210">
        <v>4</v>
      </c>
      <c r="AB210">
        <v>1</v>
      </c>
    </row>
    <row r="211" spans="1:28" x14ac:dyDescent="0.2">
      <c r="A211" t="s">
        <v>879</v>
      </c>
      <c r="B211" s="2">
        <v>110010099011</v>
      </c>
      <c r="C211" s="1">
        <f>_xlfn.NUMBERVALUE(LEFT(B211,LEN(B211)-1))</f>
        <v>11001009901</v>
      </c>
      <c r="D211" s="2">
        <f>VLOOKUP(C211,ward_info!$A$2:$B$180,2)</f>
        <v>7</v>
      </c>
      <c r="E211" t="s">
        <v>880</v>
      </c>
      <c r="F211">
        <v>0</v>
      </c>
      <c r="G211">
        <v>73</v>
      </c>
      <c r="H211">
        <f>F211/(F211+G211)</f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66</v>
      </c>
      <c r="P211">
        <v>0</v>
      </c>
      <c r="Q211">
        <v>9901</v>
      </c>
      <c r="R211">
        <v>1</v>
      </c>
      <c r="S211">
        <v>11</v>
      </c>
      <c r="T211">
        <v>717</v>
      </c>
      <c r="U211">
        <v>1.6354356999999999</v>
      </c>
      <c r="V211">
        <v>38.882511000000001</v>
      </c>
      <c r="W211">
        <v>-76.934218999999999</v>
      </c>
      <c r="X211">
        <v>110003100419</v>
      </c>
      <c r="Y211" t="s">
        <v>196</v>
      </c>
      <c r="Z211" t="s">
        <v>611</v>
      </c>
      <c r="AA211">
        <v>4</v>
      </c>
      <c r="AB211">
        <v>1</v>
      </c>
    </row>
    <row r="212" spans="1:28" x14ac:dyDescent="0.2">
      <c r="A212" t="s">
        <v>883</v>
      </c>
      <c r="B212" s="2">
        <v>110010099021</v>
      </c>
      <c r="C212" s="1">
        <f>_xlfn.NUMBERVALUE(LEFT(B212,LEN(B212)-1))</f>
        <v>11001009902</v>
      </c>
      <c r="D212" s="2">
        <f>VLOOKUP(C212,ward_info!$A$2:$B$180,2)</f>
        <v>7</v>
      </c>
      <c r="E212" t="s">
        <v>884</v>
      </c>
      <c r="F212">
        <v>0</v>
      </c>
      <c r="G212">
        <v>75</v>
      </c>
      <c r="H212">
        <f>F212/(F212+G212)</f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11</v>
      </c>
      <c r="P212">
        <v>2</v>
      </c>
      <c r="Q212">
        <v>9902</v>
      </c>
      <c r="R212">
        <v>1</v>
      </c>
      <c r="S212">
        <v>11</v>
      </c>
      <c r="T212">
        <v>1123</v>
      </c>
      <c r="U212">
        <v>0.95410830000000002</v>
      </c>
      <c r="V212">
        <v>38.882511000000001</v>
      </c>
      <c r="W212">
        <v>-76.934218999999999</v>
      </c>
      <c r="X212">
        <v>110003100419</v>
      </c>
      <c r="Y212" t="s">
        <v>196</v>
      </c>
      <c r="Z212" t="s">
        <v>611</v>
      </c>
      <c r="AA212">
        <v>4</v>
      </c>
      <c r="AB212">
        <v>1</v>
      </c>
    </row>
    <row r="213" spans="1:28" x14ac:dyDescent="0.2">
      <c r="A213" t="s">
        <v>559</v>
      </c>
      <c r="B213" s="2">
        <v>110010073043</v>
      </c>
      <c r="C213" s="1">
        <f>_xlfn.NUMBERVALUE(LEFT(B213,LEN(B213)-1))</f>
        <v>11001007304</v>
      </c>
      <c r="D213" s="2">
        <f>VLOOKUP(C213,ward_info!$A$2:$B$180,2)</f>
        <v>8</v>
      </c>
      <c r="E213" t="s">
        <v>560</v>
      </c>
      <c r="F213">
        <v>0</v>
      </c>
      <c r="G213">
        <v>18</v>
      </c>
      <c r="H213">
        <f>F213/(F213+G213)</f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18</v>
      </c>
      <c r="P213">
        <v>0</v>
      </c>
      <c r="Q213">
        <v>7304</v>
      </c>
      <c r="R213">
        <v>3</v>
      </c>
      <c r="S213">
        <v>11</v>
      </c>
      <c r="T213">
        <v>512</v>
      </c>
      <c r="U213">
        <v>0.41721134999999998</v>
      </c>
      <c r="V213">
        <v>38.841540999999999</v>
      </c>
      <c r="W213">
        <v>-76.984832999999995</v>
      </c>
      <c r="X213">
        <v>110007200473</v>
      </c>
      <c r="Y213" t="s">
        <v>196</v>
      </c>
      <c r="Z213" t="s">
        <v>555</v>
      </c>
      <c r="AA213">
        <v>3</v>
      </c>
      <c r="AB213" t="s">
        <v>556</v>
      </c>
    </row>
    <row r="214" spans="1:28" x14ac:dyDescent="0.2">
      <c r="A214" t="s">
        <v>601</v>
      </c>
      <c r="B214" s="2">
        <v>110010076012</v>
      </c>
      <c r="C214" s="1">
        <f>_xlfn.NUMBERVALUE(LEFT(B214,LEN(B214)-1))</f>
        <v>11001007601</v>
      </c>
      <c r="D214" s="2">
        <f>VLOOKUP(C214,ward_info!$A$2:$B$180,2)</f>
        <v>8</v>
      </c>
      <c r="E214" t="s">
        <v>602</v>
      </c>
      <c r="F214">
        <v>0</v>
      </c>
      <c r="G214">
        <v>14</v>
      </c>
      <c r="H214">
        <f>F214/(F214+G214)</f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7601</v>
      </c>
      <c r="R214">
        <v>2</v>
      </c>
      <c r="S214">
        <v>11</v>
      </c>
      <c r="T214">
        <v>665</v>
      </c>
      <c r="U214">
        <v>1.8351579</v>
      </c>
      <c r="V214">
        <v>38.884644000000002</v>
      </c>
      <c r="W214">
        <v>-77.001518000000004</v>
      </c>
      <c r="X214">
        <v>110003000113</v>
      </c>
      <c r="Y214" t="s">
        <v>27</v>
      </c>
      <c r="Z214" t="s">
        <v>508</v>
      </c>
      <c r="AA214">
        <v>5</v>
      </c>
      <c r="AB214" t="s">
        <v>29</v>
      </c>
    </row>
    <row r="215" spans="1:28" x14ac:dyDescent="0.2">
      <c r="A215" t="s">
        <v>550</v>
      </c>
      <c r="B215" s="2">
        <v>110010073011</v>
      </c>
      <c r="C215" s="1">
        <f>_xlfn.NUMBERVALUE(LEFT(B215,LEN(B215)-1))</f>
        <v>11001007301</v>
      </c>
      <c r="D215" s="2">
        <f>VLOOKUP(C215,ward_info!$A$2:$B$180,2)</f>
        <v>8</v>
      </c>
      <c r="E215" t="s">
        <v>551</v>
      </c>
      <c r="F215">
        <v>19</v>
      </c>
      <c r="G215">
        <v>623</v>
      </c>
      <c r="H215">
        <f>F215/(F215+G215)</f>
        <v>2.9595015576323987E-2</v>
      </c>
      <c r="I215">
        <v>188</v>
      </c>
      <c r="J215">
        <v>0</v>
      </c>
      <c r="K215">
        <v>24</v>
      </c>
      <c r="L215">
        <v>0</v>
      </c>
      <c r="M215">
        <v>0</v>
      </c>
      <c r="N215">
        <v>7</v>
      </c>
      <c r="O215">
        <v>52</v>
      </c>
      <c r="P215">
        <v>23</v>
      </c>
      <c r="Q215">
        <v>7301</v>
      </c>
      <c r="R215">
        <v>1</v>
      </c>
      <c r="S215">
        <v>11</v>
      </c>
      <c r="T215">
        <v>3012</v>
      </c>
      <c r="U215">
        <v>0.74640799000000002</v>
      </c>
      <c r="V215">
        <v>38.841797</v>
      </c>
      <c r="W215">
        <v>-77.004409999999993</v>
      </c>
      <c r="X215">
        <v>110007300412</v>
      </c>
      <c r="Y215" t="s">
        <v>196</v>
      </c>
      <c r="Z215" t="s">
        <v>552</v>
      </c>
      <c r="AA215">
        <v>8</v>
      </c>
      <c r="AB215" t="s">
        <v>29</v>
      </c>
    </row>
    <row r="216" spans="1:28" x14ac:dyDescent="0.2">
      <c r="A216" t="s">
        <v>917</v>
      </c>
      <c r="B216" s="2">
        <v>110010103002</v>
      </c>
      <c r="C216" s="1">
        <f>_xlfn.NUMBERVALUE(LEFT(B216,LEN(B216)-1))</f>
        <v>11001010300</v>
      </c>
      <c r="D216" s="2">
        <f>VLOOKUP(C216,ward_info!$A$2:$B$180,2)</f>
        <v>4</v>
      </c>
      <c r="E216" t="s">
        <v>918</v>
      </c>
      <c r="F216">
        <v>6</v>
      </c>
      <c r="G216">
        <v>163</v>
      </c>
      <c r="H216">
        <f>F216/(F216+G216)</f>
        <v>3.5502958579881658E-2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68</v>
      </c>
      <c r="P216">
        <v>36</v>
      </c>
      <c r="Q216">
        <v>10300</v>
      </c>
      <c r="R216">
        <v>2</v>
      </c>
      <c r="S216">
        <v>11</v>
      </c>
      <c r="T216">
        <v>1137</v>
      </c>
      <c r="U216">
        <v>0.58282065000000005</v>
      </c>
      <c r="V216">
        <v>38.984622999999999</v>
      </c>
      <c r="W216">
        <v>-77.034049999999993</v>
      </c>
      <c r="X216">
        <v>110003000030</v>
      </c>
      <c r="Y216" t="s">
        <v>27</v>
      </c>
      <c r="Z216" t="s">
        <v>187</v>
      </c>
      <c r="AA216">
        <v>5</v>
      </c>
      <c r="AB216" t="s">
        <v>29</v>
      </c>
    </row>
    <row r="217" spans="1:28" x14ac:dyDescent="0.2">
      <c r="A217" t="s">
        <v>286</v>
      </c>
      <c r="B217" s="2">
        <v>110010025012</v>
      </c>
      <c r="C217" s="1">
        <f>_xlfn.NUMBERVALUE(LEFT(B217,LEN(B217)-1))</f>
        <v>11001002501</v>
      </c>
      <c r="D217" s="2">
        <f>VLOOKUP(C217,ward_info!$A$2:$B$180,2)</f>
        <v>4</v>
      </c>
      <c r="E217" t="s">
        <v>287</v>
      </c>
      <c r="F217">
        <v>6</v>
      </c>
      <c r="G217">
        <v>161</v>
      </c>
      <c r="H217">
        <f>F217/(F217+G217)</f>
        <v>3.5928143712574849E-2</v>
      </c>
      <c r="I217">
        <v>47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11</v>
      </c>
      <c r="P217">
        <v>0</v>
      </c>
      <c r="Q217">
        <v>2501</v>
      </c>
      <c r="R217">
        <v>2</v>
      </c>
      <c r="S217">
        <v>11</v>
      </c>
      <c r="T217">
        <v>1406</v>
      </c>
      <c r="U217">
        <v>0.46254116000000001</v>
      </c>
      <c r="V217">
        <v>38.951366</v>
      </c>
      <c r="W217">
        <v>-77.032309999999995</v>
      </c>
      <c r="X217">
        <v>110003000067</v>
      </c>
      <c r="Y217" t="s">
        <v>27</v>
      </c>
      <c r="Z217" t="s">
        <v>229</v>
      </c>
      <c r="AA217">
        <v>8</v>
      </c>
      <c r="AB217" t="s">
        <v>29</v>
      </c>
    </row>
    <row r="218" spans="1:28" x14ac:dyDescent="0.2">
      <c r="A218" t="s">
        <v>102</v>
      </c>
      <c r="B218" s="2">
        <v>110010008021</v>
      </c>
      <c r="C218" s="1">
        <f>_xlfn.NUMBERVALUE(LEFT(B218,LEN(B218)-1))</f>
        <v>11001000802</v>
      </c>
      <c r="D218" s="2">
        <f>VLOOKUP(C218,ward_info!$A$2:$B$180,2)</f>
        <v>3</v>
      </c>
      <c r="E218" t="s">
        <v>103</v>
      </c>
      <c r="F218">
        <v>7</v>
      </c>
      <c r="G218">
        <v>175</v>
      </c>
      <c r="H218">
        <f>F218/(F218+G218)</f>
        <v>3.8461538461538464E-2</v>
      </c>
      <c r="I218">
        <v>64</v>
      </c>
      <c r="J218">
        <v>0</v>
      </c>
      <c r="K218">
        <v>0</v>
      </c>
      <c r="L218">
        <v>0</v>
      </c>
      <c r="M218">
        <v>19</v>
      </c>
      <c r="N218">
        <v>0</v>
      </c>
      <c r="O218">
        <v>63</v>
      </c>
      <c r="P218">
        <v>0</v>
      </c>
      <c r="Q218">
        <v>802</v>
      </c>
      <c r="R218">
        <v>1</v>
      </c>
      <c r="S218">
        <v>11</v>
      </c>
      <c r="T218">
        <v>1766</v>
      </c>
      <c r="U218">
        <v>0.96726577999999996</v>
      </c>
      <c r="V218">
        <v>38.922955000000002</v>
      </c>
      <c r="W218">
        <v>-77.079063000000005</v>
      </c>
      <c r="X218">
        <v>110003000050</v>
      </c>
      <c r="Y218" t="s">
        <v>27</v>
      </c>
      <c r="Z218" t="s">
        <v>48</v>
      </c>
      <c r="AA218">
        <v>5</v>
      </c>
      <c r="AB218" t="s">
        <v>29</v>
      </c>
    </row>
    <row r="219" spans="1:28" x14ac:dyDescent="0.2">
      <c r="A219" t="s">
        <v>513</v>
      </c>
      <c r="B219" s="2">
        <v>110010065002</v>
      </c>
      <c r="C219" s="1">
        <f>_xlfn.NUMBERVALUE(LEFT(B219,LEN(B219)-1))</f>
        <v>11001006500</v>
      </c>
      <c r="D219" s="2">
        <f>VLOOKUP(C219,ward_info!$A$2:$B$180,2)</f>
        <v>6</v>
      </c>
      <c r="E219" t="s">
        <v>514</v>
      </c>
      <c r="F219">
        <v>5</v>
      </c>
      <c r="G219">
        <v>113</v>
      </c>
      <c r="H219">
        <f>F219/(F219+G219)</f>
        <v>4.2372881355932202E-2</v>
      </c>
      <c r="I219">
        <v>13</v>
      </c>
      <c r="J219">
        <v>5</v>
      </c>
      <c r="K219">
        <v>0</v>
      </c>
      <c r="L219">
        <v>0</v>
      </c>
      <c r="M219">
        <v>4</v>
      </c>
      <c r="N219">
        <v>0</v>
      </c>
      <c r="O219">
        <v>0</v>
      </c>
      <c r="P219">
        <v>5</v>
      </c>
      <c r="Q219">
        <v>6500</v>
      </c>
      <c r="R219">
        <v>2</v>
      </c>
      <c r="S219">
        <v>11</v>
      </c>
      <c r="T219">
        <v>1534</v>
      </c>
      <c r="U219">
        <v>0.12683301</v>
      </c>
      <c r="V219">
        <v>38.884644000000002</v>
      </c>
      <c r="W219">
        <v>-77.001518000000004</v>
      </c>
      <c r="X219">
        <v>110003000113</v>
      </c>
      <c r="Y219" t="s">
        <v>27</v>
      </c>
      <c r="Z219" t="s">
        <v>508</v>
      </c>
      <c r="AA219">
        <v>5</v>
      </c>
      <c r="AB219" t="s">
        <v>29</v>
      </c>
    </row>
    <row r="220" spans="1:28" x14ac:dyDescent="0.2">
      <c r="A220" t="s">
        <v>112</v>
      </c>
      <c r="B220" s="2">
        <v>110010009021</v>
      </c>
      <c r="C220" s="1">
        <f>_xlfn.NUMBERVALUE(LEFT(B220,LEN(B220)-1))</f>
        <v>11001000902</v>
      </c>
      <c r="D220" s="2">
        <f>VLOOKUP(C220,ward_info!$A$2:$B$180,2)</f>
        <v>3</v>
      </c>
      <c r="E220" t="s">
        <v>113</v>
      </c>
      <c r="F220">
        <v>6</v>
      </c>
      <c r="G220">
        <v>118</v>
      </c>
      <c r="H220">
        <f>F220/(F220+G220)</f>
        <v>4.8387096774193547E-2</v>
      </c>
      <c r="I220">
        <v>35</v>
      </c>
      <c r="J220">
        <v>9</v>
      </c>
      <c r="K220">
        <v>0</v>
      </c>
      <c r="L220">
        <v>0</v>
      </c>
      <c r="M220">
        <v>0</v>
      </c>
      <c r="N220">
        <v>0</v>
      </c>
      <c r="O220">
        <v>9</v>
      </c>
      <c r="P220">
        <v>30</v>
      </c>
      <c r="Q220">
        <v>902</v>
      </c>
      <c r="R220">
        <v>1</v>
      </c>
      <c r="S220">
        <v>11</v>
      </c>
      <c r="T220">
        <v>749</v>
      </c>
      <c r="U220">
        <v>7.8762404999999994E-2</v>
      </c>
      <c r="V220">
        <v>38.926819000000002</v>
      </c>
      <c r="W220">
        <v>-77.100655000000003</v>
      </c>
      <c r="X220">
        <v>110003000174</v>
      </c>
      <c r="Y220" t="s">
        <v>27</v>
      </c>
      <c r="Z220" t="s">
        <v>97</v>
      </c>
      <c r="AA220">
        <v>5</v>
      </c>
      <c r="AB220" t="s">
        <v>29</v>
      </c>
    </row>
    <row r="221" spans="1:28" x14ac:dyDescent="0.2">
      <c r="A221" t="s">
        <v>106</v>
      </c>
      <c r="B221" s="2">
        <v>110010009011</v>
      </c>
      <c r="C221" s="1">
        <f>_xlfn.NUMBERVALUE(LEFT(B221,LEN(B221)-1))</f>
        <v>11001000901</v>
      </c>
      <c r="D221" s="2">
        <f>VLOOKUP(C221,ward_info!$A$2:$B$180,2)</f>
        <v>3</v>
      </c>
      <c r="E221" t="s">
        <v>107</v>
      </c>
      <c r="F221">
        <v>11</v>
      </c>
      <c r="G221">
        <v>209</v>
      </c>
      <c r="H221">
        <f>F221/(F221+G221)</f>
        <v>0.05</v>
      </c>
      <c r="I221">
        <v>127</v>
      </c>
      <c r="J221">
        <v>55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44</v>
      </c>
      <c r="Q221">
        <v>901</v>
      </c>
      <c r="R221">
        <v>1</v>
      </c>
      <c r="S221">
        <v>11</v>
      </c>
      <c r="T221">
        <v>1480</v>
      </c>
      <c r="U221">
        <v>0.41106355</v>
      </c>
      <c r="V221">
        <v>38.926819000000002</v>
      </c>
      <c r="W221">
        <v>-77.100655000000003</v>
      </c>
      <c r="X221">
        <v>110003000174</v>
      </c>
      <c r="Y221" t="s">
        <v>27</v>
      </c>
      <c r="Z221" t="s">
        <v>97</v>
      </c>
      <c r="AA221">
        <v>5</v>
      </c>
      <c r="AB221" t="s">
        <v>29</v>
      </c>
    </row>
    <row r="222" spans="1:28" x14ac:dyDescent="0.2">
      <c r="A222" t="s">
        <v>931</v>
      </c>
      <c r="B222" s="2">
        <v>110010106002</v>
      </c>
      <c r="C222" s="1">
        <f>_xlfn.NUMBERVALUE(LEFT(B222,LEN(B222)-1))</f>
        <v>11001010600</v>
      </c>
      <c r="D222" s="2">
        <f>VLOOKUP(C222,ward_info!$A$2:$B$180,2)</f>
        <v>6</v>
      </c>
      <c r="E222" t="s">
        <v>932</v>
      </c>
      <c r="F222">
        <v>7</v>
      </c>
      <c r="G222">
        <v>131</v>
      </c>
      <c r="H222">
        <f>F222/(F222+G222)</f>
        <v>5.0724637681159424E-2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10600</v>
      </c>
      <c r="R222">
        <v>2</v>
      </c>
      <c r="S222">
        <v>11</v>
      </c>
      <c r="T222">
        <v>2350</v>
      </c>
      <c r="U222">
        <v>0.27965572</v>
      </c>
      <c r="V222">
        <v>38.906726999999997</v>
      </c>
      <c r="W222">
        <v>-77.000206000000006</v>
      </c>
      <c r="X222">
        <v>110004500279</v>
      </c>
      <c r="Y222" t="s">
        <v>196</v>
      </c>
      <c r="Z222" t="s">
        <v>726</v>
      </c>
      <c r="AA222">
        <v>8</v>
      </c>
      <c r="AB222" t="s">
        <v>29</v>
      </c>
    </row>
    <row r="223" spans="1:28" x14ac:dyDescent="0.2">
      <c r="A223" t="s">
        <v>803</v>
      </c>
      <c r="B223" s="2">
        <v>110010095032</v>
      </c>
      <c r="C223" s="1">
        <f>_xlfn.NUMBERVALUE(LEFT(B223,LEN(B223)-1))</f>
        <v>11001009503</v>
      </c>
      <c r="D223" s="2">
        <f>VLOOKUP(C223,ward_info!$A$2:$B$180,2)</f>
        <v>5</v>
      </c>
      <c r="E223" t="s">
        <v>804</v>
      </c>
      <c r="F223">
        <v>8</v>
      </c>
      <c r="G223">
        <v>140</v>
      </c>
      <c r="H223">
        <f>F223/(F223+G223)</f>
        <v>5.4054054054054057E-2</v>
      </c>
      <c r="I223">
        <v>0</v>
      </c>
      <c r="J223">
        <v>13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9503</v>
      </c>
      <c r="R223">
        <v>2</v>
      </c>
      <c r="S223">
        <v>11</v>
      </c>
      <c r="T223">
        <v>721</v>
      </c>
      <c r="U223">
        <v>0.54619032000000001</v>
      </c>
      <c r="V223">
        <v>38.935088999999998</v>
      </c>
      <c r="W223">
        <v>-76.990074000000007</v>
      </c>
      <c r="X223">
        <v>110000900223</v>
      </c>
      <c r="Y223" t="s">
        <v>196</v>
      </c>
      <c r="Z223" t="s">
        <v>758</v>
      </c>
      <c r="AA223">
        <v>5</v>
      </c>
      <c r="AB223" t="s">
        <v>29</v>
      </c>
    </row>
    <row r="224" spans="1:28" x14ac:dyDescent="0.2">
      <c r="A224" t="s">
        <v>327</v>
      </c>
      <c r="B224" s="2">
        <v>110010029002</v>
      </c>
      <c r="C224" s="1">
        <f>_xlfn.NUMBERVALUE(LEFT(B224,LEN(B224)-1))</f>
        <v>11001002900</v>
      </c>
      <c r="D224" s="2">
        <f>VLOOKUP(C224,ward_info!$A$2:$B$180,2)</f>
        <v>1</v>
      </c>
      <c r="E224" t="s">
        <v>328</v>
      </c>
      <c r="F224">
        <v>10</v>
      </c>
      <c r="G224">
        <v>174</v>
      </c>
      <c r="H224">
        <f>F224/(F224+G224)</f>
        <v>5.434782608695652E-2</v>
      </c>
      <c r="I224">
        <v>24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19</v>
      </c>
      <c r="P224">
        <v>0</v>
      </c>
      <c r="Q224">
        <v>2900</v>
      </c>
      <c r="R224">
        <v>2</v>
      </c>
      <c r="S224">
        <v>11</v>
      </c>
      <c r="T224">
        <v>2160</v>
      </c>
      <c r="U224">
        <v>0.33307144</v>
      </c>
      <c r="V224">
        <v>38.929152999999999</v>
      </c>
      <c r="W224">
        <v>-77.029144000000002</v>
      </c>
      <c r="X224">
        <v>110003000074</v>
      </c>
      <c r="Y224" t="s">
        <v>27</v>
      </c>
      <c r="Z224" t="s">
        <v>292</v>
      </c>
      <c r="AA224">
        <v>5</v>
      </c>
      <c r="AB224" t="s">
        <v>29</v>
      </c>
    </row>
    <row r="225" spans="1:28" x14ac:dyDescent="0.2">
      <c r="A225" t="s">
        <v>718</v>
      </c>
      <c r="B225" s="2">
        <v>110010084021</v>
      </c>
      <c r="C225" s="1">
        <f>_xlfn.NUMBERVALUE(LEFT(B225,LEN(B225)-1))</f>
        <v>11001008402</v>
      </c>
      <c r="D225" s="2">
        <f>VLOOKUP(C225,ward_info!$A$2:$B$180,2)</f>
        <v>6</v>
      </c>
      <c r="E225" t="s">
        <v>719</v>
      </c>
      <c r="F225">
        <v>6</v>
      </c>
      <c r="G225">
        <v>103</v>
      </c>
      <c r="H225">
        <f>F225/(F225+G225)</f>
        <v>5.5045871559633031E-2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8402</v>
      </c>
      <c r="R225">
        <v>1</v>
      </c>
      <c r="S225">
        <v>11</v>
      </c>
      <c r="T225">
        <v>912</v>
      </c>
      <c r="U225">
        <v>0.38378409000000002</v>
      </c>
      <c r="V225">
        <v>38.898513999999999</v>
      </c>
      <c r="W225">
        <v>-76.996643000000006</v>
      </c>
      <c r="X225">
        <v>110003000037</v>
      </c>
      <c r="Y225" t="s">
        <v>27</v>
      </c>
      <c r="Z225" t="s">
        <v>525</v>
      </c>
      <c r="AA225">
        <v>5</v>
      </c>
      <c r="AB225" t="s">
        <v>29</v>
      </c>
    </row>
    <row r="226" spans="1:28" x14ac:dyDescent="0.2">
      <c r="A226" t="s">
        <v>428</v>
      </c>
      <c r="B226" s="2">
        <v>110010046002</v>
      </c>
      <c r="C226" s="1">
        <f>_xlfn.NUMBERVALUE(LEFT(B226,LEN(B226)-1))</f>
        <v>11001004600</v>
      </c>
      <c r="D226" s="2">
        <f>VLOOKUP(C226,ward_info!$A$2:$B$180,2)</f>
        <v>5</v>
      </c>
      <c r="E226" t="s">
        <v>429</v>
      </c>
      <c r="F226">
        <v>10</v>
      </c>
      <c r="G226">
        <v>167</v>
      </c>
      <c r="H226">
        <f>F226/(F226+G226)</f>
        <v>5.6497175141242938E-2</v>
      </c>
      <c r="I226">
        <v>0</v>
      </c>
      <c r="J226">
        <v>10</v>
      </c>
      <c r="K226">
        <v>33</v>
      </c>
      <c r="L226">
        <v>0</v>
      </c>
      <c r="M226">
        <v>0</v>
      </c>
      <c r="N226">
        <v>0</v>
      </c>
      <c r="O226">
        <v>15</v>
      </c>
      <c r="P226">
        <v>42</v>
      </c>
      <c r="Q226">
        <v>4600</v>
      </c>
      <c r="R226">
        <v>2</v>
      </c>
      <c r="S226">
        <v>11</v>
      </c>
      <c r="T226">
        <v>1851</v>
      </c>
      <c r="U226">
        <v>0.20446664000000001</v>
      </c>
      <c r="V226">
        <v>38.909981000000002</v>
      </c>
      <c r="W226">
        <v>-77.018265</v>
      </c>
      <c r="X226">
        <v>110003100376</v>
      </c>
      <c r="Y226" t="s">
        <v>196</v>
      </c>
      <c r="Z226" t="s">
        <v>348</v>
      </c>
      <c r="AA226">
        <v>8</v>
      </c>
      <c r="AB226">
        <v>4</v>
      </c>
    </row>
    <row r="227" spans="1:28" x14ac:dyDescent="0.2">
      <c r="A227" t="s">
        <v>185</v>
      </c>
      <c r="B227" s="2">
        <v>110010016001</v>
      </c>
      <c r="C227" s="1">
        <f>_xlfn.NUMBERVALUE(LEFT(B227,LEN(B227)-1))</f>
        <v>11001001600</v>
      </c>
      <c r="D227" s="2">
        <f>VLOOKUP(C227,ward_info!$A$2:$B$180,2)</f>
        <v>4</v>
      </c>
      <c r="E227" t="s">
        <v>186</v>
      </c>
      <c r="F227">
        <v>8</v>
      </c>
      <c r="G227">
        <v>133</v>
      </c>
      <c r="H227">
        <f>F227/(F227+G227)</f>
        <v>5.6737588652482268E-2</v>
      </c>
      <c r="I227">
        <v>46</v>
      </c>
      <c r="J227">
        <v>8</v>
      </c>
      <c r="K227">
        <v>0</v>
      </c>
      <c r="L227">
        <v>0</v>
      </c>
      <c r="M227">
        <v>0</v>
      </c>
      <c r="N227">
        <v>0</v>
      </c>
      <c r="O227">
        <v>65</v>
      </c>
      <c r="P227">
        <v>8</v>
      </c>
      <c r="Q227">
        <v>1600</v>
      </c>
      <c r="R227">
        <v>1</v>
      </c>
      <c r="S227">
        <v>11</v>
      </c>
      <c r="T227">
        <v>1048</v>
      </c>
      <c r="U227">
        <v>0.13190122000000001</v>
      </c>
      <c r="V227">
        <v>38.984622999999999</v>
      </c>
      <c r="W227">
        <v>-77.034049999999993</v>
      </c>
      <c r="X227">
        <v>110003000030</v>
      </c>
      <c r="Y227" t="s">
        <v>27</v>
      </c>
      <c r="Z227" t="s">
        <v>187</v>
      </c>
      <c r="AA227">
        <v>5</v>
      </c>
      <c r="AB227" t="s">
        <v>29</v>
      </c>
    </row>
    <row r="228" spans="1:28" x14ac:dyDescent="0.2">
      <c r="A228" t="s">
        <v>807</v>
      </c>
      <c r="B228" s="2">
        <v>110010095041</v>
      </c>
      <c r="C228" s="1">
        <f>_xlfn.NUMBERVALUE(LEFT(B228,LEN(B228)-1))</f>
        <v>11001009504</v>
      </c>
      <c r="D228" s="2">
        <f>VLOOKUP(C228,ward_info!$A$2:$B$180,2)</f>
        <v>5</v>
      </c>
      <c r="E228" t="s">
        <v>808</v>
      </c>
      <c r="F228">
        <v>9</v>
      </c>
      <c r="G228">
        <v>144</v>
      </c>
      <c r="H228">
        <f>F228/(F228+G228)</f>
        <v>5.8823529411764705E-2</v>
      </c>
      <c r="I228">
        <v>0</v>
      </c>
      <c r="J228">
        <v>8</v>
      </c>
      <c r="K228">
        <v>44</v>
      </c>
      <c r="L228">
        <v>0</v>
      </c>
      <c r="M228">
        <v>0</v>
      </c>
      <c r="N228">
        <v>38</v>
      </c>
      <c r="O228">
        <v>11</v>
      </c>
      <c r="P228">
        <v>82</v>
      </c>
      <c r="Q228">
        <v>9504</v>
      </c>
      <c r="R228">
        <v>1</v>
      </c>
      <c r="S228">
        <v>11</v>
      </c>
      <c r="T228">
        <v>1488</v>
      </c>
      <c r="U228">
        <v>0.26856014</v>
      </c>
      <c r="V228">
        <v>38.935088999999998</v>
      </c>
      <c r="W228">
        <v>-76.990074000000007</v>
      </c>
      <c r="X228">
        <v>110000900223</v>
      </c>
      <c r="Y228" t="s">
        <v>196</v>
      </c>
      <c r="Z228" t="s">
        <v>758</v>
      </c>
      <c r="AA228">
        <v>5</v>
      </c>
      <c r="AB228" t="s">
        <v>29</v>
      </c>
    </row>
    <row r="229" spans="1:28" x14ac:dyDescent="0.2">
      <c r="A229" t="s">
        <v>823</v>
      </c>
      <c r="B229" s="2">
        <v>110010095083</v>
      </c>
      <c r="C229" s="1">
        <f>_xlfn.NUMBERVALUE(LEFT(B229,LEN(B229)-1))</f>
        <v>11001009508</v>
      </c>
      <c r="D229" s="2">
        <f>VLOOKUP(C229,ward_info!$A$2:$B$180,2)</f>
        <v>5</v>
      </c>
      <c r="E229" t="s">
        <v>824</v>
      </c>
      <c r="F229">
        <v>10</v>
      </c>
      <c r="G229">
        <v>155</v>
      </c>
      <c r="H229">
        <f>F229/(F229+G229)</f>
        <v>6.0606060606060608E-2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66</v>
      </c>
      <c r="P229">
        <v>0</v>
      </c>
      <c r="Q229">
        <v>9508</v>
      </c>
      <c r="R229">
        <v>3</v>
      </c>
      <c r="S229">
        <v>11</v>
      </c>
      <c r="T229">
        <v>828</v>
      </c>
      <c r="U229">
        <v>1.1040384999999999</v>
      </c>
      <c r="V229">
        <v>38.941391000000003</v>
      </c>
      <c r="W229">
        <v>-77.00367</v>
      </c>
      <c r="X229">
        <v>110007700411</v>
      </c>
      <c r="Y229" t="s">
        <v>196</v>
      </c>
      <c r="Z229" t="s">
        <v>275</v>
      </c>
      <c r="AA229">
        <v>5</v>
      </c>
      <c r="AB229" t="s">
        <v>29</v>
      </c>
    </row>
    <row r="230" spans="1:28" x14ac:dyDescent="0.2">
      <c r="A230" t="s">
        <v>418</v>
      </c>
      <c r="B230" s="2">
        <v>110010043001</v>
      </c>
      <c r="C230" s="1">
        <f>_xlfn.NUMBERVALUE(LEFT(B230,LEN(B230)-1))</f>
        <v>11001004300</v>
      </c>
      <c r="D230" s="2">
        <f>VLOOKUP(C230,ward_info!$A$2:$B$180,2)</f>
        <v>2</v>
      </c>
      <c r="E230" t="s">
        <v>419</v>
      </c>
      <c r="F230">
        <v>11</v>
      </c>
      <c r="G230">
        <v>161</v>
      </c>
      <c r="H230">
        <f>F230/(F230+G230)</f>
        <v>6.3953488372093026E-2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11</v>
      </c>
      <c r="P230">
        <v>0</v>
      </c>
      <c r="Q230">
        <v>4300</v>
      </c>
      <c r="R230">
        <v>1</v>
      </c>
      <c r="S230">
        <v>11</v>
      </c>
      <c r="T230">
        <v>2062</v>
      </c>
      <c r="U230">
        <v>0.23905984</v>
      </c>
      <c r="V230">
        <v>38.918559999999999</v>
      </c>
      <c r="W230">
        <v>-77.030045000000001</v>
      </c>
      <c r="X230">
        <v>110001500229</v>
      </c>
      <c r="Y230" t="s">
        <v>196</v>
      </c>
      <c r="Z230" t="s">
        <v>363</v>
      </c>
      <c r="AA230">
        <v>8</v>
      </c>
      <c r="AB230" t="s">
        <v>29</v>
      </c>
    </row>
    <row r="231" spans="1:28" x14ac:dyDescent="0.2">
      <c r="A231" t="s">
        <v>298</v>
      </c>
      <c r="B231" s="2">
        <v>110010026001</v>
      </c>
      <c r="C231" s="1">
        <f>_xlfn.NUMBERVALUE(LEFT(B231,LEN(B231)-1))</f>
        <v>11001002600</v>
      </c>
      <c r="D231" s="2">
        <f>VLOOKUP(C231,ward_info!$A$2:$B$180,2)</f>
        <v>4</v>
      </c>
      <c r="E231" t="s">
        <v>299</v>
      </c>
      <c r="F231">
        <v>7</v>
      </c>
      <c r="G231">
        <v>102</v>
      </c>
      <c r="H231">
        <f>F231/(F231+G231)</f>
        <v>6.4220183486238536E-2</v>
      </c>
      <c r="I231">
        <v>18</v>
      </c>
      <c r="J231">
        <v>16</v>
      </c>
      <c r="K231">
        <v>0</v>
      </c>
      <c r="L231">
        <v>0</v>
      </c>
      <c r="M231">
        <v>0</v>
      </c>
      <c r="N231">
        <v>0</v>
      </c>
      <c r="O231">
        <v>12</v>
      </c>
      <c r="P231">
        <v>27</v>
      </c>
      <c r="Q231">
        <v>2600</v>
      </c>
      <c r="R231">
        <v>1</v>
      </c>
      <c r="S231">
        <v>11</v>
      </c>
      <c r="T231">
        <v>928</v>
      </c>
      <c r="U231">
        <v>0.38702967999999999</v>
      </c>
      <c r="V231">
        <v>38.934387000000001</v>
      </c>
      <c r="W231">
        <v>-77.040543</v>
      </c>
      <c r="X231">
        <v>110003000120</v>
      </c>
      <c r="Y231" t="s">
        <v>27</v>
      </c>
      <c r="Z231" t="s">
        <v>295</v>
      </c>
      <c r="AA231">
        <v>5</v>
      </c>
      <c r="AB231" t="s">
        <v>29</v>
      </c>
    </row>
    <row r="232" spans="1:28" x14ac:dyDescent="0.2">
      <c r="A232" t="s">
        <v>223</v>
      </c>
      <c r="B232" s="2">
        <v>110010020011</v>
      </c>
      <c r="C232" s="1">
        <f>_xlfn.NUMBERVALUE(LEFT(B232,LEN(B232)-1))</f>
        <v>11001002001</v>
      </c>
      <c r="D232" s="2">
        <f>VLOOKUP(C232,ward_info!$A$2:$B$180,2)</f>
        <v>4</v>
      </c>
      <c r="E232" t="s">
        <v>224</v>
      </c>
      <c r="F232">
        <v>11</v>
      </c>
      <c r="G232">
        <v>159</v>
      </c>
      <c r="H232">
        <f>F232/(F232+G232)</f>
        <v>6.4705882352941183E-2</v>
      </c>
      <c r="I232">
        <v>0</v>
      </c>
      <c r="J232">
        <v>0</v>
      </c>
      <c r="K232">
        <v>30</v>
      </c>
      <c r="L232">
        <v>0</v>
      </c>
      <c r="M232">
        <v>0</v>
      </c>
      <c r="N232">
        <v>0</v>
      </c>
      <c r="O232">
        <v>30</v>
      </c>
      <c r="P232">
        <v>34</v>
      </c>
      <c r="Q232">
        <v>2001</v>
      </c>
      <c r="R232">
        <v>1</v>
      </c>
      <c r="S232">
        <v>11</v>
      </c>
      <c r="T232">
        <v>1297</v>
      </c>
      <c r="U232">
        <v>0.14407094000000001</v>
      </c>
      <c r="V232">
        <v>38.962173</v>
      </c>
      <c r="W232">
        <v>-77.032387</v>
      </c>
      <c r="X232">
        <v>110003200247</v>
      </c>
      <c r="Y232" t="s">
        <v>196</v>
      </c>
      <c r="Z232" t="s">
        <v>202</v>
      </c>
      <c r="AA232">
        <v>5</v>
      </c>
      <c r="AB232" t="s">
        <v>29</v>
      </c>
    </row>
    <row r="233" spans="1:28" x14ac:dyDescent="0.2">
      <c r="A233" t="s">
        <v>232</v>
      </c>
      <c r="B233" s="2">
        <v>110010020023</v>
      </c>
      <c r="C233" s="1">
        <f>_xlfn.NUMBERVALUE(LEFT(B233,LEN(B233)-1))</f>
        <v>11001002002</v>
      </c>
      <c r="D233" s="2">
        <f>VLOOKUP(C233,ward_info!$A$2:$B$180,2)</f>
        <v>4</v>
      </c>
      <c r="E233" t="s">
        <v>233</v>
      </c>
      <c r="F233">
        <v>7</v>
      </c>
      <c r="G233">
        <v>100</v>
      </c>
      <c r="H233">
        <f>F233/(F233+G233)</f>
        <v>6.5420560747663545E-2</v>
      </c>
      <c r="I233">
        <v>0</v>
      </c>
      <c r="J233">
        <v>17</v>
      </c>
      <c r="K233">
        <v>0</v>
      </c>
      <c r="L233">
        <v>0</v>
      </c>
      <c r="M233">
        <v>0</v>
      </c>
      <c r="N233">
        <v>0</v>
      </c>
      <c r="O233">
        <v>63</v>
      </c>
      <c r="P233">
        <v>21</v>
      </c>
      <c r="Q233">
        <v>2002</v>
      </c>
      <c r="R233">
        <v>3</v>
      </c>
      <c r="S233">
        <v>11</v>
      </c>
      <c r="T233">
        <v>1414</v>
      </c>
      <c r="U233">
        <v>0.16523959999999999</v>
      </c>
      <c r="V233">
        <v>38.951366</v>
      </c>
      <c r="W233">
        <v>-77.032309999999995</v>
      </c>
      <c r="X233">
        <v>110003000067</v>
      </c>
      <c r="Y233" t="s">
        <v>27</v>
      </c>
      <c r="Z233" t="s">
        <v>229</v>
      </c>
      <c r="AA233">
        <v>8</v>
      </c>
      <c r="AB233" t="s">
        <v>29</v>
      </c>
    </row>
    <row r="234" spans="1:28" x14ac:dyDescent="0.2">
      <c r="A234" t="s">
        <v>181</v>
      </c>
      <c r="B234" s="2">
        <v>110010015004</v>
      </c>
      <c r="C234" s="1">
        <f>_xlfn.NUMBERVALUE(LEFT(B234,LEN(B234)-1))</f>
        <v>11001001500</v>
      </c>
      <c r="D234" s="2">
        <f>VLOOKUP(C234,ward_info!$A$2:$B$180,2)</f>
        <v>4</v>
      </c>
      <c r="E234" t="s">
        <v>182</v>
      </c>
      <c r="F234">
        <v>13</v>
      </c>
      <c r="G234">
        <v>174</v>
      </c>
      <c r="H234">
        <f>F234/(F234+G234)</f>
        <v>6.9518716577540107E-2</v>
      </c>
      <c r="I234">
        <v>152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1500</v>
      </c>
      <c r="R234">
        <v>4</v>
      </c>
      <c r="S234">
        <v>11</v>
      </c>
      <c r="T234">
        <v>1541</v>
      </c>
      <c r="U234">
        <v>0.75367474999999995</v>
      </c>
      <c r="V234">
        <v>38.966610000000003</v>
      </c>
      <c r="W234">
        <v>-77.068091999999993</v>
      </c>
      <c r="X234">
        <v>110003000045</v>
      </c>
      <c r="Y234" t="s">
        <v>27</v>
      </c>
      <c r="Z234" t="s">
        <v>137</v>
      </c>
      <c r="AA234">
        <v>5</v>
      </c>
      <c r="AB234" t="s">
        <v>29</v>
      </c>
    </row>
    <row r="235" spans="1:28" x14ac:dyDescent="0.2">
      <c r="A235" t="s">
        <v>449</v>
      </c>
      <c r="B235" s="2">
        <v>110010049022</v>
      </c>
      <c r="C235" s="1">
        <f>_xlfn.NUMBERVALUE(LEFT(B235,LEN(B235)-1))</f>
        <v>11001004902</v>
      </c>
      <c r="D235" s="2">
        <f>VLOOKUP(C235,ward_info!$A$2:$B$180,2)</f>
        <v>2</v>
      </c>
      <c r="E235" t="s">
        <v>450</v>
      </c>
      <c r="F235">
        <v>12</v>
      </c>
      <c r="G235">
        <v>160</v>
      </c>
      <c r="H235">
        <f>F235/(F235+G235)</f>
        <v>6.9767441860465115E-2</v>
      </c>
      <c r="I235">
        <v>5</v>
      </c>
      <c r="J235">
        <v>0</v>
      </c>
      <c r="K235">
        <v>39</v>
      </c>
      <c r="L235">
        <v>0</v>
      </c>
      <c r="M235">
        <v>0</v>
      </c>
      <c r="N235">
        <v>0</v>
      </c>
      <c r="O235">
        <v>0</v>
      </c>
      <c r="P235">
        <v>39</v>
      </c>
      <c r="Q235">
        <v>4902</v>
      </c>
      <c r="R235">
        <v>2</v>
      </c>
      <c r="S235">
        <v>11</v>
      </c>
      <c r="T235">
        <v>1874</v>
      </c>
      <c r="U235">
        <v>0.20272767999999999</v>
      </c>
      <c r="V235">
        <v>38.907532000000003</v>
      </c>
      <c r="W235">
        <v>-77.022591000000006</v>
      </c>
      <c r="X235">
        <v>110007300404</v>
      </c>
      <c r="Y235" t="s">
        <v>196</v>
      </c>
      <c r="Z235" t="s">
        <v>436</v>
      </c>
      <c r="AA235">
        <v>8</v>
      </c>
      <c r="AB235" t="s">
        <v>29</v>
      </c>
    </row>
    <row r="236" spans="1:28" x14ac:dyDescent="0.2">
      <c r="A236" t="s">
        <v>700</v>
      </c>
      <c r="B236" s="2">
        <v>110010080022</v>
      </c>
      <c r="C236" s="1">
        <f>_xlfn.NUMBERVALUE(LEFT(B236,LEN(B236)-1))</f>
        <v>11001008002</v>
      </c>
      <c r="D236" s="2">
        <f>VLOOKUP(C236,ward_info!$A$2:$B$180,2)</f>
        <v>6</v>
      </c>
      <c r="E236" t="s">
        <v>701</v>
      </c>
      <c r="F236">
        <v>15</v>
      </c>
      <c r="G236">
        <v>188</v>
      </c>
      <c r="H236">
        <f>F236/(F236+G236)</f>
        <v>7.3891625615763554E-2</v>
      </c>
      <c r="I236">
        <v>55</v>
      </c>
      <c r="J236">
        <v>6</v>
      </c>
      <c r="K236">
        <v>0</v>
      </c>
      <c r="L236">
        <v>0</v>
      </c>
      <c r="M236">
        <v>0</v>
      </c>
      <c r="N236">
        <v>0</v>
      </c>
      <c r="O236">
        <v>54</v>
      </c>
      <c r="P236">
        <v>0</v>
      </c>
      <c r="Q236">
        <v>8002</v>
      </c>
      <c r="R236">
        <v>2</v>
      </c>
      <c r="S236">
        <v>11</v>
      </c>
      <c r="T236">
        <v>1854</v>
      </c>
      <c r="U236">
        <v>0.70177579000000001</v>
      </c>
      <c r="V236">
        <v>38.898513999999999</v>
      </c>
      <c r="W236">
        <v>-76.996643000000006</v>
      </c>
      <c r="X236">
        <v>110003000037</v>
      </c>
      <c r="Y236" t="s">
        <v>27</v>
      </c>
      <c r="Z236" t="s">
        <v>525</v>
      </c>
      <c r="AA236">
        <v>5</v>
      </c>
      <c r="AB236" t="s">
        <v>29</v>
      </c>
    </row>
    <row r="237" spans="1:28" x14ac:dyDescent="0.2">
      <c r="A237" t="s">
        <v>841</v>
      </c>
      <c r="B237" s="2">
        <v>110010096033</v>
      </c>
      <c r="C237" s="1">
        <f>_xlfn.NUMBERVALUE(LEFT(B237,LEN(B237)-1))</f>
        <v>11001009603</v>
      </c>
      <c r="D237" s="2">
        <f>VLOOKUP(C237,ward_info!$A$2:$B$180,2)</f>
        <v>7</v>
      </c>
      <c r="E237" t="s">
        <v>842</v>
      </c>
      <c r="F237">
        <v>10</v>
      </c>
      <c r="G237">
        <v>122</v>
      </c>
      <c r="H237">
        <f>F237/(F237+G237)</f>
        <v>7.575757575757576E-2</v>
      </c>
      <c r="I237">
        <v>0</v>
      </c>
      <c r="J237">
        <v>0</v>
      </c>
      <c r="K237">
        <v>38</v>
      </c>
      <c r="L237">
        <v>0</v>
      </c>
      <c r="M237">
        <v>0</v>
      </c>
      <c r="N237">
        <v>0</v>
      </c>
      <c r="O237">
        <v>60</v>
      </c>
      <c r="P237">
        <v>38</v>
      </c>
      <c r="Q237">
        <v>9603</v>
      </c>
      <c r="R237">
        <v>3</v>
      </c>
      <c r="S237">
        <v>11</v>
      </c>
      <c r="T237">
        <v>1016</v>
      </c>
      <c r="U237">
        <v>1.2010312000000001</v>
      </c>
      <c r="V237">
        <v>38.882511000000001</v>
      </c>
      <c r="W237">
        <v>-76.934218999999999</v>
      </c>
      <c r="X237">
        <v>110003100419</v>
      </c>
      <c r="Y237" t="s">
        <v>196</v>
      </c>
      <c r="Z237" t="s">
        <v>611</v>
      </c>
      <c r="AA237">
        <v>4</v>
      </c>
      <c r="AB237">
        <v>1</v>
      </c>
    </row>
    <row r="238" spans="1:28" x14ac:dyDescent="0.2">
      <c r="A238" t="s">
        <v>787</v>
      </c>
      <c r="B238" s="2">
        <v>110010094001</v>
      </c>
      <c r="C238" s="1">
        <f>_xlfn.NUMBERVALUE(LEFT(B238,LEN(B238)-1))</f>
        <v>11001009400</v>
      </c>
      <c r="D238" s="2">
        <f>VLOOKUP(C238,ward_info!$A$2:$B$180,2)</f>
        <v>5</v>
      </c>
      <c r="E238" t="s">
        <v>788</v>
      </c>
      <c r="F238">
        <v>5</v>
      </c>
      <c r="G238">
        <v>59</v>
      </c>
      <c r="H238">
        <f>F238/(F238+G238)</f>
        <v>7.8125E-2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5</v>
      </c>
      <c r="P238">
        <v>0</v>
      </c>
      <c r="Q238">
        <v>9400</v>
      </c>
      <c r="R238">
        <v>1</v>
      </c>
      <c r="S238">
        <v>11</v>
      </c>
      <c r="T238">
        <v>652</v>
      </c>
      <c r="U238">
        <v>0.89193146999999995</v>
      </c>
      <c r="V238">
        <v>38.935088999999998</v>
      </c>
      <c r="W238">
        <v>-76.990074000000007</v>
      </c>
      <c r="X238">
        <v>110000900223</v>
      </c>
      <c r="Y238" t="s">
        <v>196</v>
      </c>
      <c r="Z238" t="s">
        <v>758</v>
      </c>
      <c r="AA238">
        <v>5</v>
      </c>
      <c r="AB238" t="s">
        <v>29</v>
      </c>
    </row>
    <row r="239" spans="1:28" x14ac:dyDescent="0.2">
      <c r="A239" t="s">
        <v>843</v>
      </c>
      <c r="B239" s="2">
        <v>110010096041</v>
      </c>
      <c r="C239" s="1">
        <f>_xlfn.NUMBERVALUE(LEFT(B239,LEN(B239)-1))</f>
        <v>11001009604</v>
      </c>
      <c r="D239" s="2">
        <f>VLOOKUP(C239,ward_info!$A$2:$B$180,2)</f>
        <v>7</v>
      </c>
      <c r="E239" t="s">
        <v>844</v>
      </c>
      <c r="F239">
        <v>8</v>
      </c>
      <c r="G239">
        <v>92</v>
      </c>
      <c r="H239">
        <f>F239/(F239+G239)</f>
        <v>0.08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20</v>
      </c>
      <c r="P239">
        <v>0</v>
      </c>
      <c r="Q239">
        <v>9604</v>
      </c>
      <c r="R239">
        <v>1</v>
      </c>
      <c r="S239">
        <v>11</v>
      </c>
      <c r="T239">
        <v>1179</v>
      </c>
      <c r="U239">
        <v>1.4727509999999999</v>
      </c>
      <c r="V239">
        <v>38.882511000000001</v>
      </c>
      <c r="W239">
        <v>-76.934218999999999</v>
      </c>
      <c r="X239">
        <v>110003100419</v>
      </c>
      <c r="Y239" t="s">
        <v>196</v>
      </c>
      <c r="Z239" t="s">
        <v>611</v>
      </c>
      <c r="AA239">
        <v>4</v>
      </c>
      <c r="AB239">
        <v>1</v>
      </c>
    </row>
    <row r="240" spans="1:28" x14ac:dyDescent="0.2">
      <c r="A240" t="s">
        <v>817</v>
      </c>
      <c r="B240" s="2">
        <v>110010095071</v>
      </c>
      <c r="C240" s="1">
        <f>_xlfn.NUMBERVALUE(LEFT(B240,LEN(B240)-1))</f>
        <v>11001009507</v>
      </c>
      <c r="D240" s="2">
        <f>VLOOKUP(C240,ward_info!$A$2:$B$180,2)</f>
        <v>4</v>
      </c>
      <c r="E240" t="s">
        <v>818</v>
      </c>
      <c r="F240">
        <v>13</v>
      </c>
      <c r="G240">
        <v>140</v>
      </c>
      <c r="H240">
        <f>F240/(F240+G240)</f>
        <v>8.4967320261437912E-2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84</v>
      </c>
      <c r="P240">
        <v>13</v>
      </c>
      <c r="Q240">
        <v>9507</v>
      </c>
      <c r="R240">
        <v>1</v>
      </c>
      <c r="S240">
        <v>11</v>
      </c>
      <c r="T240">
        <v>1489</v>
      </c>
      <c r="U240">
        <v>1.2442234000000001</v>
      </c>
      <c r="V240">
        <v>38.941391000000003</v>
      </c>
      <c r="W240">
        <v>-77.00367</v>
      </c>
      <c r="X240">
        <v>110007700411</v>
      </c>
      <c r="Y240" t="s">
        <v>196</v>
      </c>
      <c r="Z240" t="s">
        <v>275</v>
      </c>
      <c r="AA240">
        <v>5</v>
      </c>
      <c r="AB240" t="s">
        <v>29</v>
      </c>
    </row>
    <row r="241" spans="1:28" x14ac:dyDescent="0.2">
      <c r="A241" t="s">
        <v>801</v>
      </c>
      <c r="B241" s="2">
        <v>110010095031</v>
      </c>
      <c r="C241" s="1">
        <f>_xlfn.NUMBERVALUE(LEFT(B241,LEN(B241)-1))</f>
        <v>11001009503</v>
      </c>
      <c r="D241" s="2">
        <f>VLOOKUP(C241,ward_info!$A$2:$B$180,2)</f>
        <v>5</v>
      </c>
      <c r="E241" t="s">
        <v>802</v>
      </c>
      <c r="F241">
        <v>18</v>
      </c>
      <c r="G241">
        <v>188</v>
      </c>
      <c r="H241">
        <f>F241/(F241+G241)</f>
        <v>8.7378640776699032E-2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78</v>
      </c>
      <c r="P241">
        <v>18</v>
      </c>
      <c r="Q241">
        <v>9503</v>
      </c>
      <c r="R241">
        <v>1</v>
      </c>
      <c r="S241">
        <v>11</v>
      </c>
      <c r="T241">
        <v>1502</v>
      </c>
      <c r="U241">
        <v>0.95648599000000001</v>
      </c>
      <c r="V241">
        <v>38.935088999999998</v>
      </c>
      <c r="W241">
        <v>-76.990074000000007</v>
      </c>
      <c r="X241">
        <v>110000900223</v>
      </c>
      <c r="Y241" t="s">
        <v>196</v>
      </c>
      <c r="Z241" t="s">
        <v>758</v>
      </c>
      <c r="AA241">
        <v>5</v>
      </c>
      <c r="AB241" t="s">
        <v>29</v>
      </c>
    </row>
    <row r="242" spans="1:28" x14ac:dyDescent="0.2">
      <c r="A242" t="s">
        <v>98</v>
      </c>
      <c r="B242" s="2">
        <v>110010008013</v>
      </c>
      <c r="C242" s="1">
        <f>_xlfn.NUMBERVALUE(LEFT(B242,LEN(B242)-1))</f>
        <v>11001000801</v>
      </c>
      <c r="D242" s="2">
        <f>VLOOKUP(C242,ward_info!$A$2:$B$180,2)</f>
        <v>3</v>
      </c>
      <c r="E242" t="s">
        <v>99</v>
      </c>
      <c r="F242">
        <v>27</v>
      </c>
      <c r="G242">
        <v>274</v>
      </c>
      <c r="H242">
        <f>F242/(F242+G242)</f>
        <v>8.9700996677740868E-2</v>
      </c>
      <c r="I242">
        <v>179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801</v>
      </c>
      <c r="R242">
        <v>3</v>
      </c>
      <c r="S242">
        <v>11</v>
      </c>
      <c r="T242">
        <v>2097</v>
      </c>
      <c r="U242">
        <v>0.26158621999999998</v>
      </c>
      <c r="V242">
        <v>38.934165999999998</v>
      </c>
      <c r="W242">
        <v>-77.087822000000003</v>
      </c>
      <c r="X242">
        <v>110003000035</v>
      </c>
      <c r="Y242" t="s">
        <v>27</v>
      </c>
      <c r="Z242" t="s">
        <v>94</v>
      </c>
      <c r="AA242">
        <v>5</v>
      </c>
      <c r="AB242" t="s">
        <v>29</v>
      </c>
    </row>
    <row r="243" spans="1:28" x14ac:dyDescent="0.2">
      <c r="A243" t="s">
        <v>282</v>
      </c>
      <c r="B243" s="2">
        <v>110010024004</v>
      </c>
      <c r="C243" s="1">
        <f>_xlfn.NUMBERVALUE(LEFT(B243,LEN(B243)-1))</f>
        <v>11001002400</v>
      </c>
      <c r="D243" s="2">
        <f>VLOOKUP(C243,ward_info!$A$2:$B$180,2)</f>
        <v>4</v>
      </c>
      <c r="E243" t="s">
        <v>283</v>
      </c>
      <c r="F243">
        <v>10</v>
      </c>
      <c r="G243">
        <v>99</v>
      </c>
      <c r="H243">
        <f>F243/(F243+G243)</f>
        <v>9.1743119266055051E-2</v>
      </c>
      <c r="I243">
        <v>0</v>
      </c>
      <c r="J243">
        <v>8</v>
      </c>
      <c r="K243">
        <v>39</v>
      </c>
      <c r="L243">
        <v>0</v>
      </c>
      <c r="M243">
        <v>0</v>
      </c>
      <c r="N243">
        <v>0</v>
      </c>
      <c r="O243">
        <v>25</v>
      </c>
      <c r="P243">
        <v>39</v>
      </c>
      <c r="Q243">
        <v>2400</v>
      </c>
      <c r="R243">
        <v>4</v>
      </c>
      <c r="S243">
        <v>11</v>
      </c>
      <c r="T243">
        <v>1009</v>
      </c>
      <c r="U243">
        <v>0.3040756</v>
      </c>
      <c r="V243">
        <v>38.944130000000001</v>
      </c>
      <c r="W243">
        <v>-77.020004</v>
      </c>
      <c r="X243">
        <v>110007300395</v>
      </c>
      <c r="Y243" t="s">
        <v>196</v>
      </c>
      <c r="Z243" t="s">
        <v>248</v>
      </c>
      <c r="AA243">
        <v>8</v>
      </c>
      <c r="AB243" t="s">
        <v>29</v>
      </c>
    </row>
    <row r="244" spans="1:28" x14ac:dyDescent="0.2">
      <c r="A244" t="s">
        <v>694</v>
      </c>
      <c r="B244" s="2">
        <v>110010080012</v>
      </c>
      <c r="C244" s="1">
        <f>_xlfn.NUMBERVALUE(LEFT(B244,LEN(B244)-1))</f>
        <v>11001008001</v>
      </c>
      <c r="D244" s="2">
        <f>VLOOKUP(C244,ward_info!$A$2:$B$180,2)</f>
        <v>6</v>
      </c>
      <c r="E244" t="s">
        <v>695</v>
      </c>
      <c r="F244">
        <v>10</v>
      </c>
      <c r="G244">
        <v>98</v>
      </c>
      <c r="H244">
        <f>F244/(F244+G244)</f>
        <v>9.2592592592592587E-2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13</v>
      </c>
      <c r="P244">
        <v>0</v>
      </c>
      <c r="Q244">
        <v>8001</v>
      </c>
      <c r="R244">
        <v>2</v>
      </c>
      <c r="S244">
        <v>11</v>
      </c>
      <c r="T244">
        <v>1424</v>
      </c>
      <c r="U244">
        <v>0.54571192999999996</v>
      </c>
      <c r="V244">
        <v>38.898513999999999</v>
      </c>
      <c r="W244">
        <v>-76.996643000000006</v>
      </c>
      <c r="X244">
        <v>110003000037</v>
      </c>
      <c r="Y244" t="s">
        <v>27</v>
      </c>
      <c r="Z244" t="s">
        <v>525</v>
      </c>
      <c r="AA244">
        <v>5</v>
      </c>
      <c r="AB244" t="s">
        <v>29</v>
      </c>
    </row>
    <row r="245" spans="1:28" x14ac:dyDescent="0.2">
      <c r="A245" t="s">
        <v>253</v>
      </c>
      <c r="B245" s="2">
        <v>110010021025</v>
      </c>
      <c r="C245" s="1">
        <f>_xlfn.NUMBERVALUE(LEFT(B245,LEN(B245)-1))</f>
        <v>11001002102</v>
      </c>
      <c r="D245" s="2">
        <f>VLOOKUP(C245,ward_info!$A$2:$B$180,2)</f>
        <v>4</v>
      </c>
      <c r="E245" t="s">
        <v>254</v>
      </c>
      <c r="F245">
        <v>8</v>
      </c>
      <c r="G245">
        <v>77</v>
      </c>
      <c r="H245">
        <f>F245/(F245+G245)</f>
        <v>9.4117647058823528E-2</v>
      </c>
      <c r="I245">
        <v>0</v>
      </c>
      <c r="J245">
        <v>0</v>
      </c>
      <c r="K245">
        <v>15</v>
      </c>
      <c r="L245">
        <v>0</v>
      </c>
      <c r="M245">
        <v>0</v>
      </c>
      <c r="N245">
        <v>0</v>
      </c>
      <c r="O245">
        <v>0</v>
      </c>
      <c r="P245">
        <v>15</v>
      </c>
      <c r="Q245">
        <v>2102</v>
      </c>
      <c r="R245">
        <v>5</v>
      </c>
      <c r="S245">
        <v>11</v>
      </c>
      <c r="T245">
        <v>609</v>
      </c>
      <c r="U245">
        <v>0.64106929000000001</v>
      </c>
      <c r="V245">
        <v>38.944130000000001</v>
      </c>
      <c r="W245">
        <v>-77.020004</v>
      </c>
      <c r="X245">
        <v>110007300395</v>
      </c>
      <c r="Y245" t="s">
        <v>196</v>
      </c>
      <c r="Z245" t="s">
        <v>248</v>
      </c>
      <c r="AA245">
        <v>8</v>
      </c>
      <c r="AB245" t="s">
        <v>29</v>
      </c>
    </row>
    <row r="246" spans="1:28" x14ac:dyDescent="0.2">
      <c r="A246" t="s">
        <v>573</v>
      </c>
      <c r="B246" s="2">
        <v>110010074061</v>
      </c>
      <c r="C246" s="1">
        <f>_xlfn.NUMBERVALUE(LEFT(B246,LEN(B246)-1))</f>
        <v>11001007406</v>
      </c>
      <c r="D246" s="2">
        <f>VLOOKUP(C246,ward_info!$A$2:$B$180,2)</f>
        <v>8</v>
      </c>
      <c r="E246" t="s">
        <v>574</v>
      </c>
      <c r="F246">
        <v>34</v>
      </c>
      <c r="G246">
        <v>326</v>
      </c>
      <c r="H246">
        <f>F246/(F246+G246)</f>
        <v>9.4444444444444442E-2</v>
      </c>
      <c r="I246">
        <v>0</v>
      </c>
      <c r="J246">
        <v>17</v>
      </c>
      <c r="K246">
        <v>0</v>
      </c>
      <c r="L246">
        <v>0</v>
      </c>
      <c r="M246">
        <v>0</v>
      </c>
      <c r="N246">
        <v>0</v>
      </c>
      <c r="O246">
        <v>283</v>
      </c>
      <c r="P246">
        <v>7</v>
      </c>
      <c r="Q246">
        <v>7406</v>
      </c>
      <c r="R246">
        <v>1</v>
      </c>
      <c r="S246">
        <v>11</v>
      </c>
      <c r="T246">
        <v>1439</v>
      </c>
      <c r="U246">
        <v>1.110862</v>
      </c>
      <c r="V246">
        <v>38.841540999999999</v>
      </c>
      <c r="W246">
        <v>-76.984832999999995</v>
      </c>
      <c r="X246">
        <v>110007200473</v>
      </c>
      <c r="Y246" t="s">
        <v>196</v>
      </c>
      <c r="Z246" t="s">
        <v>555</v>
      </c>
      <c r="AA246">
        <v>3</v>
      </c>
      <c r="AB246" t="s">
        <v>556</v>
      </c>
    </row>
    <row r="247" spans="1:28" x14ac:dyDescent="0.2">
      <c r="A247" t="s">
        <v>664</v>
      </c>
      <c r="B247" s="2">
        <v>110010078061</v>
      </c>
      <c r="C247" s="1">
        <f>_xlfn.NUMBERVALUE(LEFT(B247,LEN(B247)-1))</f>
        <v>11001007806</v>
      </c>
      <c r="D247" s="2">
        <f>VLOOKUP(C247,ward_info!$A$2:$B$180,2)</f>
        <v>7</v>
      </c>
      <c r="E247" t="s">
        <v>665</v>
      </c>
      <c r="F247">
        <v>12</v>
      </c>
      <c r="G247">
        <v>109</v>
      </c>
      <c r="H247">
        <f>F247/(F247+G247)</f>
        <v>9.9173553719008267E-2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36</v>
      </c>
      <c r="P247">
        <v>0</v>
      </c>
      <c r="Q247">
        <v>7806</v>
      </c>
      <c r="R247">
        <v>1</v>
      </c>
      <c r="S247">
        <v>11</v>
      </c>
      <c r="T247">
        <v>1327</v>
      </c>
      <c r="U247">
        <v>1.6777435999999999</v>
      </c>
      <c r="V247">
        <v>38.882511000000001</v>
      </c>
      <c r="W247">
        <v>-76.934218999999999</v>
      </c>
      <c r="X247">
        <v>110003100419</v>
      </c>
      <c r="Y247" t="s">
        <v>196</v>
      </c>
      <c r="Z247" t="s">
        <v>611</v>
      </c>
      <c r="AA247">
        <v>4</v>
      </c>
      <c r="AB247">
        <v>1</v>
      </c>
    </row>
    <row r="248" spans="1:28" x14ac:dyDescent="0.2">
      <c r="A248" t="s">
        <v>767</v>
      </c>
      <c r="B248" s="2">
        <v>110010092011</v>
      </c>
      <c r="C248" s="1">
        <f>_xlfn.NUMBERVALUE(LEFT(B248,LEN(B248)-1))</f>
        <v>11001009201</v>
      </c>
      <c r="D248" s="2">
        <f>VLOOKUP(C248,ward_info!$A$2:$B$180,2)</f>
        <v>5</v>
      </c>
      <c r="E248" t="s">
        <v>768</v>
      </c>
      <c r="F248">
        <v>17</v>
      </c>
      <c r="G248">
        <v>153</v>
      </c>
      <c r="H248">
        <f>F248/(F248+G248)</f>
        <v>0.1</v>
      </c>
      <c r="I248">
        <v>11</v>
      </c>
      <c r="J248">
        <v>0</v>
      </c>
      <c r="K248">
        <v>13</v>
      </c>
      <c r="L248">
        <v>0</v>
      </c>
      <c r="M248">
        <v>0</v>
      </c>
      <c r="N248">
        <v>0</v>
      </c>
      <c r="O248">
        <v>39</v>
      </c>
      <c r="P248">
        <v>13</v>
      </c>
      <c r="Q248">
        <v>9201</v>
      </c>
      <c r="R248">
        <v>1</v>
      </c>
      <c r="S248">
        <v>11</v>
      </c>
      <c r="T248">
        <v>1976</v>
      </c>
      <c r="U248">
        <v>0.30572778</v>
      </c>
      <c r="V248">
        <v>38.924843000000003</v>
      </c>
      <c r="W248">
        <v>-76.996009999999998</v>
      </c>
      <c r="X248">
        <v>110004800277</v>
      </c>
      <c r="Y248" t="s">
        <v>196</v>
      </c>
      <c r="Z248" t="s">
        <v>731</v>
      </c>
      <c r="AA248">
        <v>8</v>
      </c>
      <c r="AB248">
        <v>4</v>
      </c>
    </row>
    <row r="249" spans="1:28" x14ac:dyDescent="0.2">
      <c r="A249" t="s">
        <v>662</v>
      </c>
      <c r="B249" s="2">
        <v>110010078043</v>
      </c>
      <c r="C249" s="1">
        <f>_xlfn.NUMBERVALUE(LEFT(B249,LEN(B249)-1))</f>
        <v>11001007804</v>
      </c>
      <c r="D249" s="2">
        <f>VLOOKUP(C249,ward_info!$A$2:$B$180,2)</f>
        <v>7</v>
      </c>
      <c r="E249" t="s">
        <v>663</v>
      </c>
      <c r="F249">
        <v>9</v>
      </c>
      <c r="G249">
        <v>81</v>
      </c>
      <c r="H249">
        <f>F249/(F249+G249)</f>
        <v>0.1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118</v>
      </c>
      <c r="P249">
        <v>0</v>
      </c>
      <c r="Q249">
        <v>7804</v>
      </c>
      <c r="R249">
        <v>3</v>
      </c>
      <c r="S249">
        <v>11</v>
      </c>
      <c r="T249">
        <v>788</v>
      </c>
      <c r="U249">
        <v>0.63587802999999998</v>
      </c>
      <c r="V249">
        <v>38.882511000000001</v>
      </c>
      <c r="W249">
        <v>-76.934218999999999</v>
      </c>
      <c r="X249">
        <v>110003100419</v>
      </c>
      <c r="Y249" t="s">
        <v>196</v>
      </c>
      <c r="Z249" t="s">
        <v>611</v>
      </c>
      <c r="AA249">
        <v>4</v>
      </c>
      <c r="AB249">
        <v>1</v>
      </c>
    </row>
    <row r="250" spans="1:28" x14ac:dyDescent="0.2">
      <c r="A250" t="s">
        <v>632</v>
      </c>
      <c r="B250" s="2">
        <v>110010077032</v>
      </c>
      <c r="C250" s="1">
        <f>_xlfn.NUMBERVALUE(LEFT(B250,LEN(B250)-1))</f>
        <v>11001007703</v>
      </c>
      <c r="D250" s="2">
        <f>VLOOKUP(C250,ward_info!$A$2:$B$180,2)</f>
        <v>7</v>
      </c>
      <c r="E250" t="s">
        <v>633</v>
      </c>
      <c r="F250">
        <v>20</v>
      </c>
      <c r="G250">
        <v>171</v>
      </c>
      <c r="H250">
        <f>F250/(F250+G250)</f>
        <v>0.10471204188481675</v>
      </c>
      <c r="I250">
        <v>0</v>
      </c>
      <c r="J250">
        <v>0</v>
      </c>
      <c r="K250">
        <v>39</v>
      </c>
      <c r="L250">
        <v>0</v>
      </c>
      <c r="M250">
        <v>0</v>
      </c>
      <c r="N250">
        <v>0</v>
      </c>
      <c r="O250">
        <v>109</v>
      </c>
      <c r="P250">
        <v>39</v>
      </c>
      <c r="Q250">
        <v>7703</v>
      </c>
      <c r="R250">
        <v>2</v>
      </c>
      <c r="S250">
        <v>11</v>
      </c>
      <c r="T250">
        <v>1226</v>
      </c>
      <c r="U250">
        <v>0.75561661000000002</v>
      </c>
      <c r="V250">
        <v>38.882511000000001</v>
      </c>
      <c r="W250">
        <v>-76.934218999999999</v>
      </c>
      <c r="X250">
        <v>110003100419</v>
      </c>
      <c r="Y250" t="s">
        <v>196</v>
      </c>
      <c r="Z250" t="s">
        <v>611</v>
      </c>
      <c r="AA250">
        <v>4</v>
      </c>
      <c r="AB250">
        <v>1</v>
      </c>
    </row>
    <row r="251" spans="1:28" x14ac:dyDescent="0.2">
      <c r="A251" t="s">
        <v>376</v>
      </c>
      <c r="B251" s="2">
        <v>110010038001</v>
      </c>
      <c r="C251" s="1">
        <f>_xlfn.NUMBERVALUE(LEFT(B251,LEN(B251)-1))</f>
        <v>11001003800</v>
      </c>
      <c r="D251" s="2">
        <f>VLOOKUP(C251,ward_info!$A$2:$B$180,2)</f>
        <v>1</v>
      </c>
      <c r="E251" t="s">
        <v>377</v>
      </c>
      <c r="F251">
        <v>13</v>
      </c>
      <c r="G251">
        <v>108</v>
      </c>
      <c r="H251">
        <f>F251/(F251+G251)</f>
        <v>0.10743801652892562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40</v>
      </c>
      <c r="Q251">
        <v>3800</v>
      </c>
      <c r="R251">
        <v>1</v>
      </c>
      <c r="S251">
        <v>11</v>
      </c>
      <c r="T251">
        <v>1991</v>
      </c>
      <c r="U251">
        <v>0.24746756</v>
      </c>
      <c r="V251">
        <v>38.918830999999997</v>
      </c>
      <c r="W251">
        <v>-77.041640999999998</v>
      </c>
      <c r="X251">
        <v>110003000032</v>
      </c>
      <c r="Y251" t="s">
        <v>27</v>
      </c>
      <c r="Z251" t="s">
        <v>378</v>
      </c>
      <c r="AA251">
        <v>5</v>
      </c>
      <c r="AB251" t="s">
        <v>29</v>
      </c>
    </row>
    <row r="252" spans="1:28" x14ac:dyDescent="0.2">
      <c r="A252" t="s">
        <v>684</v>
      </c>
      <c r="B252" s="2">
        <v>110010079012</v>
      </c>
      <c r="C252" s="1">
        <f>_xlfn.NUMBERVALUE(LEFT(B252,LEN(B252)-1))</f>
        <v>11001007901</v>
      </c>
      <c r="D252" s="2">
        <f>VLOOKUP(C252,ward_info!$A$2:$B$180,2)</f>
        <v>6</v>
      </c>
      <c r="E252" t="s">
        <v>685</v>
      </c>
      <c r="F252">
        <v>10</v>
      </c>
      <c r="G252">
        <v>77</v>
      </c>
      <c r="H252">
        <f>F252/(F252+G252)</f>
        <v>0.11494252873563218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29</v>
      </c>
      <c r="P252">
        <v>0</v>
      </c>
      <c r="Q252">
        <v>7901</v>
      </c>
      <c r="R252">
        <v>2</v>
      </c>
      <c r="S252">
        <v>11</v>
      </c>
      <c r="T252">
        <v>799</v>
      </c>
      <c r="U252">
        <v>0.98907769000000001</v>
      </c>
      <c r="V252">
        <v>38.898513999999999</v>
      </c>
      <c r="W252">
        <v>-76.996643000000006</v>
      </c>
      <c r="X252">
        <v>110003000037</v>
      </c>
      <c r="Y252" t="s">
        <v>27</v>
      </c>
      <c r="Z252" t="s">
        <v>525</v>
      </c>
      <c r="AA252">
        <v>5</v>
      </c>
      <c r="AB252" t="s">
        <v>29</v>
      </c>
    </row>
    <row r="253" spans="1:28" x14ac:dyDescent="0.2">
      <c r="A253" t="s">
        <v>889</v>
      </c>
      <c r="B253" s="2">
        <v>110010099032</v>
      </c>
      <c r="C253" s="1">
        <f>_xlfn.NUMBERVALUE(LEFT(B253,LEN(B253)-1))</f>
        <v>11001009903</v>
      </c>
      <c r="D253" s="2">
        <f>VLOOKUP(C253,ward_info!$A$2:$B$180,2)</f>
        <v>7</v>
      </c>
      <c r="E253" t="s">
        <v>890</v>
      </c>
      <c r="F253">
        <v>6</v>
      </c>
      <c r="G253">
        <v>46</v>
      </c>
      <c r="H253">
        <f>F253/(F253+G253)</f>
        <v>0.11538461538461539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51</v>
      </c>
      <c r="P253">
        <v>0</v>
      </c>
      <c r="Q253">
        <v>9903</v>
      </c>
      <c r="R253">
        <v>2</v>
      </c>
      <c r="S253">
        <v>11</v>
      </c>
      <c r="T253">
        <v>875</v>
      </c>
      <c r="U253">
        <v>0.67762213999999998</v>
      </c>
      <c r="V253">
        <v>38.882511000000001</v>
      </c>
      <c r="W253">
        <v>-76.934218999999999</v>
      </c>
      <c r="X253">
        <v>110003100419</v>
      </c>
      <c r="Y253" t="s">
        <v>196</v>
      </c>
      <c r="Z253" t="s">
        <v>611</v>
      </c>
      <c r="AA253">
        <v>4</v>
      </c>
      <c r="AB253">
        <v>1</v>
      </c>
    </row>
    <row r="254" spans="1:28" x14ac:dyDescent="0.2">
      <c r="A254" t="s">
        <v>445</v>
      </c>
      <c r="B254" s="2">
        <v>110010049012</v>
      </c>
      <c r="C254" s="1">
        <f>_xlfn.NUMBERVALUE(LEFT(B254,LEN(B254)-1))</f>
        <v>11001004901</v>
      </c>
      <c r="D254" s="2">
        <f>VLOOKUP(C254,ward_info!$A$2:$B$180,2)</f>
        <v>2</v>
      </c>
      <c r="E254" t="s">
        <v>446</v>
      </c>
      <c r="F254">
        <v>7</v>
      </c>
      <c r="G254">
        <v>52</v>
      </c>
      <c r="H254">
        <f>F254/(F254+G254)</f>
        <v>0.11864406779661017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20</v>
      </c>
      <c r="P254">
        <v>0</v>
      </c>
      <c r="Q254">
        <v>4901</v>
      </c>
      <c r="R254">
        <v>2</v>
      </c>
      <c r="S254">
        <v>11</v>
      </c>
      <c r="T254">
        <v>903</v>
      </c>
      <c r="U254">
        <v>0.21873376999999999</v>
      </c>
      <c r="V254">
        <v>38.907532000000003</v>
      </c>
      <c r="W254">
        <v>-77.022591000000006</v>
      </c>
      <c r="X254">
        <v>110007300404</v>
      </c>
      <c r="Y254" t="s">
        <v>196</v>
      </c>
      <c r="Z254" t="s">
        <v>436</v>
      </c>
      <c r="AA254">
        <v>8</v>
      </c>
      <c r="AB254" t="s">
        <v>29</v>
      </c>
    </row>
    <row r="255" spans="1:28" x14ac:dyDescent="0.2">
      <c r="A255" t="s">
        <v>795</v>
      </c>
      <c r="B255" s="2">
        <v>110010095011</v>
      </c>
      <c r="C255" s="1">
        <f>_xlfn.NUMBERVALUE(LEFT(B255,LEN(B255)-1))</f>
        <v>11001009501</v>
      </c>
      <c r="D255" s="2">
        <f>VLOOKUP(C255,ward_info!$A$2:$B$180,2)</f>
        <v>5</v>
      </c>
      <c r="E255" t="s">
        <v>796</v>
      </c>
      <c r="F255">
        <v>42</v>
      </c>
      <c r="G255">
        <v>309</v>
      </c>
      <c r="H255">
        <f>F255/(F255+G255)</f>
        <v>0.11965811965811966</v>
      </c>
      <c r="I255">
        <v>0</v>
      </c>
      <c r="J255">
        <v>0</v>
      </c>
      <c r="K255">
        <v>35</v>
      </c>
      <c r="L255">
        <v>0</v>
      </c>
      <c r="M255">
        <v>0</v>
      </c>
      <c r="N255">
        <v>0</v>
      </c>
      <c r="O255">
        <v>138</v>
      </c>
      <c r="P255">
        <v>35</v>
      </c>
      <c r="Q255">
        <v>9501</v>
      </c>
      <c r="R255">
        <v>1</v>
      </c>
      <c r="S255">
        <v>11</v>
      </c>
      <c r="T255">
        <v>2167</v>
      </c>
      <c r="U255">
        <v>0.49224522999999998</v>
      </c>
      <c r="V255">
        <v>38.941391000000003</v>
      </c>
      <c r="W255">
        <v>-77.00367</v>
      </c>
      <c r="X255">
        <v>110007700411</v>
      </c>
      <c r="Y255" t="s">
        <v>196</v>
      </c>
      <c r="Z255" t="s">
        <v>275</v>
      </c>
      <c r="AA255">
        <v>5</v>
      </c>
      <c r="AB255" t="s">
        <v>29</v>
      </c>
    </row>
    <row r="256" spans="1:28" x14ac:dyDescent="0.2">
      <c r="A256" t="s">
        <v>246</v>
      </c>
      <c r="B256" s="2">
        <v>110010021022</v>
      </c>
      <c r="C256" s="1">
        <f>_xlfn.NUMBERVALUE(LEFT(B256,LEN(B256)-1))</f>
        <v>11001002102</v>
      </c>
      <c r="D256" s="2">
        <f>VLOOKUP(C256,ward_info!$A$2:$B$180,2)</f>
        <v>4</v>
      </c>
      <c r="E256" t="s">
        <v>247</v>
      </c>
      <c r="F256">
        <v>8</v>
      </c>
      <c r="G256">
        <v>57</v>
      </c>
      <c r="H256">
        <f>F256/(F256+G256)</f>
        <v>0.12307692307692308</v>
      </c>
      <c r="I256">
        <v>14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2102</v>
      </c>
      <c r="R256">
        <v>2</v>
      </c>
      <c r="S256">
        <v>11</v>
      </c>
      <c r="T256">
        <v>811</v>
      </c>
      <c r="U256">
        <v>0.89555085000000001</v>
      </c>
      <c r="V256">
        <v>38.944130000000001</v>
      </c>
      <c r="W256">
        <v>-77.020004</v>
      </c>
      <c r="X256">
        <v>110007300395</v>
      </c>
      <c r="Y256" t="s">
        <v>196</v>
      </c>
      <c r="Z256" t="s">
        <v>248</v>
      </c>
      <c r="AA256">
        <v>8</v>
      </c>
      <c r="AB256" t="s">
        <v>29</v>
      </c>
    </row>
    <row r="257" spans="1:28" x14ac:dyDescent="0.2">
      <c r="A257" t="s">
        <v>317</v>
      </c>
      <c r="B257" s="2">
        <v>110010028011</v>
      </c>
      <c r="C257" s="1">
        <f>_xlfn.NUMBERVALUE(LEFT(B257,LEN(B257)-1))</f>
        <v>11001002801</v>
      </c>
      <c r="D257" s="2">
        <f>VLOOKUP(C257,ward_info!$A$2:$B$180,2)</f>
        <v>1</v>
      </c>
      <c r="E257" t="s">
        <v>318</v>
      </c>
      <c r="F257">
        <v>9</v>
      </c>
      <c r="G257">
        <v>62</v>
      </c>
      <c r="H257">
        <f>F257/(F257+G257)</f>
        <v>0.12676056338028169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18</v>
      </c>
      <c r="P257">
        <v>0</v>
      </c>
      <c r="Q257">
        <v>2801</v>
      </c>
      <c r="R257">
        <v>1</v>
      </c>
      <c r="S257">
        <v>11</v>
      </c>
      <c r="T257">
        <v>1319</v>
      </c>
      <c r="U257">
        <v>0.33446434000000003</v>
      </c>
      <c r="V257">
        <v>38.934387000000001</v>
      </c>
      <c r="W257">
        <v>-77.040543</v>
      </c>
      <c r="X257">
        <v>110003000120</v>
      </c>
      <c r="Y257" t="s">
        <v>27</v>
      </c>
      <c r="Z257" t="s">
        <v>295</v>
      </c>
      <c r="AA257">
        <v>5</v>
      </c>
      <c r="AB257" t="s">
        <v>29</v>
      </c>
    </row>
    <row r="258" spans="1:28" x14ac:dyDescent="0.2">
      <c r="A258" t="s">
        <v>194</v>
      </c>
      <c r="B258" s="2">
        <v>110010017021</v>
      </c>
      <c r="C258" s="1">
        <f>_xlfn.NUMBERVALUE(LEFT(B258,LEN(B258)-1))</f>
        <v>11001001702</v>
      </c>
      <c r="D258" s="2">
        <f>VLOOKUP(C258,ward_info!$A$2:$B$180,2)</f>
        <v>4</v>
      </c>
      <c r="E258" t="s">
        <v>195</v>
      </c>
      <c r="F258">
        <v>21</v>
      </c>
      <c r="G258">
        <v>143</v>
      </c>
      <c r="H258">
        <f>F258/(F258+G258)</f>
        <v>0.12804878048780488</v>
      </c>
      <c r="I258">
        <v>64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1702</v>
      </c>
      <c r="R258">
        <v>1</v>
      </c>
      <c r="S258">
        <v>11</v>
      </c>
      <c r="T258">
        <v>1352</v>
      </c>
      <c r="U258">
        <v>0.83772444999999995</v>
      </c>
      <c r="V258">
        <v>38.962840999999997</v>
      </c>
      <c r="W258">
        <v>-77.028244000000001</v>
      </c>
      <c r="X258">
        <v>110007300400</v>
      </c>
      <c r="Y258" t="s">
        <v>196</v>
      </c>
      <c r="Z258" t="s">
        <v>197</v>
      </c>
      <c r="AA258">
        <v>8</v>
      </c>
      <c r="AB258" t="s">
        <v>29</v>
      </c>
    </row>
    <row r="259" spans="1:28" x14ac:dyDescent="0.2">
      <c r="A259" t="s">
        <v>40</v>
      </c>
      <c r="B259" s="2">
        <v>110010002022</v>
      </c>
      <c r="C259" s="1">
        <f>_xlfn.NUMBERVALUE(LEFT(B259,LEN(B259)-1))</f>
        <v>11001000202</v>
      </c>
      <c r="D259" s="2">
        <f>VLOOKUP(C259,ward_info!$A$2:$B$180,2)</f>
        <v>2</v>
      </c>
      <c r="E259" t="s">
        <v>41</v>
      </c>
      <c r="F259">
        <v>9</v>
      </c>
      <c r="G259">
        <v>61</v>
      </c>
      <c r="H259">
        <f>F259/(F259+G259)</f>
        <v>0.12857142857142856</v>
      </c>
      <c r="I259">
        <v>34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202</v>
      </c>
      <c r="R259">
        <v>2</v>
      </c>
      <c r="S259">
        <v>11</v>
      </c>
      <c r="T259">
        <v>813</v>
      </c>
      <c r="U259">
        <v>0.13808092</v>
      </c>
      <c r="V259">
        <v>38.908104000000002</v>
      </c>
      <c r="W259">
        <v>-77.064575000000005</v>
      </c>
      <c r="X259">
        <v>110003000180</v>
      </c>
      <c r="Y259" t="s">
        <v>27</v>
      </c>
      <c r="Z259" t="s">
        <v>28</v>
      </c>
      <c r="AA259">
        <v>5</v>
      </c>
      <c r="AB259" t="s">
        <v>29</v>
      </c>
    </row>
    <row r="260" spans="1:28" x14ac:dyDescent="0.2">
      <c r="A260" t="s">
        <v>734</v>
      </c>
      <c r="B260" s="2">
        <v>110010088021</v>
      </c>
      <c r="C260" s="1">
        <f>_xlfn.NUMBERVALUE(LEFT(B260,LEN(B260)-1))</f>
        <v>11001008802</v>
      </c>
      <c r="D260" s="2">
        <f>VLOOKUP(C260,ward_info!$A$2:$B$180,2)</f>
        <v>5</v>
      </c>
      <c r="E260" t="s">
        <v>735</v>
      </c>
      <c r="F260">
        <v>8</v>
      </c>
      <c r="G260">
        <v>54</v>
      </c>
      <c r="H260">
        <f>F260/(F260+G260)</f>
        <v>0.12903225806451613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8</v>
      </c>
      <c r="P260">
        <v>0</v>
      </c>
      <c r="Q260">
        <v>8802</v>
      </c>
      <c r="R260">
        <v>1</v>
      </c>
      <c r="S260">
        <v>11</v>
      </c>
      <c r="T260">
        <v>669</v>
      </c>
      <c r="U260">
        <v>0.81972968999999996</v>
      </c>
      <c r="V260">
        <v>38.898513999999999</v>
      </c>
      <c r="W260">
        <v>-76.996643000000006</v>
      </c>
      <c r="X260">
        <v>110003000037</v>
      </c>
      <c r="Y260" t="s">
        <v>27</v>
      </c>
      <c r="Z260" t="s">
        <v>525</v>
      </c>
      <c r="AA260">
        <v>5</v>
      </c>
      <c r="AB260" t="s">
        <v>29</v>
      </c>
    </row>
    <row r="261" spans="1:28" x14ac:dyDescent="0.2">
      <c r="A261" t="s">
        <v>636</v>
      </c>
      <c r="B261" s="2">
        <v>110010077034</v>
      </c>
      <c r="C261" s="1">
        <f>_xlfn.NUMBERVALUE(LEFT(B261,LEN(B261)-1))</f>
        <v>11001007703</v>
      </c>
      <c r="D261" s="2">
        <f>VLOOKUP(C261,ward_info!$A$2:$B$180,2)</f>
        <v>7</v>
      </c>
      <c r="E261" t="s">
        <v>637</v>
      </c>
      <c r="F261">
        <v>10</v>
      </c>
      <c r="G261">
        <v>65</v>
      </c>
      <c r="H261">
        <f>F261/(F261+G261)</f>
        <v>0.13333333333333333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12</v>
      </c>
      <c r="P261">
        <v>0</v>
      </c>
      <c r="Q261">
        <v>7703</v>
      </c>
      <c r="R261">
        <v>4</v>
      </c>
      <c r="S261">
        <v>11</v>
      </c>
      <c r="T261">
        <v>594</v>
      </c>
      <c r="U261">
        <v>1.1453884000000001</v>
      </c>
      <c r="V261">
        <v>38.882511000000001</v>
      </c>
      <c r="W261">
        <v>-76.934218999999999</v>
      </c>
      <c r="X261">
        <v>110003100419</v>
      </c>
      <c r="Y261" t="s">
        <v>196</v>
      </c>
      <c r="Z261" t="s">
        <v>611</v>
      </c>
      <c r="AA261">
        <v>4</v>
      </c>
      <c r="AB261">
        <v>1</v>
      </c>
    </row>
    <row r="262" spans="1:28" x14ac:dyDescent="0.2">
      <c r="A262" t="s">
        <v>288</v>
      </c>
      <c r="B262" s="2">
        <v>110010025021</v>
      </c>
      <c r="C262" s="1">
        <f>_xlfn.NUMBERVALUE(LEFT(B262,LEN(B262)-1))</f>
        <v>11001002502</v>
      </c>
      <c r="D262" s="2">
        <f>VLOOKUP(C262,ward_info!$A$2:$B$180,2)</f>
        <v>4</v>
      </c>
      <c r="E262" t="s">
        <v>289</v>
      </c>
      <c r="F262">
        <v>15</v>
      </c>
      <c r="G262">
        <v>93</v>
      </c>
      <c r="H262">
        <f>F262/(F262+G262)</f>
        <v>0.1388888888888889</v>
      </c>
      <c r="I262">
        <v>0</v>
      </c>
      <c r="J262">
        <v>0</v>
      </c>
      <c r="K262">
        <v>71</v>
      </c>
      <c r="L262">
        <v>0</v>
      </c>
      <c r="M262">
        <v>0</v>
      </c>
      <c r="N262">
        <v>0</v>
      </c>
      <c r="O262">
        <v>0</v>
      </c>
      <c r="P262">
        <v>71</v>
      </c>
      <c r="Q262">
        <v>2502</v>
      </c>
      <c r="R262">
        <v>1</v>
      </c>
      <c r="S262">
        <v>11</v>
      </c>
      <c r="T262">
        <v>1038</v>
      </c>
      <c r="U262">
        <v>0.49258220000000003</v>
      </c>
      <c r="V262">
        <v>38.944130000000001</v>
      </c>
      <c r="W262">
        <v>-77.020004</v>
      </c>
      <c r="X262">
        <v>110007300395</v>
      </c>
      <c r="Y262" t="s">
        <v>196</v>
      </c>
      <c r="Z262" t="s">
        <v>248</v>
      </c>
      <c r="AA262">
        <v>8</v>
      </c>
      <c r="AB262" t="s">
        <v>29</v>
      </c>
    </row>
    <row r="263" spans="1:28" x14ac:dyDescent="0.2">
      <c r="A263" t="s">
        <v>57</v>
      </c>
      <c r="B263" s="2">
        <v>110010004002</v>
      </c>
      <c r="C263" s="1">
        <f>_xlfn.NUMBERVALUE(LEFT(B263,LEN(B263)-1))</f>
        <v>11001000400</v>
      </c>
      <c r="D263" s="2">
        <f>VLOOKUP(C263,ward_info!$A$2:$B$180,2)</f>
        <v>3</v>
      </c>
      <c r="E263" t="s">
        <v>58</v>
      </c>
      <c r="F263">
        <v>12</v>
      </c>
      <c r="G263">
        <v>74</v>
      </c>
      <c r="H263">
        <f>F263/(F263+G263)</f>
        <v>0.13953488372093023</v>
      </c>
      <c r="I263">
        <v>5</v>
      </c>
      <c r="J263">
        <v>9</v>
      </c>
      <c r="K263">
        <v>0</v>
      </c>
      <c r="L263">
        <v>0</v>
      </c>
      <c r="M263">
        <v>6</v>
      </c>
      <c r="N263">
        <v>0</v>
      </c>
      <c r="O263">
        <v>0</v>
      </c>
      <c r="P263">
        <v>9</v>
      </c>
      <c r="Q263">
        <v>400</v>
      </c>
      <c r="R263">
        <v>2</v>
      </c>
      <c r="S263">
        <v>11</v>
      </c>
      <c r="T263">
        <v>801</v>
      </c>
      <c r="U263">
        <v>0.37907880999999999</v>
      </c>
      <c r="V263">
        <v>38.923617999999998</v>
      </c>
      <c r="W263">
        <v>-77.057083000000006</v>
      </c>
      <c r="X263">
        <v>110003000160</v>
      </c>
      <c r="Y263" t="s">
        <v>27</v>
      </c>
      <c r="Z263" t="s">
        <v>59</v>
      </c>
      <c r="AA263">
        <v>8</v>
      </c>
      <c r="AB263" t="s">
        <v>29</v>
      </c>
    </row>
    <row r="264" spans="1:28" x14ac:dyDescent="0.2">
      <c r="A264" t="s">
        <v>897</v>
      </c>
      <c r="B264" s="2">
        <v>110010099052</v>
      </c>
      <c r="C264" s="1">
        <f>_xlfn.NUMBERVALUE(LEFT(B264,LEN(B264)-1))</f>
        <v>11001009905</v>
      </c>
      <c r="D264" s="2">
        <f>VLOOKUP(C264,ward_info!$A$2:$B$180,2)</f>
        <v>7</v>
      </c>
      <c r="E264" t="s">
        <v>898</v>
      </c>
      <c r="F264">
        <v>16</v>
      </c>
      <c r="G264">
        <v>98</v>
      </c>
      <c r="H264">
        <f>F264/(F264+G264)</f>
        <v>0.14035087719298245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47</v>
      </c>
      <c r="P264">
        <v>0</v>
      </c>
      <c r="Q264">
        <v>9905</v>
      </c>
      <c r="R264">
        <v>2</v>
      </c>
      <c r="S264">
        <v>11</v>
      </c>
      <c r="T264">
        <v>706</v>
      </c>
      <c r="U264">
        <v>0.68476837999999995</v>
      </c>
      <c r="V264">
        <v>38.882511000000001</v>
      </c>
      <c r="W264">
        <v>-76.934218999999999</v>
      </c>
      <c r="X264">
        <v>110003100419</v>
      </c>
      <c r="Y264" t="s">
        <v>196</v>
      </c>
      <c r="Z264" t="s">
        <v>611</v>
      </c>
      <c r="AA264">
        <v>4</v>
      </c>
      <c r="AB264">
        <v>1</v>
      </c>
    </row>
    <row r="265" spans="1:28" x14ac:dyDescent="0.2">
      <c r="A265" t="s">
        <v>203</v>
      </c>
      <c r="B265" s="2">
        <v>110010018032</v>
      </c>
      <c r="C265" s="1">
        <f>_xlfn.NUMBERVALUE(LEFT(B265,LEN(B265)-1))</f>
        <v>11001001803</v>
      </c>
      <c r="D265" s="2">
        <f>VLOOKUP(C265,ward_info!$A$2:$B$180,2)</f>
        <v>4</v>
      </c>
      <c r="E265" t="s">
        <v>204</v>
      </c>
      <c r="F265">
        <v>51</v>
      </c>
      <c r="G265">
        <v>308</v>
      </c>
      <c r="H265">
        <f>F265/(F265+G265)</f>
        <v>0.14206128133704735</v>
      </c>
      <c r="I265">
        <v>0</v>
      </c>
      <c r="J265">
        <v>0</v>
      </c>
      <c r="K265">
        <v>163</v>
      </c>
      <c r="L265">
        <v>0</v>
      </c>
      <c r="M265">
        <v>0</v>
      </c>
      <c r="N265">
        <v>0</v>
      </c>
      <c r="O265">
        <v>58</v>
      </c>
      <c r="P265">
        <v>163</v>
      </c>
      <c r="Q265">
        <v>1803</v>
      </c>
      <c r="R265">
        <v>2</v>
      </c>
      <c r="S265">
        <v>11</v>
      </c>
      <c r="T265">
        <v>2418</v>
      </c>
      <c r="U265">
        <v>0.24633877000000001</v>
      </c>
      <c r="V265">
        <v>38.962173</v>
      </c>
      <c r="W265">
        <v>-77.032387</v>
      </c>
      <c r="X265">
        <v>110003200247</v>
      </c>
      <c r="Y265" t="s">
        <v>196</v>
      </c>
      <c r="Z265" t="s">
        <v>202</v>
      </c>
      <c r="AA265">
        <v>5</v>
      </c>
      <c r="AB265" t="s">
        <v>29</v>
      </c>
    </row>
    <row r="266" spans="1:28" x14ac:dyDescent="0.2">
      <c r="A266" t="s">
        <v>271</v>
      </c>
      <c r="B266" s="2">
        <v>110010023012</v>
      </c>
      <c r="C266" s="1">
        <f>_xlfn.NUMBERVALUE(LEFT(B266,LEN(B266)-1))</f>
        <v>11001002301</v>
      </c>
      <c r="D266" s="2">
        <f>VLOOKUP(C266,ward_info!$A$2:$B$180,2)</f>
        <v>4</v>
      </c>
      <c r="E266" t="s">
        <v>272</v>
      </c>
      <c r="F266">
        <v>25</v>
      </c>
      <c r="G266">
        <v>149</v>
      </c>
      <c r="H266">
        <f>F266/(F266+G266)</f>
        <v>0.14367816091954022</v>
      </c>
      <c r="I266">
        <v>15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19</v>
      </c>
      <c r="P266">
        <v>0</v>
      </c>
      <c r="Q266">
        <v>2301</v>
      </c>
      <c r="R266">
        <v>2</v>
      </c>
      <c r="S266">
        <v>11</v>
      </c>
      <c r="T266">
        <v>1798</v>
      </c>
      <c r="U266">
        <v>0.26486883</v>
      </c>
      <c r="V266">
        <v>38.944130000000001</v>
      </c>
      <c r="W266">
        <v>-77.020004</v>
      </c>
      <c r="X266">
        <v>110007300395</v>
      </c>
      <c r="Y266" t="s">
        <v>196</v>
      </c>
      <c r="Z266" t="s">
        <v>248</v>
      </c>
      <c r="AA266">
        <v>8</v>
      </c>
      <c r="AB266" t="s">
        <v>29</v>
      </c>
    </row>
    <row r="267" spans="1:28" x14ac:dyDescent="0.2">
      <c r="A267" t="s">
        <v>60</v>
      </c>
      <c r="B267" s="2">
        <v>110010005011</v>
      </c>
      <c r="C267" s="1">
        <f>_xlfn.NUMBERVALUE(LEFT(B267,LEN(B267)-1))</f>
        <v>11001000501</v>
      </c>
      <c r="D267" s="2">
        <f>VLOOKUP(C267,ward_info!$A$2:$B$180,2)</f>
        <v>3</v>
      </c>
      <c r="E267" t="s">
        <v>61</v>
      </c>
      <c r="F267">
        <v>21</v>
      </c>
      <c r="G267">
        <v>125</v>
      </c>
      <c r="H267">
        <f>F267/(F267+G267)</f>
        <v>0.14383561643835616</v>
      </c>
      <c r="I267">
        <v>0</v>
      </c>
      <c r="J267">
        <v>53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17</v>
      </c>
      <c r="Q267">
        <v>501</v>
      </c>
      <c r="R267">
        <v>1</v>
      </c>
      <c r="S267">
        <v>11</v>
      </c>
      <c r="T267">
        <v>1735</v>
      </c>
      <c r="U267">
        <v>0.32773103999999997</v>
      </c>
      <c r="V267">
        <v>38.923617999999998</v>
      </c>
      <c r="W267">
        <v>-77.057083000000006</v>
      </c>
      <c r="X267">
        <v>110003000160</v>
      </c>
      <c r="Y267" t="s">
        <v>27</v>
      </c>
      <c r="Z267" t="s">
        <v>59</v>
      </c>
      <c r="AA267">
        <v>8</v>
      </c>
      <c r="AB267" t="s">
        <v>29</v>
      </c>
    </row>
    <row r="268" spans="1:28" x14ac:dyDescent="0.2">
      <c r="A268" t="s">
        <v>676</v>
      </c>
      <c r="B268" s="2">
        <v>110010078083</v>
      </c>
      <c r="C268" s="1">
        <f>_xlfn.NUMBERVALUE(LEFT(B268,LEN(B268)-1))</f>
        <v>11001007808</v>
      </c>
      <c r="D268" s="2">
        <f>VLOOKUP(C268,ward_info!$A$2:$B$180,2)</f>
        <v>7</v>
      </c>
      <c r="E268" t="s">
        <v>677</v>
      </c>
      <c r="F268">
        <v>29</v>
      </c>
      <c r="G268">
        <v>164</v>
      </c>
      <c r="H268">
        <f>F268/(F268+G268)</f>
        <v>0.15025906735751296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82</v>
      </c>
      <c r="P268">
        <v>0</v>
      </c>
      <c r="Q268">
        <v>7808</v>
      </c>
      <c r="R268">
        <v>3</v>
      </c>
      <c r="S268">
        <v>11</v>
      </c>
      <c r="T268">
        <v>794</v>
      </c>
      <c r="U268">
        <v>1.0417519</v>
      </c>
      <c r="V268">
        <v>38.882511000000001</v>
      </c>
      <c r="W268">
        <v>-76.934218999999999</v>
      </c>
      <c r="X268">
        <v>110003100419</v>
      </c>
      <c r="Y268" t="s">
        <v>196</v>
      </c>
      <c r="Z268" t="s">
        <v>611</v>
      </c>
      <c r="AA268">
        <v>4</v>
      </c>
      <c r="AB268">
        <v>1</v>
      </c>
    </row>
    <row r="269" spans="1:28" x14ac:dyDescent="0.2">
      <c r="A269" t="s">
        <v>528</v>
      </c>
      <c r="B269" s="2">
        <v>110010068021</v>
      </c>
      <c r="C269" s="1">
        <f>_xlfn.NUMBERVALUE(LEFT(B269,LEN(B269)-1))</f>
        <v>11001006802</v>
      </c>
      <c r="D269" s="2">
        <f>VLOOKUP(C269,ward_info!$A$2:$B$180,2)</f>
        <v>6</v>
      </c>
      <c r="E269" t="s">
        <v>529</v>
      </c>
      <c r="F269">
        <v>14</v>
      </c>
      <c r="G269">
        <v>78</v>
      </c>
      <c r="H269">
        <f>F269/(F269+G269)</f>
        <v>0.15217391304347827</v>
      </c>
      <c r="I269">
        <v>0</v>
      </c>
      <c r="J269">
        <v>29</v>
      </c>
      <c r="K269">
        <v>4</v>
      </c>
      <c r="L269">
        <v>0</v>
      </c>
      <c r="M269">
        <v>4</v>
      </c>
      <c r="N269">
        <v>0</v>
      </c>
      <c r="O269">
        <v>13</v>
      </c>
      <c r="P269">
        <v>4</v>
      </c>
      <c r="Q269">
        <v>6802</v>
      </c>
      <c r="R269">
        <v>1</v>
      </c>
      <c r="S269">
        <v>11</v>
      </c>
      <c r="T269">
        <v>721</v>
      </c>
      <c r="U269">
        <v>1.0897028</v>
      </c>
      <c r="V269">
        <v>38.884644000000002</v>
      </c>
      <c r="W269">
        <v>-77.001518000000004</v>
      </c>
      <c r="X269">
        <v>110003000113</v>
      </c>
      <c r="Y269" t="s">
        <v>27</v>
      </c>
      <c r="Z269" t="s">
        <v>508</v>
      </c>
      <c r="AA269">
        <v>5</v>
      </c>
      <c r="AB269" t="s">
        <v>29</v>
      </c>
    </row>
    <row r="270" spans="1:28" x14ac:dyDescent="0.2">
      <c r="A270" t="s">
        <v>620</v>
      </c>
      <c r="B270" s="2">
        <v>110010076042</v>
      </c>
      <c r="C270" s="1">
        <f>_xlfn.NUMBERVALUE(LEFT(B270,LEN(B270)-1))</f>
        <v>11001007604</v>
      </c>
      <c r="D270" s="2">
        <f>VLOOKUP(C270,ward_info!$A$2:$B$180,2)</f>
        <v>7</v>
      </c>
      <c r="E270" t="s">
        <v>621</v>
      </c>
      <c r="F270">
        <v>21</v>
      </c>
      <c r="G270">
        <v>116</v>
      </c>
      <c r="H270">
        <f>F270/(F270+G270)</f>
        <v>0.15328467153284672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49</v>
      </c>
      <c r="P270">
        <v>10</v>
      </c>
      <c r="Q270">
        <v>7604</v>
      </c>
      <c r="R270">
        <v>2</v>
      </c>
      <c r="S270">
        <v>11</v>
      </c>
      <c r="T270">
        <v>1541</v>
      </c>
      <c r="U270">
        <v>1.8808923</v>
      </c>
      <c r="V270">
        <v>38.841540999999999</v>
      </c>
      <c r="W270">
        <v>-76.984832999999995</v>
      </c>
      <c r="X270">
        <v>110007200473</v>
      </c>
      <c r="Y270" t="s">
        <v>196</v>
      </c>
      <c r="Z270" t="s">
        <v>555</v>
      </c>
      <c r="AA270">
        <v>3</v>
      </c>
      <c r="AB270" t="s">
        <v>556</v>
      </c>
    </row>
    <row r="271" spans="1:28" x14ac:dyDescent="0.2">
      <c r="A271" t="s">
        <v>771</v>
      </c>
      <c r="B271" s="2">
        <v>110010092032</v>
      </c>
      <c r="C271" s="1">
        <f>_xlfn.NUMBERVALUE(LEFT(B271,LEN(B271)-1))</f>
        <v>11001009203</v>
      </c>
      <c r="D271" s="2">
        <f>VLOOKUP(C271,ward_info!$A$2:$B$180,2)</f>
        <v>5</v>
      </c>
      <c r="E271" t="s">
        <v>772</v>
      </c>
      <c r="F271">
        <v>14</v>
      </c>
      <c r="G271">
        <v>76</v>
      </c>
      <c r="H271">
        <f>F271/(F271+G271)</f>
        <v>0.15555555555555556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9203</v>
      </c>
      <c r="R271">
        <v>2</v>
      </c>
      <c r="S271">
        <v>11</v>
      </c>
      <c r="T271">
        <v>1661</v>
      </c>
      <c r="U271">
        <v>0.49122554000000002</v>
      </c>
      <c r="V271">
        <v>38.924843000000003</v>
      </c>
      <c r="W271">
        <v>-76.996009999999998</v>
      </c>
      <c r="X271">
        <v>110004800277</v>
      </c>
      <c r="Y271" t="s">
        <v>196</v>
      </c>
      <c r="Z271" t="s">
        <v>731</v>
      </c>
      <c r="AA271">
        <v>8</v>
      </c>
      <c r="AB271">
        <v>4</v>
      </c>
    </row>
    <row r="272" spans="1:28" x14ac:dyDescent="0.2">
      <c r="A272" t="s">
        <v>577</v>
      </c>
      <c r="B272" s="2">
        <v>110010074071</v>
      </c>
      <c r="C272" s="1">
        <f>_xlfn.NUMBERVALUE(LEFT(B272,LEN(B272)-1))</f>
        <v>11001007407</v>
      </c>
      <c r="D272" s="2">
        <f>VLOOKUP(C272,ward_info!$A$2:$B$180,2)</f>
        <v>8</v>
      </c>
      <c r="E272" t="s">
        <v>578</v>
      </c>
      <c r="F272">
        <v>19</v>
      </c>
      <c r="G272">
        <v>102</v>
      </c>
      <c r="H272">
        <f>F272/(F272+G272)</f>
        <v>0.15702479338842976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34</v>
      </c>
      <c r="P272">
        <v>0</v>
      </c>
      <c r="Q272">
        <v>7407</v>
      </c>
      <c r="R272">
        <v>1</v>
      </c>
      <c r="S272">
        <v>11</v>
      </c>
      <c r="T272">
        <v>816</v>
      </c>
      <c r="U272">
        <v>1.0061651</v>
      </c>
      <c r="V272">
        <v>38.841540999999999</v>
      </c>
      <c r="W272">
        <v>-76.984832999999995</v>
      </c>
      <c r="X272">
        <v>110007200473</v>
      </c>
      <c r="Y272" t="s">
        <v>196</v>
      </c>
      <c r="Z272" t="s">
        <v>555</v>
      </c>
      <c r="AA272">
        <v>3</v>
      </c>
      <c r="AB272" t="s">
        <v>556</v>
      </c>
    </row>
    <row r="273" spans="1:28" x14ac:dyDescent="0.2">
      <c r="A273" t="s">
        <v>335</v>
      </c>
      <c r="B273" s="2">
        <v>110010032001</v>
      </c>
      <c r="C273" s="1">
        <f>_xlfn.NUMBERVALUE(LEFT(B273,LEN(B273)-1))</f>
        <v>11001003200</v>
      </c>
      <c r="D273" s="2">
        <f>VLOOKUP(C273,ward_info!$A$2:$B$180,2)</f>
        <v>1</v>
      </c>
      <c r="E273" t="s">
        <v>336</v>
      </c>
      <c r="F273">
        <v>17</v>
      </c>
      <c r="G273">
        <v>88</v>
      </c>
      <c r="H273">
        <f>F273/(F273+G273)</f>
        <v>0.16190476190476191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11</v>
      </c>
      <c r="Q273">
        <v>3200</v>
      </c>
      <c r="R273">
        <v>1</v>
      </c>
      <c r="S273">
        <v>11</v>
      </c>
      <c r="T273">
        <v>1060</v>
      </c>
      <c r="U273">
        <v>0.57181662</v>
      </c>
      <c r="V273">
        <v>38.944130000000001</v>
      </c>
      <c r="W273">
        <v>-77.020004</v>
      </c>
      <c r="X273">
        <v>110007300395</v>
      </c>
      <c r="Y273" t="s">
        <v>196</v>
      </c>
      <c r="Z273" t="s">
        <v>248</v>
      </c>
      <c r="AA273">
        <v>8</v>
      </c>
      <c r="AB273" t="s">
        <v>29</v>
      </c>
    </row>
    <row r="274" spans="1:28" x14ac:dyDescent="0.2">
      <c r="A274" t="s">
        <v>333</v>
      </c>
      <c r="B274" s="2">
        <v>110010031001</v>
      </c>
      <c r="C274" s="1">
        <f>_xlfn.NUMBERVALUE(LEFT(B274,LEN(B274)-1))</f>
        <v>11001003100</v>
      </c>
      <c r="D274" s="2">
        <f>VLOOKUP(C274,ward_info!$A$2:$B$180,2)</f>
        <v>1</v>
      </c>
      <c r="E274" t="s">
        <v>334</v>
      </c>
      <c r="F274">
        <v>46</v>
      </c>
      <c r="G274">
        <v>237</v>
      </c>
      <c r="H274">
        <f>F274/(F274+G274)</f>
        <v>0.16254416961130741</v>
      </c>
      <c r="I274">
        <v>0</v>
      </c>
      <c r="J274">
        <v>0</v>
      </c>
      <c r="K274">
        <v>73</v>
      </c>
      <c r="L274">
        <v>0</v>
      </c>
      <c r="M274">
        <v>23</v>
      </c>
      <c r="N274">
        <v>18</v>
      </c>
      <c r="O274">
        <v>53</v>
      </c>
      <c r="P274">
        <v>118</v>
      </c>
      <c r="Q274">
        <v>3100</v>
      </c>
      <c r="R274">
        <v>1</v>
      </c>
      <c r="S274">
        <v>11</v>
      </c>
      <c r="T274">
        <v>2885</v>
      </c>
      <c r="U274">
        <v>0.1985817</v>
      </c>
      <c r="V274">
        <v>38.929152999999999</v>
      </c>
      <c r="W274">
        <v>-77.029144000000002</v>
      </c>
      <c r="X274">
        <v>110003000074</v>
      </c>
      <c r="Y274" t="s">
        <v>27</v>
      </c>
      <c r="Z274" t="s">
        <v>292</v>
      </c>
      <c r="AA274">
        <v>5</v>
      </c>
      <c r="AB274" t="s">
        <v>29</v>
      </c>
    </row>
    <row r="275" spans="1:28" x14ac:dyDescent="0.2">
      <c r="A275" t="s">
        <v>530</v>
      </c>
      <c r="B275" s="2">
        <v>110010068022</v>
      </c>
      <c r="C275" s="1">
        <f>_xlfn.NUMBERVALUE(LEFT(B275,LEN(B275)-1))</f>
        <v>11001006802</v>
      </c>
      <c r="D275" s="2">
        <f>VLOOKUP(C275,ward_info!$A$2:$B$180,2)</f>
        <v>6</v>
      </c>
      <c r="E275" t="s">
        <v>531</v>
      </c>
      <c r="F275">
        <v>28</v>
      </c>
      <c r="G275">
        <v>141</v>
      </c>
      <c r="H275">
        <f>F275/(F275+G275)</f>
        <v>0.16568047337278108</v>
      </c>
      <c r="I275">
        <v>45</v>
      </c>
      <c r="J275">
        <v>11</v>
      </c>
      <c r="K275">
        <v>0</v>
      </c>
      <c r="L275">
        <v>0</v>
      </c>
      <c r="M275">
        <v>0</v>
      </c>
      <c r="N275">
        <v>0</v>
      </c>
      <c r="O275">
        <v>8</v>
      </c>
      <c r="P275">
        <v>0</v>
      </c>
      <c r="Q275">
        <v>6802</v>
      </c>
      <c r="R275">
        <v>2</v>
      </c>
      <c r="S275">
        <v>11</v>
      </c>
      <c r="T275">
        <v>1363</v>
      </c>
      <c r="U275">
        <v>1.0843976</v>
      </c>
      <c r="V275">
        <v>38.884644000000002</v>
      </c>
      <c r="W275">
        <v>-77.001518000000004</v>
      </c>
      <c r="X275">
        <v>110003000113</v>
      </c>
      <c r="Y275" t="s">
        <v>27</v>
      </c>
      <c r="Z275" t="s">
        <v>508</v>
      </c>
      <c r="AA275">
        <v>5</v>
      </c>
      <c r="AB275" t="s">
        <v>29</v>
      </c>
    </row>
    <row r="276" spans="1:28" x14ac:dyDescent="0.2">
      <c r="A276" t="s">
        <v>885</v>
      </c>
      <c r="B276" s="2">
        <v>110010099022</v>
      </c>
      <c r="C276" s="1">
        <f>_xlfn.NUMBERVALUE(LEFT(B276,LEN(B276)-1))</f>
        <v>11001009902</v>
      </c>
      <c r="D276" s="2">
        <f>VLOOKUP(C276,ward_info!$A$2:$B$180,2)</f>
        <v>7</v>
      </c>
      <c r="E276" t="s">
        <v>886</v>
      </c>
      <c r="F276">
        <v>43</v>
      </c>
      <c r="G276">
        <v>210</v>
      </c>
      <c r="H276">
        <f>F276/(F276+G276)</f>
        <v>0.16996047430830039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95</v>
      </c>
      <c r="P276">
        <v>0</v>
      </c>
      <c r="Q276">
        <v>9902</v>
      </c>
      <c r="R276">
        <v>2</v>
      </c>
      <c r="S276">
        <v>11</v>
      </c>
      <c r="T276">
        <v>1782</v>
      </c>
      <c r="U276">
        <v>1.2877951000000001</v>
      </c>
      <c r="V276">
        <v>38.882511000000001</v>
      </c>
      <c r="W276">
        <v>-76.934218999999999</v>
      </c>
      <c r="X276">
        <v>110003100419</v>
      </c>
      <c r="Y276" t="s">
        <v>196</v>
      </c>
      <c r="Z276" t="s">
        <v>611</v>
      </c>
      <c r="AA276">
        <v>4</v>
      </c>
      <c r="AB276">
        <v>1</v>
      </c>
    </row>
    <row r="277" spans="1:28" x14ac:dyDescent="0.2">
      <c r="A277" t="s">
        <v>207</v>
      </c>
      <c r="B277" s="2">
        <v>110010018042</v>
      </c>
      <c r="C277" s="1">
        <f>_xlfn.NUMBERVALUE(LEFT(B277,LEN(B277)-1))</f>
        <v>11001001804</v>
      </c>
      <c r="D277" s="2">
        <f>VLOOKUP(C277,ward_info!$A$2:$B$180,2)</f>
        <v>4</v>
      </c>
      <c r="E277" t="s">
        <v>208</v>
      </c>
      <c r="F277">
        <v>36</v>
      </c>
      <c r="G277">
        <v>175</v>
      </c>
      <c r="H277">
        <f>F277/(F277+G277)</f>
        <v>0.17061611374407584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16</v>
      </c>
      <c r="P277">
        <v>22</v>
      </c>
      <c r="Q277">
        <v>1804</v>
      </c>
      <c r="R277">
        <v>2</v>
      </c>
      <c r="S277">
        <v>11</v>
      </c>
      <c r="T277">
        <v>1262</v>
      </c>
      <c r="U277">
        <v>0.37361073</v>
      </c>
      <c r="V277">
        <v>38.962840999999997</v>
      </c>
      <c r="W277">
        <v>-77.028244000000001</v>
      </c>
      <c r="X277">
        <v>110007300400</v>
      </c>
      <c r="Y277" t="s">
        <v>196</v>
      </c>
      <c r="Z277" t="s">
        <v>197</v>
      </c>
      <c r="AA277">
        <v>8</v>
      </c>
      <c r="AB277" t="s">
        <v>29</v>
      </c>
    </row>
    <row r="278" spans="1:28" x14ac:dyDescent="0.2">
      <c r="A278" t="s">
        <v>211</v>
      </c>
      <c r="B278" s="2">
        <v>110010019011</v>
      </c>
      <c r="C278" s="1">
        <f>_xlfn.NUMBERVALUE(LEFT(B278,LEN(B278)-1))</f>
        <v>11001001901</v>
      </c>
      <c r="D278" s="2">
        <f>VLOOKUP(C278,ward_info!$A$2:$B$180,2)</f>
        <v>4</v>
      </c>
      <c r="E278" t="s">
        <v>212</v>
      </c>
      <c r="F278">
        <v>33</v>
      </c>
      <c r="G278">
        <v>160</v>
      </c>
      <c r="H278">
        <f>F278/(F278+G278)</f>
        <v>0.17098445595854922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182</v>
      </c>
      <c r="P278">
        <v>9</v>
      </c>
      <c r="Q278">
        <v>1901</v>
      </c>
      <c r="R278">
        <v>1</v>
      </c>
      <c r="S278">
        <v>11</v>
      </c>
      <c r="T278">
        <v>931</v>
      </c>
      <c r="U278">
        <v>0.29996738000000001</v>
      </c>
      <c r="V278">
        <v>38.962840999999997</v>
      </c>
      <c r="W278">
        <v>-77.028244000000001</v>
      </c>
      <c r="X278">
        <v>110007300400</v>
      </c>
      <c r="Y278" t="s">
        <v>196</v>
      </c>
      <c r="Z278" t="s">
        <v>197</v>
      </c>
      <c r="AA278">
        <v>8</v>
      </c>
      <c r="AB278" t="s">
        <v>29</v>
      </c>
    </row>
    <row r="279" spans="1:28" x14ac:dyDescent="0.2">
      <c r="A279" t="s">
        <v>640</v>
      </c>
      <c r="B279" s="2">
        <v>110010077072</v>
      </c>
      <c r="C279" s="1">
        <f>_xlfn.NUMBERVALUE(LEFT(B279,LEN(B279)-1))</f>
        <v>11001007707</v>
      </c>
      <c r="D279" s="2">
        <f>VLOOKUP(C279,ward_info!$A$2:$B$180,2)</f>
        <v>7</v>
      </c>
      <c r="E279" t="s">
        <v>641</v>
      </c>
      <c r="F279">
        <v>33</v>
      </c>
      <c r="G279">
        <v>151</v>
      </c>
      <c r="H279">
        <f>F279/(F279+G279)</f>
        <v>0.17934782608695651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64</v>
      </c>
      <c r="P279">
        <v>0</v>
      </c>
      <c r="Q279">
        <v>7707</v>
      </c>
      <c r="R279">
        <v>2</v>
      </c>
      <c r="S279">
        <v>11</v>
      </c>
      <c r="T279">
        <v>1461</v>
      </c>
      <c r="U279">
        <v>0.42419159000000001</v>
      </c>
      <c r="V279">
        <v>38.882511000000001</v>
      </c>
      <c r="W279">
        <v>-76.934218999999999</v>
      </c>
      <c r="X279">
        <v>110003100419</v>
      </c>
      <c r="Y279" t="s">
        <v>196</v>
      </c>
      <c r="Z279" t="s">
        <v>611</v>
      </c>
      <c r="AA279">
        <v>4</v>
      </c>
      <c r="AB279">
        <v>1</v>
      </c>
    </row>
    <row r="280" spans="1:28" x14ac:dyDescent="0.2">
      <c r="A280" t="s">
        <v>959</v>
      </c>
      <c r="B280" s="2">
        <v>110010111002</v>
      </c>
      <c r="C280" s="1">
        <f>_xlfn.NUMBERVALUE(LEFT(B280,LEN(B280)-1))</f>
        <v>11001011100</v>
      </c>
      <c r="D280" s="2">
        <f>VLOOKUP(C280,ward_info!$A$2:$B$180,2)</f>
        <v>5</v>
      </c>
      <c r="E280" t="s">
        <v>960</v>
      </c>
      <c r="F280">
        <v>45</v>
      </c>
      <c r="G280">
        <v>201</v>
      </c>
      <c r="H280">
        <f>F280/(F280+G280)</f>
        <v>0.18292682926829268</v>
      </c>
      <c r="I280">
        <v>0</v>
      </c>
      <c r="J280">
        <v>8</v>
      </c>
      <c r="K280">
        <v>0</v>
      </c>
      <c r="L280">
        <v>0</v>
      </c>
      <c r="M280">
        <v>0</v>
      </c>
      <c r="N280">
        <v>0</v>
      </c>
      <c r="O280">
        <v>134</v>
      </c>
      <c r="P280">
        <v>88</v>
      </c>
      <c r="Q280">
        <v>11100</v>
      </c>
      <c r="R280">
        <v>2</v>
      </c>
      <c r="S280">
        <v>11</v>
      </c>
      <c r="T280">
        <v>1710</v>
      </c>
      <c r="U280">
        <v>1.1200751</v>
      </c>
      <c r="V280">
        <v>38.935088999999998</v>
      </c>
      <c r="W280">
        <v>-76.990074000000007</v>
      </c>
      <c r="X280">
        <v>110000900223</v>
      </c>
      <c r="Y280" t="s">
        <v>196</v>
      </c>
      <c r="Z280" t="s">
        <v>758</v>
      </c>
      <c r="AA280">
        <v>5</v>
      </c>
      <c r="AB280" t="s">
        <v>29</v>
      </c>
    </row>
    <row r="281" spans="1:28" x14ac:dyDescent="0.2">
      <c r="A281" t="s">
        <v>752</v>
      </c>
      <c r="B281" s="2">
        <v>110010089041</v>
      </c>
      <c r="C281" s="1">
        <f>_xlfn.NUMBERVALUE(LEFT(B281,LEN(B281)-1))</f>
        <v>11001008904</v>
      </c>
      <c r="D281" s="2">
        <f>VLOOKUP(C281,ward_info!$A$2:$B$180,2)</f>
        <v>5</v>
      </c>
      <c r="E281" t="s">
        <v>753</v>
      </c>
      <c r="F281">
        <v>37</v>
      </c>
      <c r="G281">
        <v>164</v>
      </c>
      <c r="H281">
        <f>F281/(F281+G281)</f>
        <v>0.18407960199004975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124</v>
      </c>
      <c r="P281">
        <v>0</v>
      </c>
      <c r="Q281">
        <v>8904</v>
      </c>
      <c r="R281">
        <v>1</v>
      </c>
      <c r="S281">
        <v>11</v>
      </c>
      <c r="T281">
        <v>2311</v>
      </c>
      <c r="U281">
        <v>1.2646523999999999</v>
      </c>
      <c r="V281">
        <v>38.898513999999999</v>
      </c>
      <c r="W281">
        <v>-76.996643000000006</v>
      </c>
      <c r="X281">
        <v>110003000037</v>
      </c>
      <c r="Y281" t="s">
        <v>27</v>
      </c>
      <c r="Z281" t="s">
        <v>525</v>
      </c>
      <c r="AA281">
        <v>5</v>
      </c>
      <c r="AB281" t="s">
        <v>29</v>
      </c>
    </row>
    <row r="282" spans="1:28" x14ac:dyDescent="0.2">
      <c r="A282" t="s">
        <v>325</v>
      </c>
      <c r="B282" s="2">
        <v>110010029001</v>
      </c>
      <c r="C282" s="1">
        <f>_xlfn.NUMBERVALUE(LEFT(B282,LEN(B282)-1))</f>
        <v>11001002900</v>
      </c>
      <c r="D282" s="2">
        <f>VLOOKUP(C282,ward_info!$A$2:$B$180,2)</f>
        <v>1</v>
      </c>
      <c r="E282" t="s">
        <v>326</v>
      </c>
      <c r="F282">
        <v>22</v>
      </c>
      <c r="G282">
        <v>95</v>
      </c>
      <c r="H282">
        <f>F282/(F282+G282)</f>
        <v>0.18803418803418803</v>
      </c>
      <c r="I282">
        <v>0</v>
      </c>
      <c r="J282">
        <v>0</v>
      </c>
      <c r="K282">
        <v>19</v>
      </c>
      <c r="L282">
        <v>0</v>
      </c>
      <c r="M282">
        <v>0</v>
      </c>
      <c r="N282">
        <v>0</v>
      </c>
      <c r="O282">
        <v>36</v>
      </c>
      <c r="P282">
        <v>51</v>
      </c>
      <c r="Q282">
        <v>2900</v>
      </c>
      <c r="R282">
        <v>1</v>
      </c>
      <c r="S282">
        <v>11</v>
      </c>
      <c r="T282">
        <v>1802</v>
      </c>
      <c r="U282">
        <v>0.34175491000000002</v>
      </c>
      <c r="V282">
        <v>38.929152999999999</v>
      </c>
      <c r="W282">
        <v>-77.029144000000002</v>
      </c>
      <c r="X282">
        <v>110003000074</v>
      </c>
      <c r="Y282" t="s">
        <v>27</v>
      </c>
      <c r="Z282" t="s">
        <v>292</v>
      </c>
      <c r="AA282">
        <v>5</v>
      </c>
      <c r="AB282" t="s">
        <v>29</v>
      </c>
    </row>
    <row r="283" spans="1:28" x14ac:dyDescent="0.2">
      <c r="A283" t="s">
        <v>571</v>
      </c>
      <c r="B283" s="2">
        <v>110010074043</v>
      </c>
      <c r="C283" s="1">
        <f>_xlfn.NUMBERVALUE(LEFT(B283,LEN(B283)-1))</f>
        <v>11001007404</v>
      </c>
      <c r="D283" s="2">
        <f>VLOOKUP(C283,ward_info!$A$2:$B$180,2)</f>
        <v>8</v>
      </c>
      <c r="E283" t="s">
        <v>572</v>
      </c>
      <c r="F283">
        <v>16</v>
      </c>
      <c r="G283">
        <v>68</v>
      </c>
      <c r="H283">
        <f>F283/(F283+G283)</f>
        <v>0.19047619047619047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26</v>
      </c>
      <c r="P283">
        <v>0</v>
      </c>
      <c r="Q283">
        <v>7404</v>
      </c>
      <c r="R283">
        <v>3</v>
      </c>
      <c r="S283">
        <v>11</v>
      </c>
      <c r="T283">
        <v>388</v>
      </c>
      <c r="U283">
        <v>0.71672195000000005</v>
      </c>
      <c r="V283">
        <v>38.841540999999999</v>
      </c>
      <c r="W283">
        <v>-76.984832999999995</v>
      </c>
      <c r="X283">
        <v>110007200473</v>
      </c>
      <c r="Y283" t="s">
        <v>196</v>
      </c>
      <c r="Z283" t="s">
        <v>555</v>
      </c>
      <c r="AA283">
        <v>3</v>
      </c>
      <c r="AB283" t="s">
        <v>556</v>
      </c>
    </row>
    <row r="284" spans="1:28" x14ac:dyDescent="0.2">
      <c r="A284" t="s">
        <v>961</v>
      </c>
      <c r="B284" s="2">
        <v>110010111003</v>
      </c>
      <c r="C284" s="1">
        <f>_xlfn.NUMBERVALUE(LEFT(B284,LEN(B284)-1))</f>
        <v>11001011100</v>
      </c>
      <c r="D284" s="2">
        <f>VLOOKUP(C284,ward_info!$A$2:$B$180,2)</f>
        <v>5</v>
      </c>
      <c r="E284" t="s">
        <v>962</v>
      </c>
      <c r="F284">
        <v>17</v>
      </c>
      <c r="G284">
        <v>72</v>
      </c>
      <c r="H284">
        <f>F284/(F284+G284)</f>
        <v>0.19101123595505617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45</v>
      </c>
      <c r="P284">
        <v>0</v>
      </c>
      <c r="Q284">
        <v>11100</v>
      </c>
      <c r="R284">
        <v>3</v>
      </c>
      <c r="S284">
        <v>11</v>
      </c>
      <c r="T284">
        <v>1733</v>
      </c>
      <c r="U284">
        <v>1.2339648000000001</v>
      </c>
      <c r="V284">
        <v>38.924843000000003</v>
      </c>
      <c r="W284">
        <v>-76.996009999999998</v>
      </c>
      <c r="X284">
        <v>110004800277</v>
      </c>
      <c r="Y284" t="s">
        <v>196</v>
      </c>
      <c r="Z284" t="s">
        <v>731</v>
      </c>
      <c r="AA284">
        <v>8</v>
      </c>
      <c r="AB284">
        <v>4</v>
      </c>
    </row>
    <row r="285" spans="1:28" x14ac:dyDescent="0.2">
      <c r="A285" t="s">
        <v>173</v>
      </c>
      <c r="B285" s="2">
        <v>110010014023</v>
      </c>
      <c r="C285" s="1">
        <f>_xlfn.NUMBERVALUE(LEFT(B285,LEN(B285)-1))</f>
        <v>11001001402</v>
      </c>
      <c r="D285" s="2">
        <f>VLOOKUP(C285,ward_info!$A$2:$B$180,2)</f>
        <v>3</v>
      </c>
      <c r="E285" t="s">
        <v>174</v>
      </c>
      <c r="F285">
        <v>31</v>
      </c>
      <c r="G285">
        <v>119</v>
      </c>
      <c r="H285">
        <f>F285/(F285+G285)</f>
        <v>0.20666666666666667</v>
      </c>
      <c r="I285">
        <v>23</v>
      </c>
      <c r="J285">
        <v>0</v>
      </c>
      <c r="K285">
        <v>0</v>
      </c>
      <c r="L285">
        <v>0</v>
      </c>
      <c r="M285">
        <v>11</v>
      </c>
      <c r="N285">
        <v>0</v>
      </c>
      <c r="O285">
        <v>0</v>
      </c>
      <c r="P285">
        <v>0</v>
      </c>
      <c r="Q285">
        <v>1402</v>
      </c>
      <c r="R285">
        <v>3</v>
      </c>
      <c r="S285">
        <v>11</v>
      </c>
      <c r="T285">
        <v>1273</v>
      </c>
      <c r="U285">
        <v>0.41369221</v>
      </c>
      <c r="V285">
        <v>38.952717</v>
      </c>
      <c r="W285">
        <v>-77.070503000000002</v>
      </c>
      <c r="X285">
        <v>110003000001</v>
      </c>
      <c r="Y285" t="s">
        <v>27</v>
      </c>
      <c r="Z285" t="s">
        <v>140</v>
      </c>
      <c r="AA285">
        <v>5</v>
      </c>
      <c r="AB285" t="s">
        <v>29</v>
      </c>
    </row>
    <row r="286" spans="1:28" x14ac:dyDescent="0.2">
      <c r="A286" t="s">
        <v>746</v>
      </c>
      <c r="B286" s="2">
        <v>110010088042</v>
      </c>
      <c r="C286" s="1">
        <f>_xlfn.NUMBERVALUE(LEFT(B286,LEN(B286)-1))</f>
        <v>11001008804</v>
      </c>
      <c r="D286" s="2">
        <f>VLOOKUP(C286,ward_info!$A$2:$B$180,2)</f>
        <v>5</v>
      </c>
      <c r="E286" t="s">
        <v>747</v>
      </c>
      <c r="F286">
        <v>35</v>
      </c>
      <c r="G286">
        <v>133</v>
      </c>
      <c r="H286">
        <f>F286/(F286+G286)</f>
        <v>0.20833333333333334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23</v>
      </c>
      <c r="P286">
        <v>0</v>
      </c>
      <c r="Q286">
        <v>8804</v>
      </c>
      <c r="R286">
        <v>2</v>
      </c>
      <c r="S286">
        <v>11</v>
      </c>
      <c r="T286">
        <v>1466</v>
      </c>
      <c r="U286">
        <v>0.92915910000000002</v>
      </c>
      <c r="V286">
        <v>38.906726999999997</v>
      </c>
      <c r="W286">
        <v>-77.000206000000006</v>
      </c>
      <c r="X286">
        <v>110004500279</v>
      </c>
      <c r="Y286" t="s">
        <v>196</v>
      </c>
      <c r="Z286" t="s">
        <v>726</v>
      </c>
      <c r="AA286">
        <v>8</v>
      </c>
      <c r="AB286" t="s">
        <v>29</v>
      </c>
    </row>
    <row r="287" spans="1:28" x14ac:dyDescent="0.2">
      <c r="A287" t="s">
        <v>267</v>
      </c>
      <c r="B287" s="2">
        <v>110010022023</v>
      </c>
      <c r="C287" s="1">
        <f>_xlfn.NUMBERVALUE(LEFT(B287,LEN(B287)-1))</f>
        <v>11001002202</v>
      </c>
      <c r="D287" s="2">
        <f>VLOOKUP(C287,ward_info!$A$2:$B$180,2)</f>
        <v>4</v>
      </c>
      <c r="E287" t="s">
        <v>268</v>
      </c>
      <c r="F287">
        <v>19</v>
      </c>
      <c r="G287">
        <v>72</v>
      </c>
      <c r="H287">
        <f>F287/(F287+G287)</f>
        <v>0.2087912087912088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29</v>
      </c>
      <c r="P287">
        <v>0</v>
      </c>
      <c r="Q287">
        <v>2202</v>
      </c>
      <c r="R287">
        <v>3</v>
      </c>
      <c r="S287">
        <v>11</v>
      </c>
      <c r="T287">
        <v>941</v>
      </c>
      <c r="U287">
        <v>0.46056881999999999</v>
      </c>
      <c r="V287">
        <v>38.944130000000001</v>
      </c>
      <c r="W287">
        <v>-77.020004</v>
      </c>
      <c r="X287">
        <v>110007300395</v>
      </c>
      <c r="Y287" t="s">
        <v>196</v>
      </c>
      <c r="Z287" t="s">
        <v>248</v>
      </c>
      <c r="AA287">
        <v>8</v>
      </c>
      <c r="AB287" t="s">
        <v>29</v>
      </c>
    </row>
    <row r="288" spans="1:28" x14ac:dyDescent="0.2">
      <c r="A288" t="s">
        <v>249</v>
      </c>
      <c r="B288" s="2">
        <v>110010021023</v>
      </c>
      <c r="C288" s="1">
        <f>_xlfn.NUMBERVALUE(LEFT(B288,LEN(B288)-1))</f>
        <v>11001002102</v>
      </c>
      <c r="D288" s="2">
        <f>VLOOKUP(C288,ward_info!$A$2:$B$180,2)</f>
        <v>4</v>
      </c>
      <c r="E288" t="s">
        <v>250</v>
      </c>
      <c r="F288">
        <v>22</v>
      </c>
      <c r="G288">
        <v>81</v>
      </c>
      <c r="H288">
        <f>F288/(F288+G288)</f>
        <v>0.21359223300970873</v>
      </c>
      <c r="I288">
        <v>0</v>
      </c>
      <c r="J288">
        <v>9</v>
      </c>
      <c r="K288">
        <v>25</v>
      </c>
      <c r="L288">
        <v>0</v>
      </c>
      <c r="M288">
        <v>0</v>
      </c>
      <c r="N288">
        <v>0</v>
      </c>
      <c r="O288">
        <v>11</v>
      </c>
      <c r="P288">
        <v>25</v>
      </c>
      <c r="Q288">
        <v>2102</v>
      </c>
      <c r="R288">
        <v>3</v>
      </c>
      <c r="S288">
        <v>11</v>
      </c>
      <c r="T288">
        <v>718</v>
      </c>
      <c r="U288">
        <v>0.85006999999999999</v>
      </c>
      <c r="V288">
        <v>38.944130000000001</v>
      </c>
      <c r="W288">
        <v>-77.020004</v>
      </c>
      <c r="X288">
        <v>110007300395</v>
      </c>
      <c r="Y288" t="s">
        <v>196</v>
      </c>
      <c r="Z288" t="s">
        <v>248</v>
      </c>
      <c r="AA288">
        <v>8</v>
      </c>
      <c r="AB288" t="s">
        <v>29</v>
      </c>
    </row>
    <row r="289" spans="1:28" x14ac:dyDescent="0.2">
      <c r="A289" t="s">
        <v>319</v>
      </c>
      <c r="B289" s="2">
        <v>110010028012</v>
      </c>
      <c r="C289" s="1">
        <f>_xlfn.NUMBERVALUE(LEFT(B289,LEN(B289)-1))</f>
        <v>11001002801</v>
      </c>
      <c r="D289" s="2">
        <f>VLOOKUP(C289,ward_info!$A$2:$B$180,2)</f>
        <v>1</v>
      </c>
      <c r="E289" t="s">
        <v>320</v>
      </c>
      <c r="F289">
        <v>106</v>
      </c>
      <c r="G289">
        <v>387</v>
      </c>
      <c r="H289">
        <f>F289/(F289+G289)</f>
        <v>0.21501014198782961</v>
      </c>
      <c r="I289">
        <v>5</v>
      </c>
      <c r="J289">
        <v>0</v>
      </c>
      <c r="K289">
        <v>55</v>
      </c>
      <c r="L289">
        <v>0</v>
      </c>
      <c r="M289">
        <v>3</v>
      </c>
      <c r="N289">
        <v>0</v>
      </c>
      <c r="O289">
        <v>20</v>
      </c>
      <c r="P289">
        <v>97</v>
      </c>
      <c r="Q289">
        <v>2801</v>
      </c>
      <c r="R289">
        <v>2</v>
      </c>
      <c r="S289">
        <v>11</v>
      </c>
      <c r="T289">
        <v>2454</v>
      </c>
      <c r="U289">
        <v>0.34768223999999998</v>
      </c>
      <c r="V289">
        <v>38.934387000000001</v>
      </c>
      <c r="W289">
        <v>-77.040543</v>
      </c>
      <c r="X289">
        <v>110003000120</v>
      </c>
      <c r="Y289" t="s">
        <v>27</v>
      </c>
      <c r="Z289" t="s">
        <v>295</v>
      </c>
      <c r="AA289">
        <v>5</v>
      </c>
      <c r="AB289" t="s">
        <v>29</v>
      </c>
    </row>
    <row r="290" spans="1:28" x14ac:dyDescent="0.2">
      <c r="A290" t="s">
        <v>200</v>
      </c>
      <c r="B290" s="2">
        <v>110010018031</v>
      </c>
      <c r="C290" s="1">
        <f>_xlfn.NUMBERVALUE(LEFT(B290,LEN(B290)-1))</f>
        <v>11001001803</v>
      </c>
      <c r="D290" s="2">
        <f>VLOOKUP(C290,ward_info!$A$2:$B$180,2)</f>
        <v>4</v>
      </c>
      <c r="E290" t="s">
        <v>201</v>
      </c>
      <c r="F290">
        <v>40</v>
      </c>
      <c r="G290">
        <v>146</v>
      </c>
      <c r="H290">
        <f>F290/(F290+G290)</f>
        <v>0.21505376344086022</v>
      </c>
      <c r="I290">
        <v>19</v>
      </c>
      <c r="J290">
        <v>0</v>
      </c>
      <c r="K290">
        <v>0</v>
      </c>
      <c r="L290">
        <v>0</v>
      </c>
      <c r="M290">
        <v>16</v>
      </c>
      <c r="N290">
        <v>0</v>
      </c>
      <c r="O290">
        <v>58</v>
      </c>
      <c r="P290">
        <v>0</v>
      </c>
      <c r="Q290">
        <v>1803</v>
      </c>
      <c r="R290">
        <v>1</v>
      </c>
      <c r="S290">
        <v>11</v>
      </c>
      <c r="T290">
        <v>1096</v>
      </c>
      <c r="U290">
        <v>0.52468461</v>
      </c>
      <c r="V290">
        <v>38.962173</v>
      </c>
      <c r="W290">
        <v>-77.032387</v>
      </c>
      <c r="X290">
        <v>110003200247</v>
      </c>
      <c r="Y290" t="s">
        <v>196</v>
      </c>
      <c r="Z290" t="s">
        <v>202</v>
      </c>
      <c r="AA290">
        <v>5</v>
      </c>
      <c r="AB290" t="s">
        <v>29</v>
      </c>
    </row>
    <row r="291" spans="1:28" x14ac:dyDescent="0.2">
      <c r="A291" t="s">
        <v>666</v>
      </c>
      <c r="B291" s="2">
        <v>110010078062</v>
      </c>
      <c r="C291" s="1">
        <f>_xlfn.NUMBERVALUE(LEFT(B291,LEN(B291)-1))</f>
        <v>11001007806</v>
      </c>
      <c r="D291" s="2">
        <f>VLOOKUP(C291,ward_info!$A$2:$B$180,2)</f>
        <v>7</v>
      </c>
      <c r="E291" t="s">
        <v>667</v>
      </c>
      <c r="F291">
        <v>25</v>
      </c>
      <c r="G291">
        <v>91</v>
      </c>
      <c r="H291">
        <f>F291/(F291+G291)</f>
        <v>0.21551724137931033</v>
      </c>
      <c r="I291">
        <v>5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67</v>
      </c>
      <c r="P291">
        <v>0</v>
      </c>
      <c r="Q291">
        <v>7806</v>
      </c>
      <c r="R291">
        <v>2</v>
      </c>
      <c r="S291">
        <v>11</v>
      </c>
      <c r="T291">
        <v>1020</v>
      </c>
      <c r="U291">
        <v>1.5485555</v>
      </c>
      <c r="V291">
        <v>38.882511000000001</v>
      </c>
      <c r="W291">
        <v>-76.934218999999999</v>
      </c>
      <c r="X291">
        <v>110003100419</v>
      </c>
      <c r="Y291" t="s">
        <v>196</v>
      </c>
      <c r="Z291" t="s">
        <v>611</v>
      </c>
      <c r="AA291">
        <v>4</v>
      </c>
      <c r="AB291">
        <v>1</v>
      </c>
    </row>
    <row r="292" spans="1:28" x14ac:dyDescent="0.2">
      <c r="A292" t="s">
        <v>546</v>
      </c>
      <c r="B292" s="2">
        <v>110010072001</v>
      </c>
      <c r="C292" s="1">
        <f>_xlfn.NUMBERVALUE(LEFT(B292,LEN(B292)-1))</f>
        <v>11001007200</v>
      </c>
      <c r="D292" s="2">
        <f>VLOOKUP(C292,ward_info!$A$2:$B$180,2)</f>
        <v>6</v>
      </c>
      <c r="E292" t="s">
        <v>547</v>
      </c>
      <c r="F292">
        <v>44</v>
      </c>
      <c r="G292">
        <v>158</v>
      </c>
      <c r="H292">
        <f>F292/(F292+G292)</f>
        <v>0.21782178217821782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19</v>
      </c>
      <c r="P292">
        <v>0</v>
      </c>
      <c r="Q292">
        <v>7200</v>
      </c>
      <c r="R292">
        <v>1</v>
      </c>
      <c r="S292">
        <v>11</v>
      </c>
      <c r="T292">
        <v>1964</v>
      </c>
      <c r="U292">
        <v>0.43140176000000002</v>
      </c>
      <c r="V292">
        <v>38.884644000000002</v>
      </c>
      <c r="W292">
        <v>-77.001518000000004</v>
      </c>
      <c r="X292">
        <v>110003000113</v>
      </c>
      <c r="Y292" t="s">
        <v>27</v>
      </c>
      <c r="Z292" t="s">
        <v>508</v>
      </c>
      <c r="AA292">
        <v>5</v>
      </c>
      <c r="AB292" t="s">
        <v>29</v>
      </c>
    </row>
    <row r="293" spans="1:28" x14ac:dyDescent="0.2">
      <c r="A293" t="s">
        <v>290</v>
      </c>
      <c r="B293" s="2">
        <v>110010025022</v>
      </c>
      <c r="C293" s="1">
        <f>_xlfn.NUMBERVALUE(LEFT(B293,LEN(B293)-1))</f>
        <v>11001002502</v>
      </c>
      <c r="D293" s="2">
        <f>VLOOKUP(C293,ward_info!$A$2:$B$180,2)</f>
        <v>4</v>
      </c>
      <c r="E293" t="s">
        <v>291</v>
      </c>
      <c r="F293">
        <v>29</v>
      </c>
      <c r="G293">
        <v>103</v>
      </c>
      <c r="H293">
        <f>F293/(F293+G293)</f>
        <v>0.2196969696969697</v>
      </c>
      <c r="I293">
        <v>0</v>
      </c>
      <c r="J293">
        <v>0</v>
      </c>
      <c r="K293">
        <v>103</v>
      </c>
      <c r="L293">
        <v>0</v>
      </c>
      <c r="M293">
        <v>0</v>
      </c>
      <c r="N293">
        <v>0</v>
      </c>
      <c r="O293">
        <v>0</v>
      </c>
      <c r="P293">
        <v>103</v>
      </c>
      <c r="Q293">
        <v>2502</v>
      </c>
      <c r="R293">
        <v>2</v>
      </c>
      <c r="S293">
        <v>11</v>
      </c>
      <c r="T293">
        <v>1376</v>
      </c>
      <c r="U293">
        <v>0.57497226999999995</v>
      </c>
      <c r="V293">
        <v>38.929152999999999</v>
      </c>
      <c r="W293">
        <v>-77.029144000000002</v>
      </c>
      <c r="X293">
        <v>110003000074</v>
      </c>
      <c r="Y293" t="s">
        <v>27</v>
      </c>
      <c r="Z293" t="s">
        <v>292</v>
      </c>
      <c r="AA293">
        <v>5</v>
      </c>
      <c r="AB293" t="s">
        <v>29</v>
      </c>
    </row>
    <row r="294" spans="1:28" x14ac:dyDescent="0.2">
      <c r="A294" t="s">
        <v>353</v>
      </c>
      <c r="B294" s="2">
        <v>110010033022</v>
      </c>
      <c r="C294" s="1">
        <f>_xlfn.NUMBERVALUE(LEFT(B294,LEN(B294)-1))</f>
        <v>11001003302</v>
      </c>
      <c r="D294" s="2">
        <f>VLOOKUP(C294,ward_info!$A$2:$B$180,2)</f>
        <v>5</v>
      </c>
      <c r="E294" t="s">
        <v>354</v>
      </c>
      <c r="F294">
        <v>20</v>
      </c>
      <c r="G294">
        <v>71</v>
      </c>
      <c r="H294">
        <f>F294/(F294+G294)</f>
        <v>0.21978021978021978</v>
      </c>
      <c r="I294">
        <v>0</v>
      </c>
      <c r="J294">
        <v>5</v>
      </c>
      <c r="K294">
        <v>0</v>
      </c>
      <c r="L294">
        <v>0</v>
      </c>
      <c r="M294">
        <v>0</v>
      </c>
      <c r="N294">
        <v>0</v>
      </c>
      <c r="O294">
        <v>16</v>
      </c>
      <c r="P294">
        <v>7</v>
      </c>
      <c r="Q294">
        <v>3302</v>
      </c>
      <c r="R294">
        <v>2</v>
      </c>
      <c r="S294">
        <v>11</v>
      </c>
      <c r="T294">
        <v>1014</v>
      </c>
      <c r="U294">
        <v>0.44448929999999998</v>
      </c>
      <c r="V294">
        <v>38.909981000000002</v>
      </c>
      <c r="W294">
        <v>-77.018265</v>
      </c>
      <c r="X294">
        <v>110003100376</v>
      </c>
      <c r="Y294" t="s">
        <v>196</v>
      </c>
      <c r="Z294" t="s">
        <v>348</v>
      </c>
      <c r="AA294">
        <v>8</v>
      </c>
      <c r="AB294">
        <v>4</v>
      </c>
    </row>
    <row r="295" spans="1:28" x14ac:dyDescent="0.2">
      <c r="A295" t="s">
        <v>670</v>
      </c>
      <c r="B295" s="2">
        <v>110010078072</v>
      </c>
      <c r="C295" s="1">
        <f>_xlfn.NUMBERVALUE(LEFT(B295,LEN(B295)-1))</f>
        <v>11001007807</v>
      </c>
      <c r="D295" s="2">
        <f>VLOOKUP(C295,ward_info!$A$2:$B$180,2)</f>
        <v>7</v>
      </c>
      <c r="E295" t="s">
        <v>671</v>
      </c>
      <c r="F295">
        <v>27</v>
      </c>
      <c r="G295">
        <v>93</v>
      </c>
      <c r="H295">
        <f>F295/(F295+G295)</f>
        <v>0.22500000000000001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19</v>
      </c>
      <c r="P295">
        <v>0</v>
      </c>
      <c r="Q295">
        <v>7807</v>
      </c>
      <c r="R295">
        <v>2</v>
      </c>
      <c r="S295">
        <v>11</v>
      </c>
      <c r="T295">
        <v>985</v>
      </c>
      <c r="U295">
        <v>1.3938767000000001</v>
      </c>
      <c r="V295">
        <v>38.882511000000001</v>
      </c>
      <c r="W295">
        <v>-76.934218999999999</v>
      </c>
      <c r="X295">
        <v>110003100419</v>
      </c>
      <c r="Y295" t="s">
        <v>196</v>
      </c>
      <c r="Z295" t="s">
        <v>611</v>
      </c>
      <c r="AA295">
        <v>4</v>
      </c>
      <c r="AB295">
        <v>1</v>
      </c>
    </row>
    <row r="296" spans="1:28" x14ac:dyDescent="0.2">
      <c r="A296" t="s">
        <v>219</v>
      </c>
      <c r="B296" s="2">
        <v>110010019021</v>
      </c>
      <c r="C296" s="1">
        <f>_xlfn.NUMBERVALUE(LEFT(B296,LEN(B296)-1))</f>
        <v>11001001902</v>
      </c>
      <c r="D296" s="2">
        <f>VLOOKUP(C296,ward_info!$A$2:$B$180,2)</f>
        <v>4</v>
      </c>
      <c r="E296" t="s">
        <v>220</v>
      </c>
      <c r="F296">
        <v>32</v>
      </c>
      <c r="G296">
        <v>108</v>
      </c>
      <c r="H296">
        <f>F296/(F296+G296)</f>
        <v>0.22857142857142856</v>
      </c>
      <c r="I296">
        <v>0</v>
      </c>
      <c r="J296">
        <v>0</v>
      </c>
      <c r="K296">
        <v>16</v>
      </c>
      <c r="L296">
        <v>0</v>
      </c>
      <c r="M296">
        <v>0</v>
      </c>
      <c r="N296">
        <v>0</v>
      </c>
      <c r="O296">
        <v>14</v>
      </c>
      <c r="P296">
        <v>24</v>
      </c>
      <c r="Q296">
        <v>1902</v>
      </c>
      <c r="R296">
        <v>1</v>
      </c>
      <c r="S296">
        <v>11</v>
      </c>
      <c r="T296">
        <v>1252</v>
      </c>
      <c r="U296">
        <v>0.61671560999999997</v>
      </c>
      <c r="V296">
        <v>38.962840999999997</v>
      </c>
      <c r="W296">
        <v>-77.028244000000001</v>
      </c>
      <c r="X296">
        <v>110007300400</v>
      </c>
      <c r="Y296" t="s">
        <v>196</v>
      </c>
      <c r="Z296" t="s">
        <v>197</v>
      </c>
      <c r="AA296">
        <v>8</v>
      </c>
      <c r="AB296" t="s">
        <v>29</v>
      </c>
    </row>
    <row r="297" spans="1:28" x14ac:dyDescent="0.2">
      <c r="A297" t="s">
        <v>923</v>
      </c>
      <c r="B297" s="2">
        <v>110010104002</v>
      </c>
      <c r="C297" s="1">
        <f>_xlfn.NUMBERVALUE(LEFT(B297,LEN(B297)-1))</f>
        <v>11001010400</v>
      </c>
      <c r="D297" s="2">
        <f>VLOOKUP(C297,ward_info!$A$2:$B$180,2)</f>
        <v>8</v>
      </c>
      <c r="E297" t="s">
        <v>924</v>
      </c>
      <c r="F297">
        <v>75</v>
      </c>
      <c r="G297">
        <v>252</v>
      </c>
      <c r="H297">
        <f>F297/(F297+G297)</f>
        <v>0.22935779816513763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195</v>
      </c>
      <c r="P297">
        <v>0</v>
      </c>
      <c r="Q297">
        <v>10400</v>
      </c>
      <c r="R297">
        <v>2</v>
      </c>
      <c r="S297">
        <v>11</v>
      </c>
      <c r="T297">
        <v>3041</v>
      </c>
      <c r="U297">
        <v>0.47160178000000003</v>
      </c>
      <c r="V297">
        <v>38.841797</v>
      </c>
      <c r="W297">
        <v>-77.004409999999993</v>
      </c>
      <c r="X297">
        <v>110007300412</v>
      </c>
      <c r="Y297" t="s">
        <v>196</v>
      </c>
      <c r="Z297" t="s">
        <v>552</v>
      </c>
      <c r="AA297">
        <v>8</v>
      </c>
      <c r="AB297" t="s">
        <v>29</v>
      </c>
    </row>
    <row r="298" spans="1:28" x14ac:dyDescent="0.2">
      <c r="A298" t="s">
        <v>605</v>
      </c>
      <c r="B298" s="2">
        <v>110010076014</v>
      </c>
      <c r="C298" s="1">
        <f>_xlfn.NUMBERVALUE(LEFT(B298,LEN(B298)-1))</f>
        <v>11001007601</v>
      </c>
      <c r="D298" s="2">
        <f>VLOOKUP(C298,ward_info!$A$2:$B$180,2)</f>
        <v>8</v>
      </c>
      <c r="E298" t="s">
        <v>606</v>
      </c>
      <c r="F298">
        <v>22</v>
      </c>
      <c r="G298">
        <v>72</v>
      </c>
      <c r="H298">
        <f>F298/(F298+G298)</f>
        <v>0.23404255319148937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49</v>
      </c>
      <c r="P298">
        <v>0</v>
      </c>
      <c r="Q298">
        <v>7601</v>
      </c>
      <c r="R298">
        <v>4</v>
      </c>
      <c r="S298">
        <v>11</v>
      </c>
      <c r="T298">
        <v>858</v>
      </c>
      <c r="U298">
        <v>1.5087188</v>
      </c>
      <c r="V298">
        <v>38.884644000000002</v>
      </c>
      <c r="W298">
        <v>-77.001518000000004</v>
      </c>
      <c r="X298">
        <v>110003000113</v>
      </c>
      <c r="Y298" t="s">
        <v>27</v>
      </c>
      <c r="Z298" t="s">
        <v>508</v>
      </c>
      <c r="AA298">
        <v>5</v>
      </c>
      <c r="AB298" t="s">
        <v>29</v>
      </c>
    </row>
    <row r="299" spans="1:28" x14ac:dyDescent="0.2">
      <c r="A299" t="s">
        <v>209</v>
      </c>
      <c r="B299" s="2">
        <v>110010018043</v>
      </c>
      <c r="C299" s="1">
        <f>_xlfn.NUMBERVALUE(LEFT(B299,LEN(B299)-1))</f>
        <v>11001001804</v>
      </c>
      <c r="D299" s="2">
        <f>VLOOKUP(C299,ward_info!$A$2:$B$180,2)</f>
        <v>4</v>
      </c>
      <c r="E299" t="s">
        <v>210</v>
      </c>
      <c r="F299">
        <v>91</v>
      </c>
      <c r="G299">
        <v>295</v>
      </c>
      <c r="H299">
        <f>F299/(F299+G299)</f>
        <v>0.23575129533678757</v>
      </c>
      <c r="I299">
        <v>0</v>
      </c>
      <c r="J299">
        <v>0</v>
      </c>
      <c r="K299">
        <v>155</v>
      </c>
      <c r="L299">
        <v>0</v>
      </c>
      <c r="M299">
        <v>0</v>
      </c>
      <c r="N299">
        <v>0</v>
      </c>
      <c r="O299">
        <v>19</v>
      </c>
      <c r="P299">
        <v>167</v>
      </c>
      <c r="Q299">
        <v>1804</v>
      </c>
      <c r="R299">
        <v>3</v>
      </c>
      <c r="S299">
        <v>11</v>
      </c>
      <c r="T299">
        <v>2102</v>
      </c>
      <c r="U299">
        <v>0.13018969</v>
      </c>
      <c r="V299">
        <v>38.962173</v>
      </c>
      <c r="W299">
        <v>-77.032387</v>
      </c>
      <c r="X299">
        <v>110003200247</v>
      </c>
      <c r="Y299" t="s">
        <v>196</v>
      </c>
      <c r="Z299" t="s">
        <v>202</v>
      </c>
      <c r="AA299">
        <v>5</v>
      </c>
      <c r="AB299" t="s">
        <v>29</v>
      </c>
    </row>
    <row r="300" spans="1:28" x14ac:dyDescent="0.2">
      <c r="A300" t="s">
        <v>727</v>
      </c>
      <c r="B300" s="2">
        <v>110010087012</v>
      </c>
      <c r="C300" s="1">
        <f>_xlfn.NUMBERVALUE(LEFT(B300,LEN(B300)-1))</f>
        <v>11001008701</v>
      </c>
      <c r="D300" s="2">
        <f>VLOOKUP(C300,ward_info!$A$2:$B$180,2)</f>
        <v>5</v>
      </c>
      <c r="E300" t="s">
        <v>728</v>
      </c>
      <c r="F300">
        <v>13</v>
      </c>
      <c r="G300">
        <v>42</v>
      </c>
      <c r="H300">
        <f>F300/(F300+G300)</f>
        <v>0.23636363636363636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26</v>
      </c>
      <c r="P300">
        <v>0</v>
      </c>
      <c r="Q300">
        <v>8701</v>
      </c>
      <c r="R300">
        <v>2</v>
      </c>
      <c r="S300">
        <v>11</v>
      </c>
      <c r="T300">
        <v>1114</v>
      </c>
      <c r="U300">
        <v>0.75910359999999999</v>
      </c>
      <c r="V300">
        <v>38.906726999999997</v>
      </c>
      <c r="W300">
        <v>-77.000206000000006</v>
      </c>
      <c r="X300">
        <v>110004500279</v>
      </c>
      <c r="Y300" t="s">
        <v>196</v>
      </c>
      <c r="Z300" t="s">
        <v>726</v>
      </c>
      <c r="AA300">
        <v>8</v>
      </c>
      <c r="AB300" t="s">
        <v>29</v>
      </c>
    </row>
    <row r="301" spans="1:28" x14ac:dyDescent="0.2">
      <c r="A301" t="s">
        <v>323</v>
      </c>
      <c r="B301" s="2">
        <v>110010028022</v>
      </c>
      <c r="C301" s="1">
        <f>_xlfn.NUMBERVALUE(LEFT(B301,LEN(B301)-1))</f>
        <v>11001002802</v>
      </c>
      <c r="D301" s="2">
        <f>VLOOKUP(C301,ward_info!$A$2:$B$180,2)</f>
        <v>1</v>
      </c>
      <c r="E301" t="s">
        <v>324</v>
      </c>
      <c r="F301">
        <v>60</v>
      </c>
      <c r="G301">
        <v>191</v>
      </c>
      <c r="H301">
        <f>F301/(F301+G301)</f>
        <v>0.23904382470119523</v>
      </c>
      <c r="I301">
        <v>18</v>
      </c>
      <c r="J301">
        <v>0</v>
      </c>
      <c r="K301">
        <v>42</v>
      </c>
      <c r="L301">
        <v>0</v>
      </c>
      <c r="M301">
        <v>0</v>
      </c>
      <c r="N301">
        <v>0</v>
      </c>
      <c r="O301">
        <v>0</v>
      </c>
      <c r="P301">
        <v>57</v>
      </c>
      <c r="Q301">
        <v>2802</v>
      </c>
      <c r="R301">
        <v>2</v>
      </c>
      <c r="S301">
        <v>11</v>
      </c>
      <c r="T301">
        <v>1892</v>
      </c>
      <c r="U301">
        <v>0.29379112000000002</v>
      </c>
      <c r="V301">
        <v>38.927315</v>
      </c>
      <c r="W301">
        <v>-77.033339999999995</v>
      </c>
      <c r="X301">
        <v>110004200273</v>
      </c>
      <c r="Y301" t="s">
        <v>196</v>
      </c>
      <c r="Z301" t="s">
        <v>314</v>
      </c>
      <c r="AA301">
        <v>5</v>
      </c>
      <c r="AB301" t="s">
        <v>29</v>
      </c>
    </row>
    <row r="302" spans="1:28" x14ac:dyDescent="0.2">
      <c r="A302" t="s">
        <v>686</v>
      </c>
      <c r="B302" s="2">
        <v>110010079013</v>
      </c>
      <c r="C302" s="1">
        <f>_xlfn.NUMBERVALUE(LEFT(B302,LEN(B302)-1))</f>
        <v>11001007901</v>
      </c>
      <c r="D302" s="2">
        <f>VLOOKUP(C302,ward_info!$A$2:$B$180,2)</f>
        <v>6</v>
      </c>
      <c r="E302" t="s">
        <v>687</v>
      </c>
      <c r="F302">
        <v>50</v>
      </c>
      <c r="G302">
        <v>157</v>
      </c>
      <c r="H302">
        <f>F302/(F302+G302)</f>
        <v>0.24154589371980675</v>
      </c>
      <c r="I302">
        <v>11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19</v>
      </c>
      <c r="P302">
        <v>0</v>
      </c>
      <c r="Q302">
        <v>7901</v>
      </c>
      <c r="R302">
        <v>3</v>
      </c>
      <c r="S302">
        <v>11</v>
      </c>
      <c r="T302">
        <v>1284</v>
      </c>
      <c r="U302">
        <v>0.80123538000000005</v>
      </c>
      <c r="V302">
        <v>38.898513999999999</v>
      </c>
      <c r="W302">
        <v>-76.996643000000006</v>
      </c>
      <c r="X302">
        <v>110003000037</v>
      </c>
      <c r="Y302" t="s">
        <v>27</v>
      </c>
      <c r="Z302" t="s">
        <v>525</v>
      </c>
      <c r="AA302">
        <v>5</v>
      </c>
      <c r="AB302" t="s">
        <v>29</v>
      </c>
    </row>
    <row r="303" spans="1:28" x14ac:dyDescent="0.2">
      <c r="A303" t="s">
        <v>646</v>
      </c>
      <c r="B303" s="2">
        <v>110010077091</v>
      </c>
      <c r="C303" s="1">
        <f>_xlfn.NUMBERVALUE(LEFT(B303,LEN(B303)-1))</f>
        <v>11001007709</v>
      </c>
      <c r="D303" s="2">
        <f>VLOOKUP(C303,ward_info!$A$2:$B$180,2)</f>
        <v>7</v>
      </c>
      <c r="E303" t="s">
        <v>647</v>
      </c>
      <c r="F303">
        <v>30</v>
      </c>
      <c r="G303">
        <v>94</v>
      </c>
      <c r="H303">
        <f>F303/(F303+G303)</f>
        <v>0.24193548387096775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34</v>
      </c>
      <c r="P303">
        <v>0</v>
      </c>
      <c r="Q303">
        <v>7709</v>
      </c>
      <c r="R303">
        <v>1</v>
      </c>
      <c r="S303">
        <v>11</v>
      </c>
      <c r="T303">
        <v>1239</v>
      </c>
      <c r="U303">
        <v>1.7375767</v>
      </c>
      <c r="V303">
        <v>38.882511000000001</v>
      </c>
      <c r="W303">
        <v>-76.934218999999999</v>
      </c>
      <c r="X303">
        <v>110003100419</v>
      </c>
      <c r="Y303" t="s">
        <v>196</v>
      </c>
      <c r="Z303" t="s">
        <v>611</v>
      </c>
      <c r="AA303">
        <v>4</v>
      </c>
      <c r="AB303">
        <v>1</v>
      </c>
    </row>
    <row r="304" spans="1:28" x14ac:dyDescent="0.2">
      <c r="A304" t="s">
        <v>929</v>
      </c>
      <c r="B304" s="2">
        <v>110010106001</v>
      </c>
      <c r="C304" s="1">
        <f>_xlfn.NUMBERVALUE(LEFT(B304,LEN(B304)-1))</f>
        <v>11001010600</v>
      </c>
      <c r="D304" s="2">
        <f>VLOOKUP(C304,ward_info!$A$2:$B$180,2)</f>
        <v>6</v>
      </c>
      <c r="E304" t="s">
        <v>930</v>
      </c>
      <c r="F304">
        <v>23</v>
      </c>
      <c r="G304">
        <v>70</v>
      </c>
      <c r="H304">
        <f>F304/(F304+G304)</f>
        <v>0.24731182795698925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58</v>
      </c>
      <c r="P304">
        <v>0</v>
      </c>
      <c r="Q304">
        <v>10600</v>
      </c>
      <c r="R304">
        <v>1</v>
      </c>
      <c r="S304">
        <v>11</v>
      </c>
      <c r="T304">
        <v>876</v>
      </c>
      <c r="U304">
        <v>0.24884744</v>
      </c>
      <c r="V304">
        <v>38.906726999999997</v>
      </c>
      <c r="W304">
        <v>-77.000206000000006</v>
      </c>
      <c r="X304">
        <v>110004500279</v>
      </c>
      <c r="Y304" t="s">
        <v>196</v>
      </c>
      <c r="Z304" t="s">
        <v>726</v>
      </c>
      <c r="AA304">
        <v>8</v>
      </c>
      <c r="AB304" t="s">
        <v>29</v>
      </c>
    </row>
    <row r="305" spans="1:28" x14ac:dyDescent="0.2">
      <c r="A305" t="s">
        <v>263</v>
      </c>
      <c r="B305" s="2">
        <v>110010022021</v>
      </c>
      <c r="C305" s="1">
        <f>_xlfn.NUMBERVALUE(LEFT(B305,LEN(B305)-1))</f>
        <v>11001002202</v>
      </c>
      <c r="D305" s="2">
        <f>VLOOKUP(C305,ward_info!$A$2:$B$180,2)</f>
        <v>4</v>
      </c>
      <c r="E305" t="s">
        <v>264</v>
      </c>
      <c r="F305">
        <v>54</v>
      </c>
      <c r="G305">
        <v>164</v>
      </c>
      <c r="H305">
        <f>F305/(F305+G305)</f>
        <v>0.24770642201834864</v>
      </c>
      <c r="I305">
        <v>0</v>
      </c>
      <c r="J305">
        <v>0</v>
      </c>
      <c r="K305">
        <v>49</v>
      </c>
      <c r="L305">
        <v>0</v>
      </c>
      <c r="M305">
        <v>0</v>
      </c>
      <c r="N305">
        <v>6</v>
      </c>
      <c r="O305">
        <v>29</v>
      </c>
      <c r="P305">
        <v>64</v>
      </c>
      <c r="Q305">
        <v>2202</v>
      </c>
      <c r="R305">
        <v>1</v>
      </c>
      <c r="S305">
        <v>11</v>
      </c>
      <c r="T305">
        <v>1396</v>
      </c>
      <c r="U305">
        <v>0.54810464000000003</v>
      </c>
      <c r="V305">
        <v>38.944130000000001</v>
      </c>
      <c r="W305">
        <v>-77.020004</v>
      </c>
      <c r="X305">
        <v>110007300395</v>
      </c>
      <c r="Y305" t="s">
        <v>196</v>
      </c>
      <c r="Z305" t="s">
        <v>248</v>
      </c>
      <c r="AA305">
        <v>8</v>
      </c>
      <c r="AB305" t="s">
        <v>29</v>
      </c>
    </row>
    <row r="306" spans="1:28" x14ac:dyDescent="0.2">
      <c r="A306" t="s">
        <v>799</v>
      </c>
      <c r="B306" s="2">
        <v>110010095013</v>
      </c>
      <c r="C306" s="1">
        <f>_xlfn.NUMBERVALUE(LEFT(B306,LEN(B306)-1))</f>
        <v>11001009501</v>
      </c>
      <c r="D306" s="2">
        <f>VLOOKUP(C306,ward_info!$A$2:$B$180,2)</f>
        <v>5</v>
      </c>
      <c r="E306" t="s">
        <v>800</v>
      </c>
      <c r="F306">
        <v>61</v>
      </c>
      <c r="G306">
        <v>182</v>
      </c>
      <c r="H306">
        <f>F306/(F306+G306)</f>
        <v>0.25102880658436216</v>
      </c>
      <c r="I306">
        <v>16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72</v>
      </c>
      <c r="P306">
        <v>0</v>
      </c>
      <c r="Q306">
        <v>9501</v>
      </c>
      <c r="R306">
        <v>3</v>
      </c>
      <c r="S306">
        <v>11</v>
      </c>
      <c r="T306">
        <v>2980</v>
      </c>
      <c r="U306">
        <v>0.24642107999999999</v>
      </c>
      <c r="V306">
        <v>38.941391000000003</v>
      </c>
      <c r="W306">
        <v>-77.00367</v>
      </c>
      <c r="X306">
        <v>110007700411</v>
      </c>
      <c r="Y306" t="s">
        <v>196</v>
      </c>
      <c r="Z306" t="s">
        <v>275</v>
      </c>
      <c r="AA306">
        <v>5</v>
      </c>
      <c r="AB306" t="s">
        <v>29</v>
      </c>
    </row>
    <row r="307" spans="1:28" x14ac:dyDescent="0.2">
      <c r="A307" t="s">
        <v>887</v>
      </c>
      <c r="B307" s="2">
        <v>110010099031</v>
      </c>
      <c r="C307" s="1">
        <f>_xlfn.NUMBERVALUE(LEFT(B307,LEN(B307)-1))</f>
        <v>11001009903</v>
      </c>
      <c r="D307" s="2">
        <f>VLOOKUP(C307,ward_info!$A$2:$B$180,2)</f>
        <v>7</v>
      </c>
      <c r="E307" t="s">
        <v>888</v>
      </c>
      <c r="F307">
        <v>55</v>
      </c>
      <c r="G307">
        <v>163</v>
      </c>
      <c r="H307">
        <f>F307/(F307+G307)</f>
        <v>0.25229357798165136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94</v>
      </c>
      <c r="P307">
        <v>0</v>
      </c>
      <c r="Q307">
        <v>9903</v>
      </c>
      <c r="R307">
        <v>1</v>
      </c>
      <c r="S307">
        <v>11</v>
      </c>
      <c r="T307">
        <v>976</v>
      </c>
      <c r="U307">
        <v>0.97904831000000003</v>
      </c>
      <c r="V307">
        <v>38.882511000000001</v>
      </c>
      <c r="W307">
        <v>-76.934218999999999</v>
      </c>
      <c r="X307">
        <v>110003100419</v>
      </c>
      <c r="Y307" t="s">
        <v>196</v>
      </c>
      <c r="Z307" t="s">
        <v>611</v>
      </c>
      <c r="AA307">
        <v>4</v>
      </c>
      <c r="AB307">
        <v>1</v>
      </c>
    </row>
    <row r="308" spans="1:28" x14ac:dyDescent="0.2">
      <c r="A308" t="s">
        <v>738</v>
      </c>
      <c r="B308" s="2">
        <v>110010088023</v>
      </c>
      <c r="C308" s="1">
        <f>_xlfn.NUMBERVALUE(LEFT(B308,LEN(B308)-1))</f>
        <v>11001008802</v>
      </c>
      <c r="D308" s="2">
        <f>VLOOKUP(C308,ward_info!$A$2:$B$180,2)</f>
        <v>5</v>
      </c>
      <c r="E308" t="s">
        <v>739</v>
      </c>
      <c r="F308">
        <v>19</v>
      </c>
      <c r="G308">
        <v>56</v>
      </c>
      <c r="H308">
        <f>F308/(F308+G308)</f>
        <v>0.25333333333333335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10</v>
      </c>
      <c r="O308">
        <v>36</v>
      </c>
      <c r="P308">
        <v>0</v>
      </c>
      <c r="Q308">
        <v>8802</v>
      </c>
      <c r="R308">
        <v>3</v>
      </c>
      <c r="S308">
        <v>11</v>
      </c>
      <c r="T308">
        <v>1221</v>
      </c>
      <c r="U308">
        <v>0.55599016000000001</v>
      </c>
      <c r="V308">
        <v>38.898513999999999</v>
      </c>
      <c r="W308">
        <v>-76.996643000000006</v>
      </c>
      <c r="X308">
        <v>110003000037</v>
      </c>
      <c r="Y308" t="s">
        <v>27</v>
      </c>
      <c r="Z308" t="s">
        <v>525</v>
      </c>
      <c r="AA308">
        <v>5</v>
      </c>
      <c r="AB308" t="s">
        <v>29</v>
      </c>
    </row>
    <row r="309" spans="1:28" x14ac:dyDescent="0.2">
      <c r="A309" t="s">
        <v>361</v>
      </c>
      <c r="B309" s="2">
        <v>110010035002</v>
      </c>
      <c r="C309" s="1">
        <f>_xlfn.NUMBERVALUE(LEFT(B309,LEN(B309)-1))</f>
        <v>11001003500</v>
      </c>
      <c r="D309" s="2">
        <f>VLOOKUP(C309,ward_info!$A$2:$B$180,2)</f>
        <v>1</v>
      </c>
      <c r="E309" t="s">
        <v>362</v>
      </c>
      <c r="F309">
        <v>17</v>
      </c>
      <c r="G309">
        <v>50</v>
      </c>
      <c r="H309">
        <f>F309/(F309+G309)</f>
        <v>0.2537313432835821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57</v>
      </c>
      <c r="P309">
        <v>0</v>
      </c>
      <c r="Q309">
        <v>3500</v>
      </c>
      <c r="R309">
        <v>2</v>
      </c>
      <c r="S309">
        <v>11</v>
      </c>
      <c r="T309">
        <v>2146</v>
      </c>
      <c r="U309">
        <v>0.31741693999999998</v>
      </c>
      <c r="V309">
        <v>38.918559999999999</v>
      </c>
      <c r="W309">
        <v>-77.030045000000001</v>
      </c>
      <c r="X309">
        <v>110001500229</v>
      </c>
      <c r="Y309" t="s">
        <v>196</v>
      </c>
      <c r="Z309" t="s">
        <v>363</v>
      </c>
      <c r="AA309">
        <v>8</v>
      </c>
      <c r="AB309" t="s">
        <v>29</v>
      </c>
    </row>
    <row r="310" spans="1:28" x14ac:dyDescent="0.2">
      <c r="A310" t="s">
        <v>359</v>
      </c>
      <c r="B310" s="2">
        <v>110010035001</v>
      </c>
      <c r="C310" s="1">
        <f>_xlfn.NUMBERVALUE(LEFT(B310,LEN(B310)-1))</f>
        <v>11001003500</v>
      </c>
      <c r="D310" s="2">
        <f>VLOOKUP(C310,ward_info!$A$2:$B$180,2)</f>
        <v>1</v>
      </c>
      <c r="E310" t="s">
        <v>360</v>
      </c>
      <c r="F310">
        <v>32</v>
      </c>
      <c r="G310">
        <v>94</v>
      </c>
      <c r="H310">
        <f>F310/(F310+G310)</f>
        <v>0.25396825396825395</v>
      </c>
      <c r="I310">
        <v>5</v>
      </c>
      <c r="J310">
        <v>0</v>
      </c>
      <c r="K310">
        <v>0</v>
      </c>
      <c r="L310">
        <v>0</v>
      </c>
      <c r="M310">
        <v>15</v>
      </c>
      <c r="N310">
        <v>0</v>
      </c>
      <c r="O310">
        <v>97</v>
      </c>
      <c r="P310">
        <v>24</v>
      </c>
      <c r="Q310">
        <v>3500</v>
      </c>
      <c r="R310">
        <v>1</v>
      </c>
      <c r="S310">
        <v>11</v>
      </c>
      <c r="T310">
        <v>1594</v>
      </c>
      <c r="U310">
        <v>0.33999151</v>
      </c>
      <c r="V310">
        <v>38.929152999999999</v>
      </c>
      <c r="W310">
        <v>-77.029144000000002</v>
      </c>
      <c r="X310">
        <v>110003000074</v>
      </c>
      <c r="Y310" t="s">
        <v>27</v>
      </c>
      <c r="Z310" t="s">
        <v>292</v>
      </c>
      <c r="AA310">
        <v>5</v>
      </c>
      <c r="AB310" t="s">
        <v>29</v>
      </c>
    </row>
    <row r="311" spans="1:28" x14ac:dyDescent="0.2">
      <c r="A311" t="s">
        <v>678</v>
      </c>
      <c r="B311" s="2">
        <v>110010078091</v>
      </c>
      <c r="C311" s="1">
        <f>_xlfn.NUMBERVALUE(LEFT(B311,LEN(B311)-1))</f>
        <v>11001007809</v>
      </c>
      <c r="D311" s="2">
        <f>VLOOKUP(C311,ward_info!$A$2:$B$180,2)</f>
        <v>7</v>
      </c>
      <c r="E311" t="s">
        <v>679</v>
      </c>
      <c r="F311">
        <v>65</v>
      </c>
      <c r="G311">
        <v>189</v>
      </c>
      <c r="H311">
        <f>F311/(F311+G311)</f>
        <v>0.25590551181102361</v>
      </c>
      <c r="I311">
        <v>0</v>
      </c>
      <c r="J311">
        <v>18</v>
      </c>
      <c r="K311">
        <v>0</v>
      </c>
      <c r="L311">
        <v>0</v>
      </c>
      <c r="M311">
        <v>0</v>
      </c>
      <c r="N311">
        <v>0</v>
      </c>
      <c r="O311">
        <v>114</v>
      </c>
      <c r="P311">
        <v>18</v>
      </c>
      <c r="Q311">
        <v>7809</v>
      </c>
      <c r="R311">
        <v>1</v>
      </c>
      <c r="S311">
        <v>11</v>
      </c>
      <c r="T311">
        <v>1798</v>
      </c>
      <c r="U311">
        <v>1.3718553</v>
      </c>
      <c r="V311">
        <v>38.882511000000001</v>
      </c>
      <c r="W311">
        <v>-76.934218999999999</v>
      </c>
      <c r="X311">
        <v>110003100419</v>
      </c>
      <c r="Y311" t="s">
        <v>196</v>
      </c>
      <c r="Z311" t="s">
        <v>611</v>
      </c>
      <c r="AA311">
        <v>4</v>
      </c>
      <c r="AB311">
        <v>1</v>
      </c>
    </row>
    <row r="312" spans="1:28" x14ac:dyDescent="0.2">
      <c r="A312" t="s">
        <v>565</v>
      </c>
      <c r="B312" s="2">
        <v>110010074031</v>
      </c>
      <c r="C312" s="1">
        <f>_xlfn.NUMBERVALUE(LEFT(B312,LEN(B312)-1))</f>
        <v>11001007403</v>
      </c>
      <c r="D312" s="2">
        <f>VLOOKUP(C312,ward_info!$A$2:$B$180,2)</f>
        <v>8</v>
      </c>
      <c r="E312" t="s">
        <v>566</v>
      </c>
      <c r="F312">
        <v>156</v>
      </c>
      <c r="G312">
        <v>449</v>
      </c>
      <c r="H312">
        <f>F312/(F312+G312)</f>
        <v>0.25785123966942147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232</v>
      </c>
      <c r="P312">
        <v>20</v>
      </c>
      <c r="Q312">
        <v>7403</v>
      </c>
      <c r="R312">
        <v>1</v>
      </c>
      <c r="S312">
        <v>11</v>
      </c>
      <c r="T312">
        <v>2859</v>
      </c>
      <c r="U312">
        <v>0.69665885000000005</v>
      </c>
      <c r="V312">
        <v>38.841540999999999</v>
      </c>
      <c r="W312">
        <v>-76.984832999999995</v>
      </c>
      <c r="X312">
        <v>110007200473</v>
      </c>
      <c r="Y312" t="s">
        <v>196</v>
      </c>
      <c r="Z312" t="s">
        <v>555</v>
      </c>
      <c r="AA312">
        <v>3</v>
      </c>
      <c r="AB312" t="s">
        <v>556</v>
      </c>
    </row>
    <row r="313" spans="1:28" x14ac:dyDescent="0.2">
      <c r="A313" t="s">
        <v>901</v>
      </c>
      <c r="B313" s="2">
        <v>110010099061</v>
      </c>
      <c r="C313" s="1">
        <f>_xlfn.NUMBERVALUE(LEFT(B313,LEN(B313)-1))</f>
        <v>11001009906</v>
      </c>
      <c r="D313" s="2">
        <f>VLOOKUP(C313,ward_info!$A$2:$B$180,2)</f>
        <v>7</v>
      </c>
      <c r="E313" t="s">
        <v>902</v>
      </c>
      <c r="F313">
        <v>61</v>
      </c>
      <c r="G313">
        <v>172</v>
      </c>
      <c r="H313">
        <f>F313/(F313+G313)</f>
        <v>0.26180257510729615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79</v>
      </c>
      <c r="P313">
        <v>0</v>
      </c>
      <c r="Q313">
        <v>9906</v>
      </c>
      <c r="R313">
        <v>1</v>
      </c>
      <c r="S313">
        <v>11</v>
      </c>
      <c r="T313">
        <v>1296</v>
      </c>
      <c r="U313">
        <v>0.37245485</v>
      </c>
      <c r="V313">
        <v>38.882511000000001</v>
      </c>
      <c r="W313">
        <v>-76.934218999999999</v>
      </c>
      <c r="X313">
        <v>110003100419</v>
      </c>
      <c r="Y313" t="s">
        <v>196</v>
      </c>
      <c r="Z313" t="s">
        <v>611</v>
      </c>
      <c r="AA313">
        <v>4</v>
      </c>
      <c r="AB313">
        <v>1</v>
      </c>
    </row>
    <row r="314" spans="1:28" x14ac:dyDescent="0.2">
      <c r="A314" t="s">
        <v>242</v>
      </c>
      <c r="B314" s="2">
        <v>110010021015</v>
      </c>
      <c r="C314" s="1">
        <f>_xlfn.NUMBERVALUE(LEFT(B314,LEN(B314)-1))</f>
        <v>11001002101</v>
      </c>
      <c r="D314" s="2">
        <f>VLOOKUP(C314,ward_info!$A$2:$B$180,2)</f>
        <v>4</v>
      </c>
      <c r="E314" t="s">
        <v>243</v>
      </c>
      <c r="F314">
        <v>37</v>
      </c>
      <c r="G314">
        <v>102</v>
      </c>
      <c r="H314">
        <f>F314/(F314+G314)</f>
        <v>0.26618705035971224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144</v>
      </c>
      <c r="P314">
        <v>0</v>
      </c>
      <c r="Q314">
        <v>2101</v>
      </c>
      <c r="R314">
        <v>5</v>
      </c>
      <c r="S314">
        <v>11</v>
      </c>
      <c r="T314">
        <v>811</v>
      </c>
      <c r="U314">
        <v>0.47255635000000001</v>
      </c>
      <c r="V314">
        <v>38.962840999999997</v>
      </c>
      <c r="W314">
        <v>-77.028244000000001</v>
      </c>
      <c r="X314">
        <v>110007300400</v>
      </c>
      <c r="Y314" t="s">
        <v>196</v>
      </c>
      <c r="Z314" t="s">
        <v>197</v>
      </c>
      <c r="AA314">
        <v>8</v>
      </c>
      <c r="AB314" t="s">
        <v>29</v>
      </c>
    </row>
    <row r="315" spans="1:28" x14ac:dyDescent="0.2">
      <c r="A315" t="s">
        <v>763</v>
      </c>
      <c r="B315" s="2">
        <v>110010091022</v>
      </c>
      <c r="C315" s="1">
        <f>_xlfn.NUMBERVALUE(LEFT(B315,LEN(B315)-1))</f>
        <v>11001009102</v>
      </c>
      <c r="D315" s="2">
        <f>VLOOKUP(C315,ward_info!$A$2:$B$180,2)</f>
        <v>5</v>
      </c>
      <c r="E315" t="s">
        <v>764</v>
      </c>
      <c r="F315">
        <v>67</v>
      </c>
      <c r="G315">
        <v>183</v>
      </c>
      <c r="H315">
        <f>F315/(F315+G315)</f>
        <v>0.26800000000000002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111</v>
      </c>
      <c r="P315">
        <v>0</v>
      </c>
      <c r="Q315">
        <v>9102</v>
      </c>
      <c r="R315">
        <v>2</v>
      </c>
      <c r="S315">
        <v>11</v>
      </c>
      <c r="T315">
        <v>1901</v>
      </c>
      <c r="U315">
        <v>0.55689663</v>
      </c>
      <c r="V315">
        <v>38.924843000000003</v>
      </c>
      <c r="W315">
        <v>-76.996009999999998</v>
      </c>
      <c r="X315">
        <v>110004800277</v>
      </c>
      <c r="Y315" t="s">
        <v>196</v>
      </c>
      <c r="Z315" t="s">
        <v>731</v>
      </c>
      <c r="AA315">
        <v>8</v>
      </c>
      <c r="AB315">
        <v>4</v>
      </c>
    </row>
    <row r="316" spans="1:28" x14ac:dyDescent="0.2">
      <c r="A316" t="s">
        <v>329</v>
      </c>
      <c r="B316" s="2">
        <v>110010030001</v>
      </c>
      <c r="C316" s="1">
        <f>_xlfn.NUMBERVALUE(LEFT(B316,LEN(B316)-1))</f>
        <v>11001003000</v>
      </c>
      <c r="D316" s="2">
        <f>VLOOKUP(C316,ward_info!$A$2:$B$180,2)</f>
        <v>1</v>
      </c>
      <c r="E316" t="s">
        <v>330</v>
      </c>
      <c r="F316">
        <v>36</v>
      </c>
      <c r="G316">
        <v>98</v>
      </c>
      <c r="H316">
        <f>F316/(F316+G316)</f>
        <v>0.26865671641791045</v>
      </c>
      <c r="I316">
        <v>8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22</v>
      </c>
      <c r="P316">
        <v>0</v>
      </c>
      <c r="Q316">
        <v>3000</v>
      </c>
      <c r="R316">
        <v>1</v>
      </c>
      <c r="S316">
        <v>11</v>
      </c>
      <c r="T316">
        <v>1562</v>
      </c>
      <c r="U316">
        <v>9.1809891000000005E-2</v>
      </c>
      <c r="V316">
        <v>38.929152999999999</v>
      </c>
      <c r="W316">
        <v>-77.029144000000002</v>
      </c>
      <c r="X316">
        <v>110003000074</v>
      </c>
      <c r="Y316" t="s">
        <v>27</v>
      </c>
      <c r="Z316" t="s">
        <v>292</v>
      </c>
      <c r="AA316">
        <v>5</v>
      </c>
      <c r="AB316" t="s">
        <v>29</v>
      </c>
    </row>
    <row r="317" spans="1:28" x14ac:dyDescent="0.2">
      <c r="A317" t="s">
        <v>215</v>
      </c>
      <c r="B317" s="2">
        <v>110010019013</v>
      </c>
      <c r="C317" s="1">
        <f>_xlfn.NUMBERVALUE(LEFT(B317,LEN(B317)-1))</f>
        <v>11001001901</v>
      </c>
      <c r="D317" s="2">
        <f>VLOOKUP(C317,ward_info!$A$2:$B$180,2)</f>
        <v>4</v>
      </c>
      <c r="E317" t="s">
        <v>216</v>
      </c>
      <c r="F317">
        <v>31</v>
      </c>
      <c r="G317">
        <v>84</v>
      </c>
      <c r="H317">
        <f>F317/(F317+G317)</f>
        <v>0.26956521739130435</v>
      </c>
      <c r="I317">
        <v>0</v>
      </c>
      <c r="J317">
        <v>0</v>
      </c>
      <c r="K317">
        <v>0</v>
      </c>
      <c r="L317">
        <v>0</v>
      </c>
      <c r="M317">
        <v>7</v>
      </c>
      <c r="N317">
        <v>0</v>
      </c>
      <c r="O317">
        <v>0</v>
      </c>
      <c r="P317">
        <v>14</v>
      </c>
      <c r="Q317">
        <v>1901</v>
      </c>
      <c r="R317">
        <v>3</v>
      </c>
      <c r="S317">
        <v>11</v>
      </c>
      <c r="T317">
        <v>1308</v>
      </c>
      <c r="U317">
        <v>0.37348576999999999</v>
      </c>
      <c r="V317">
        <v>38.962840999999997</v>
      </c>
      <c r="W317">
        <v>-77.028244000000001</v>
      </c>
      <c r="X317">
        <v>110007300400</v>
      </c>
      <c r="Y317" t="s">
        <v>196</v>
      </c>
      <c r="Z317" t="s">
        <v>197</v>
      </c>
      <c r="AA317">
        <v>8</v>
      </c>
      <c r="AB317" t="s">
        <v>29</v>
      </c>
    </row>
    <row r="318" spans="1:28" x14ac:dyDescent="0.2">
      <c r="A318" t="s">
        <v>630</v>
      </c>
      <c r="B318" s="2">
        <v>110010077031</v>
      </c>
      <c r="C318" s="1">
        <f>_xlfn.NUMBERVALUE(LEFT(B318,LEN(B318)-1))</f>
        <v>11001007703</v>
      </c>
      <c r="D318" s="2">
        <f>VLOOKUP(C318,ward_info!$A$2:$B$180,2)</f>
        <v>7</v>
      </c>
      <c r="E318" t="s">
        <v>631</v>
      </c>
      <c r="F318">
        <v>16</v>
      </c>
      <c r="G318">
        <v>43</v>
      </c>
      <c r="H318">
        <f>F318/(F318+G318)</f>
        <v>0.2711864406779661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15</v>
      </c>
      <c r="P318">
        <v>0</v>
      </c>
      <c r="Q318">
        <v>7703</v>
      </c>
      <c r="R318">
        <v>1</v>
      </c>
      <c r="S318">
        <v>11</v>
      </c>
      <c r="T318">
        <v>964</v>
      </c>
      <c r="U318">
        <v>0.47377095000000002</v>
      </c>
      <c r="V318">
        <v>38.882511000000001</v>
      </c>
      <c r="W318">
        <v>-76.934218999999999</v>
      </c>
      <c r="X318">
        <v>110003100419</v>
      </c>
      <c r="Y318" t="s">
        <v>196</v>
      </c>
      <c r="Z318" t="s">
        <v>611</v>
      </c>
      <c r="AA318">
        <v>4</v>
      </c>
      <c r="AB318">
        <v>1</v>
      </c>
    </row>
    <row r="319" spans="1:28" x14ac:dyDescent="0.2">
      <c r="A319" t="s">
        <v>372</v>
      </c>
      <c r="B319" s="2">
        <v>110010037002</v>
      </c>
      <c r="C319" s="1">
        <f>_xlfn.NUMBERVALUE(LEFT(B319,LEN(B319)-1))</f>
        <v>11001003700</v>
      </c>
      <c r="D319" s="2">
        <f>VLOOKUP(C319,ward_info!$A$2:$B$180,2)</f>
        <v>1</v>
      </c>
      <c r="E319" t="s">
        <v>373</v>
      </c>
      <c r="F319">
        <v>36</v>
      </c>
      <c r="G319">
        <v>95</v>
      </c>
      <c r="H319">
        <f>F319/(F319+G319)</f>
        <v>0.27480916030534353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136</v>
      </c>
      <c r="P319">
        <v>21</v>
      </c>
      <c r="Q319">
        <v>3700</v>
      </c>
      <c r="R319">
        <v>2</v>
      </c>
      <c r="S319">
        <v>11</v>
      </c>
      <c r="T319">
        <v>3228</v>
      </c>
      <c r="U319">
        <v>0.19660132</v>
      </c>
      <c r="V319">
        <v>38.927315</v>
      </c>
      <c r="W319">
        <v>-77.033339999999995</v>
      </c>
      <c r="X319">
        <v>110004200273</v>
      </c>
      <c r="Y319" t="s">
        <v>196</v>
      </c>
      <c r="Z319" t="s">
        <v>314</v>
      </c>
      <c r="AA319">
        <v>5</v>
      </c>
      <c r="AB319" t="s">
        <v>29</v>
      </c>
    </row>
    <row r="320" spans="1:28" x14ac:dyDescent="0.2">
      <c r="A320" t="s">
        <v>899</v>
      </c>
      <c r="B320" s="2">
        <v>110010099053</v>
      </c>
      <c r="C320" s="1">
        <f>_xlfn.NUMBERVALUE(LEFT(B320,LEN(B320)-1))</f>
        <v>11001009905</v>
      </c>
      <c r="D320" s="2">
        <f>VLOOKUP(C320,ward_info!$A$2:$B$180,2)</f>
        <v>7</v>
      </c>
      <c r="E320" t="s">
        <v>900</v>
      </c>
      <c r="F320">
        <v>27</v>
      </c>
      <c r="G320">
        <v>71</v>
      </c>
      <c r="H320">
        <f>F320/(F320+G320)</f>
        <v>0.27551020408163263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30</v>
      </c>
      <c r="P320">
        <v>0</v>
      </c>
      <c r="Q320">
        <v>9905</v>
      </c>
      <c r="R320">
        <v>3</v>
      </c>
      <c r="S320">
        <v>11</v>
      </c>
      <c r="T320">
        <v>877</v>
      </c>
      <c r="U320">
        <v>0.39726862000000002</v>
      </c>
      <c r="V320">
        <v>38.882511000000001</v>
      </c>
      <c r="W320">
        <v>-76.934218999999999</v>
      </c>
      <c r="X320">
        <v>110003100419</v>
      </c>
      <c r="Y320" t="s">
        <v>196</v>
      </c>
      <c r="Z320" t="s">
        <v>611</v>
      </c>
      <c r="AA320">
        <v>4</v>
      </c>
      <c r="AB320">
        <v>1</v>
      </c>
    </row>
    <row r="321" spans="1:28" x14ac:dyDescent="0.2">
      <c r="A321" t="s">
        <v>544</v>
      </c>
      <c r="B321" s="2">
        <v>110010071002</v>
      </c>
      <c r="C321" s="1">
        <f>_xlfn.NUMBERVALUE(LEFT(B321,LEN(B321)-1))</f>
        <v>11001007100</v>
      </c>
      <c r="D321" s="2">
        <f>VLOOKUP(C321,ward_info!$A$2:$B$180,2)</f>
        <v>6</v>
      </c>
      <c r="E321" t="s">
        <v>545</v>
      </c>
      <c r="F321">
        <v>73</v>
      </c>
      <c r="G321">
        <v>191</v>
      </c>
      <c r="H321">
        <f>F321/(F321+G321)</f>
        <v>0.27651515151515149</v>
      </c>
      <c r="I321">
        <v>9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73</v>
      </c>
      <c r="P321">
        <v>0</v>
      </c>
      <c r="Q321">
        <v>7100</v>
      </c>
      <c r="R321">
        <v>2</v>
      </c>
      <c r="S321">
        <v>11</v>
      </c>
      <c r="T321">
        <v>2078</v>
      </c>
      <c r="U321">
        <v>0.79811823000000004</v>
      </c>
      <c r="V321">
        <v>38.884644000000002</v>
      </c>
      <c r="W321">
        <v>-77.001518000000004</v>
      </c>
      <c r="X321">
        <v>110003000113</v>
      </c>
      <c r="Y321" t="s">
        <v>27</v>
      </c>
      <c r="Z321" t="s">
        <v>508</v>
      </c>
      <c r="AA321">
        <v>5</v>
      </c>
      <c r="AB321" t="s">
        <v>29</v>
      </c>
    </row>
    <row r="322" spans="1:28" x14ac:dyDescent="0.2">
      <c r="A322" t="s">
        <v>73</v>
      </c>
      <c r="B322" s="2">
        <v>110010006003</v>
      </c>
      <c r="C322" s="1">
        <f>_xlfn.NUMBERVALUE(LEFT(B322,LEN(B322)-1))</f>
        <v>11001000600</v>
      </c>
      <c r="D322" s="2">
        <f>VLOOKUP(C322,ward_info!$A$2:$B$180,2)</f>
        <v>3</v>
      </c>
      <c r="E322" t="s">
        <v>74</v>
      </c>
      <c r="F322">
        <v>31</v>
      </c>
      <c r="G322">
        <v>79</v>
      </c>
      <c r="H322">
        <f>F322/(F322+G322)</f>
        <v>0.2818181818181818</v>
      </c>
      <c r="I322">
        <v>24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600</v>
      </c>
      <c r="R322">
        <v>3</v>
      </c>
      <c r="S322">
        <v>11</v>
      </c>
      <c r="T322">
        <v>592</v>
      </c>
      <c r="U322">
        <v>0.22436106</v>
      </c>
      <c r="V322">
        <v>38.932868999999997</v>
      </c>
      <c r="W322">
        <v>-77.065833999999995</v>
      </c>
      <c r="X322">
        <v>110003000096</v>
      </c>
      <c r="Y322" t="s">
        <v>27</v>
      </c>
      <c r="Z322" t="s">
        <v>70</v>
      </c>
      <c r="AA322">
        <v>5</v>
      </c>
      <c r="AB322" t="s">
        <v>29</v>
      </c>
    </row>
    <row r="323" spans="1:28" x14ac:dyDescent="0.2">
      <c r="A323" t="s">
        <v>424</v>
      </c>
      <c r="B323" s="2">
        <v>110010044002</v>
      </c>
      <c r="C323" s="1">
        <f>_xlfn.NUMBERVALUE(LEFT(B323,LEN(B323)-1))</f>
        <v>11001004400</v>
      </c>
      <c r="D323" s="2">
        <f>VLOOKUP(C323,ward_info!$A$2:$B$180,2)</f>
        <v>1</v>
      </c>
      <c r="E323" t="s">
        <v>425</v>
      </c>
      <c r="F323">
        <v>35</v>
      </c>
      <c r="G323">
        <v>88</v>
      </c>
      <c r="H323">
        <f>F323/(F323+G323)</f>
        <v>0.28455284552845528</v>
      </c>
      <c r="I323">
        <v>0</v>
      </c>
      <c r="J323">
        <v>59</v>
      </c>
      <c r="K323">
        <v>0</v>
      </c>
      <c r="L323">
        <v>0</v>
      </c>
      <c r="M323">
        <v>0</v>
      </c>
      <c r="N323">
        <v>0</v>
      </c>
      <c r="O323">
        <v>41</v>
      </c>
      <c r="P323">
        <v>23</v>
      </c>
      <c r="Q323">
        <v>4400</v>
      </c>
      <c r="R323">
        <v>2</v>
      </c>
      <c r="S323">
        <v>11</v>
      </c>
      <c r="T323">
        <v>1803</v>
      </c>
      <c r="U323">
        <v>0.23390667000000001</v>
      </c>
      <c r="V323">
        <v>38.91507</v>
      </c>
      <c r="W323">
        <v>-77.022696999999994</v>
      </c>
      <c r="X323">
        <v>110003000103</v>
      </c>
      <c r="Y323" t="s">
        <v>27</v>
      </c>
      <c r="Z323" t="s">
        <v>345</v>
      </c>
      <c r="AA323">
        <v>5</v>
      </c>
      <c r="AB323" t="s">
        <v>29</v>
      </c>
    </row>
    <row r="324" spans="1:28" x14ac:dyDescent="0.2">
      <c r="A324" t="s">
        <v>374</v>
      </c>
      <c r="B324" s="2">
        <v>110010037003</v>
      </c>
      <c r="C324" s="1">
        <f>_xlfn.NUMBERVALUE(LEFT(B324,LEN(B324)-1))</f>
        <v>11001003700</v>
      </c>
      <c r="D324" s="2">
        <f>VLOOKUP(C324,ward_info!$A$2:$B$180,2)</f>
        <v>1</v>
      </c>
      <c r="E324" t="s">
        <v>375</v>
      </c>
      <c r="F324">
        <v>40</v>
      </c>
      <c r="G324">
        <v>100</v>
      </c>
      <c r="H324">
        <f>F324/(F324+G324)</f>
        <v>0.2857142857142857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99</v>
      </c>
      <c r="Q324">
        <v>3700</v>
      </c>
      <c r="R324">
        <v>3</v>
      </c>
      <c r="S324">
        <v>11</v>
      </c>
      <c r="T324">
        <v>1299</v>
      </c>
      <c r="U324">
        <v>0.24011271000000001</v>
      </c>
      <c r="V324">
        <v>38.918559999999999</v>
      </c>
      <c r="W324">
        <v>-77.030045000000001</v>
      </c>
      <c r="X324">
        <v>110001500229</v>
      </c>
      <c r="Y324" t="s">
        <v>196</v>
      </c>
      <c r="Z324" t="s">
        <v>363</v>
      </c>
      <c r="AA324">
        <v>8</v>
      </c>
      <c r="AB324" t="s">
        <v>29</v>
      </c>
    </row>
    <row r="325" spans="1:28" x14ac:dyDescent="0.2">
      <c r="A325" t="s">
        <v>835</v>
      </c>
      <c r="B325" s="2">
        <v>110010096022</v>
      </c>
      <c r="C325" s="1">
        <f>_xlfn.NUMBERVALUE(LEFT(B325,LEN(B325)-1))</f>
        <v>11001009602</v>
      </c>
      <c r="D325" s="2">
        <f>VLOOKUP(C325,ward_info!$A$2:$B$180,2)</f>
        <v>7</v>
      </c>
      <c r="E325" t="s">
        <v>836</v>
      </c>
      <c r="F325">
        <v>91</v>
      </c>
      <c r="G325">
        <v>222</v>
      </c>
      <c r="H325">
        <f>F325/(F325+G325)</f>
        <v>0.29073482428115016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113</v>
      </c>
      <c r="P325">
        <v>0</v>
      </c>
      <c r="Q325">
        <v>9602</v>
      </c>
      <c r="R325">
        <v>2</v>
      </c>
      <c r="S325">
        <v>11</v>
      </c>
      <c r="T325">
        <v>1520</v>
      </c>
      <c r="U325">
        <v>1.8229618000000001</v>
      </c>
      <c r="V325">
        <v>38.882511000000001</v>
      </c>
      <c r="W325">
        <v>-76.934218999999999</v>
      </c>
      <c r="X325">
        <v>110003100419</v>
      </c>
      <c r="Y325" t="s">
        <v>196</v>
      </c>
      <c r="Z325" t="s">
        <v>611</v>
      </c>
      <c r="AA325">
        <v>4</v>
      </c>
      <c r="AB325">
        <v>1</v>
      </c>
    </row>
    <row r="326" spans="1:28" x14ac:dyDescent="0.2">
      <c r="A326" t="s">
        <v>891</v>
      </c>
      <c r="B326" s="2">
        <v>110010099041</v>
      </c>
      <c r="C326" s="1">
        <f>_xlfn.NUMBERVALUE(LEFT(B326,LEN(B326)-1))</f>
        <v>11001009904</v>
      </c>
      <c r="D326" s="2">
        <f>VLOOKUP(C326,ward_info!$A$2:$B$180,2)</f>
        <v>7</v>
      </c>
      <c r="E326" t="s">
        <v>892</v>
      </c>
      <c r="F326">
        <v>30</v>
      </c>
      <c r="G326">
        <v>71</v>
      </c>
      <c r="H326">
        <f>F326/(F326+G326)</f>
        <v>0.29702970297029702</v>
      </c>
      <c r="I326">
        <v>2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74</v>
      </c>
      <c r="P326">
        <v>15</v>
      </c>
      <c r="Q326">
        <v>9904</v>
      </c>
      <c r="R326">
        <v>1</v>
      </c>
      <c r="S326">
        <v>11</v>
      </c>
      <c r="T326">
        <v>762</v>
      </c>
      <c r="U326">
        <v>0.25519334999999999</v>
      </c>
      <c r="V326">
        <v>38.882511000000001</v>
      </c>
      <c r="W326">
        <v>-76.934218999999999</v>
      </c>
      <c r="X326">
        <v>110003100419</v>
      </c>
      <c r="Y326" t="s">
        <v>196</v>
      </c>
      <c r="Z326" t="s">
        <v>611</v>
      </c>
      <c r="AA326">
        <v>4</v>
      </c>
      <c r="AB326">
        <v>1</v>
      </c>
    </row>
    <row r="327" spans="1:28" x14ac:dyDescent="0.2">
      <c r="A327" t="s">
        <v>230</v>
      </c>
      <c r="B327" s="2">
        <v>110010020022</v>
      </c>
      <c r="C327" s="1">
        <f>_xlfn.NUMBERVALUE(LEFT(B327,LEN(B327)-1))</f>
        <v>11001002002</v>
      </c>
      <c r="D327" s="2">
        <f>VLOOKUP(C327,ward_info!$A$2:$B$180,2)</f>
        <v>4</v>
      </c>
      <c r="E327" t="s">
        <v>231</v>
      </c>
      <c r="F327">
        <v>39</v>
      </c>
      <c r="G327">
        <v>92</v>
      </c>
      <c r="H327">
        <f>F327/(F327+G327)</f>
        <v>0.29770992366412213</v>
      </c>
      <c r="I327">
        <v>1</v>
      </c>
      <c r="J327">
        <v>0</v>
      </c>
      <c r="K327">
        <v>4</v>
      </c>
      <c r="L327">
        <v>0</v>
      </c>
      <c r="M327">
        <v>0</v>
      </c>
      <c r="N327">
        <v>0</v>
      </c>
      <c r="O327">
        <v>20</v>
      </c>
      <c r="P327">
        <v>4</v>
      </c>
      <c r="Q327">
        <v>2002</v>
      </c>
      <c r="R327">
        <v>2</v>
      </c>
      <c r="S327">
        <v>11</v>
      </c>
      <c r="T327">
        <v>1407</v>
      </c>
      <c r="U327">
        <v>0.32536468000000002</v>
      </c>
      <c r="V327">
        <v>38.962173</v>
      </c>
      <c r="W327">
        <v>-77.032387</v>
      </c>
      <c r="X327">
        <v>110003200247</v>
      </c>
      <c r="Y327" t="s">
        <v>196</v>
      </c>
      <c r="Z327" t="s">
        <v>202</v>
      </c>
      <c r="AA327">
        <v>5</v>
      </c>
      <c r="AB327" t="s">
        <v>29</v>
      </c>
    </row>
    <row r="328" spans="1:28" x14ac:dyDescent="0.2">
      <c r="A328" t="s">
        <v>650</v>
      </c>
      <c r="B328" s="2">
        <v>110010078031</v>
      </c>
      <c r="C328" s="1">
        <f>_xlfn.NUMBERVALUE(LEFT(B328,LEN(B328)-1))</f>
        <v>11001007803</v>
      </c>
      <c r="D328" s="2">
        <f>VLOOKUP(C328,ward_info!$A$2:$B$180,2)</f>
        <v>7</v>
      </c>
      <c r="E328" t="s">
        <v>651</v>
      </c>
      <c r="F328">
        <v>26</v>
      </c>
      <c r="G328">
        <v>61</v>
      </c>
      <c r="H328">
        <f>F328/(F328+G328)</f>
        <v>0.2988505747126437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82</v>
      </c>
      <c r="P328">
        <v>0</v>
      </c>
      <c r="Q328">
        <v>7803</v>
      </c>
      <c r="R328">
        <v>1</v>
      </c>
      <c r="S328">
        <v>11</v>
      </c>
      <c r="T328">
        <v>743</v>
      </c>
      <c r="U328">
        <v>1.1920397</v>
      </c>
      <c r="V328">
        <v>38.882511000000001</v>
      </c>
      <c r="W328">
        <v>-76.934218999999999</v>
      </c>
      <c r="X328">
        <v>110003100419</v>
      </c>
      <c r="Y328" t="s">
        <v>196</v>
      </c>
      <c r="Z328" t="s">
        <v>611</v>
      </c>
      <c r="AA328">
        <v>4</v>
      </c>
      <c r="AB328">
        <v>1</v>
      </c>
    </row>
    <row r="329" spans="1:28" x14ac:dyDescent="0.2">
      <c r="A329" t="s">
        <v>674</v>
      </c>
      <c r="B329" s="2">
        <v>110010078082</v>
      </c>
      <c r="C329" s="1">
        <f>_xlfn.NUMBERVALUE(LEFT(B329,LEN(B329)-1))</f>
        <v>11001007808</v>
      </c>
      <c r="D329" s="2">
        <f>VLOOKUP(C329,ward_info!$A$2:$B$180,2)</f>
        <v>7</v>
      </c>
      <c r="E329" t="s">
        <v>675</v>
      </c>
      <c r="F329">
        <v>24</v>
      </c>
      <c r="G329">
        <v>54</v>
      </c>
      <c r="H329">
        <f>F329/(F329+G329)</f>
        <v>0.30769230769230771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7808</v>
      </c>
      <c r="R329">
        <v>2</v>
      </c>
      <c r="S329">
        <v>11</v>
      </c>
      <c r="T329">
        <v>1108</v>
      </c>
      <c r="U329">
        <v>1.3196924000000001</v>
      </c>
      <c r="V329">
        <v>38.882511000000001</v>
      </c>
      <c r="W329">
        <v>-76.934218999999999</v>
      </c>
      <c r="X329">
        <v>110003100419</v>
      </c>
      <c r="Y329" t="s">
        <v>196</v>
      </c>
      <c r="Z329" t="s">
        <v>611</v>
      </c>
      <c r="AA329">
        <v>4</v>
      </c>
      <c r="AB329">
        <v>1</v>
      </c>
    </row>
    <row r="330" spans="1:28" x14ac:dyDescent="0.2">
      <c r="A330" t="s">
        <v>357</v>
      </c>
      <c r="B330" s="2">
        <v>110010034002</v>
      </c>
      <c r="C330" s="1">
        <f>_xlfn.NUMBERVALUE(LEFT(B330,LEN(B330)-1))</f>
        <v>11001003400</v>
      </c>
      <c r="D330" s="2">
        <f>VLOOKUP(C330,ward_info!$A$2:$B$180,2)</f>
        <v>1</v>
      </c>
      <c r="E330" t="s">
        <v>358</v>
      </c>
      <c r="F330">
        <v>34</v>
      </c>
      <c r="G330">
        <v>76</v>
      </c>
      <c r="H330">
        <f>F330/(F330+G330)</f>
        <v>0.30909090909090908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28</v>
      </c>
      <c r="P330">
        <v>8</v>
      </c>
      <c r="Q330">
        <v>3400</v>
      </c>
      <c r="R330">
        <v>2</v>
      </c>
      <c r="S330">
        <v>11</v>
      </c>
      <c r="T330">
        <v>3100</v>
      </c>
      <c r="U330">
        <v>0.46390128000000003</v>
      </c>
      <c r="V330">
        <v>38.91507</v>
      </c>
      <c r="W330">
        <v>-77.022696999999994</v>
      </c>
      <c r="X330">
        <v>110003000103</v>
      </c>
      <c r="Y330" t="s">
        <v>27</v>
      </c>
      <c r="Z330" t="s">
        <v>345</v>
      </c>
      <c r="AA330">
        <v>5</v>
      </c>
      <c r="AB330" t="s">
        <v>29</v>
      </c>
    </row>
    <row r="331" spans="1:28" x14ac:dyDescent="0.2">
      <c r="A331" t="s">
        <v>234</v>
      </c>
      <c r="B331" s="2">
        <v>110010021011</v>
      </c>
      <c r="C331" s="1">
        <f>_xlfn.NUMBERVALUE(LEFT(B331,LEN(B331)-1))</f>
        <v>11001002101</v>
      </c>
      <c r="D331" s="2">
        <f>VLOOKUP(C331,ward_info!$A$2:$B$180,2)</f>
        <v>4</v>
      </c>
      <c r="E331" t="s">
        <v>235</v>
      </c>
      <c r="F331">
        <v>41</v>
      </c>
      <c r="G331">
        <v>88</v>
      </c>
      <c r="H331">
        <f>F331/(F331+G331)</f>
        <v>0.31782945736434109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31</v>
      </c>
      <c r="O331">
        <v>0</v>
      </c>
      <c r="P331">
        <v>31</v>
      </c>
      <c r="Q331">
        <v>2101</v>
      </c>
      <c r="R331">
        <v>1</v>
      </c>
      <c r="S331">
        <v>11</v>
      </c>
      <c r="T331">
        <v>1500</v>
      </c>
      <c r="U331">
        <v>0.38385627</v>
      </c>
      <c r="V331">
        <v>38.962840999999997</v>
      </c>
      <c r="W331">
        <v>-77.028244000000001</v>
      </c>
      <c r="X331">
        <v>110007300400</v>
      </c>
      <c r="Y331" t="s">
        <v>196</v>
      </c>
      <c r="Z331" t="s">
        <v>197</v>
      </c>
      <c r="AA331">
        <v>8</v>
      </c>
      <c r="AB331" t="s">
        <v>29</v>
      </c>
    </row>
    <row r="332" spans="1:28" x14ac:dyDescent="0.2">
      <c r="A332" t="s">
        <v>609</v>
      </c>
      <c r="B332" s="2">
        <v>110010076031</v>
      </c>
      <c r="C332" s="1">
        <f>_xlfn.NUMBERVALUE(LEFT(B332,LEN(B332)-1))</f>
        <v>11001007603</v>
      </c>
      <c r="D332" s="2">
        <f>VLOOKUP(C332,ward_info!$A$2:$B$180,2)</f>
        <v>7</v>
      </c>
      <c r="E332" t="s">
        <v>610</v>
      </c>
      <c r="F332">
        <v>48</v>
      </c>
      <c r="G332">
        <v>103</v>
      </c>
      <c r="H332">
        <f>F332/(F332+G332)</f>
        <v>0.31788079470198677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68</v>
      </c>
      <c r="P332">
        <v>0</v>
      </c>
      <c r="Q332">
        <v>7603</v>
      </c>
      <c r="R332">
        <v>1</v>
      </c>
      <c r="S332">
        <v>11</v>
      </c>
      <c r="T332">
        <v>1403</v>
      </c>
      <c r="U332">
        <v>1.6024927</v>
      </c>
      <c r="V332">
        <v>38.882511000000001</v>
      </c>
      <c r="W332">
        <v>-76.934218999999999</v>
      </c>
      <c r="X332">
        <v>110003100419</v>
      </c>
      <c r="Y332" t="s">
        <v>196</v>
      </c>
      <c r="Z332" t="s">
        <v>611</v>
      </c>
      <c r="AA332">
        <v>4</v>
      </c>
      <c r="AB332">
        <v>1</v>
      </c>
    </row>
    <row r="333" spans="1:28" x14ac:dyDescent="0.2">
      <c r="A333" t="s">
        <v>769</v>
      </c>
      <c r="B333" s="2">
        <v>110010092031</v>
      </c>
      <c r="C333" s="1">
        <f>_xlfn.NUMBERVALUE(LEFT(B333,LEN(B333)-1))</f>
        <v>11001009203</v>
      </c>
      <c r="D333" s="2">
        <f>VLOOKUP(C333,ward_info!$A$2:$B$180,2)</f>
        <v>5</v>
      </c>
      <c r="E333" t="s">
        <v>770</v>
      </c>
      <c r="F333">
        <v>55</v>
      </c>
      <c r="G333">
        <v>118</v>
      </c>
      <c r="H333">
        <f>F333/(F333+G333)</f>
        <v>0.31791907514450868</v>
      </c>
      <c r="I333">
        <v>6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108</v>
      </c>
      <c r="P333">
        <v>0</v>
      </c>
      <c r="Q333">
        <v>9203</v>
      </c>
      <c r="R333">
        <v>1</v>
      </c>
      <c r="S333">
        <v>11</v>
      </c>
      <c r="T333">
        <v>921</v>
      </c>
      <c r="U333">
        <v>0.60789077999999996</v>
      </c>
      <c r="V333">
        <v>38.924843000000003</v>
      </c>
      <c r="W333">
        <v>-76.996009999999998</v>
      </c>
      <c r="X333">
        <v>110004800277</v>
      </c>
      <c r="Y333" t="s">
        <v>196</v>
      </c>
      <c r="Z333" t="s">
        <v>731</v>
      </c>
      <c r="AA333">
        <v>8</v>
      </c>
      <c r="AB333">
        <v>4</v>
      </c>
    </row>
    <row r="334" spans="1:28" x14ac:dyDescent="0.2">
      <c r="A334" t="s">
        <v>62</v>
      </c>
      <c r="B334" s="2">
        <v>110010005012</v>
      </c>
      <c r="C334" s="1">
        <f>_xlfn.NUMBERVALUE(LEFT(B334,LEN(B334)-1))</f>
        <v>11001000501</v>
      </c>
      <c r="D334" s="2">
        <f>VLOOKUP(C334,ward_info!$A$2:$B$180,2)</f>
        <v>3</v>
      </c>
      <c r="E334" t="s">
        <v>63</v>
      </c>
      <c r="F334">
        <v>21</v>
      </c>
      <c r="G334">
        <v>45</v>
      </c>
      <c r="H334">
        <f>F334/(F334+G334)</f>
        <v>0.31818181818181818</v>
      </c>
      <c r="I334">
        <v>0</v>
      </c>
      <c r="J334">
        <v>0</v>
      </c>
      <c r="K334">
        <v>25</v>
      </c>
      <c r="L334">
        <v>0</v>
      </c>
      <c r="M334">
        <v>0</v>
      </c>
      <c r="N334">
        <v>0</v>
      </c>
      <c r="O334">
        <v>0</v>
      </c>
      <c r="P334">
        <v>25</v>
      </c>
      <c r="Q334">
        <v>501</v>
      </c>
      <c r="R334">
        <v>2</v>
      </c>
      <c r="S334">
        <v>11</v>
      </c>
      <c r="T334">
        <v>1641</v>
      </c>
      <c r="U334">
        <v>0.11309697</v>
      </c>
      <c r="V334">
        <v>38.923617999999998</v>
      </c>
      <c r="W334">
        <v>-77.057083000000006</v>
      </c>
      <c r="X334">
        <v>110003000160</v>
      </c>
      <c r="Y334" t="s">
        <v>27</v>
      </c>
      <c r="Z334" t="s">
        <v>59</v>
      </c>
      <c r="AA334">
        <v>8</v>
      </c>
      <c r="AB334" t="s">
        <v>29</v>
      </c>
    </row>
    <row r="335" spans="1:28" x14ac:dyDescent="0.2">
      <c r="A335" t="s">
        <v>434</v>
      </c>
      <c r="B335" s="2">
        <v>110010047021</v>
      </c>
      <c r="C335" s="1">
        <f>_xlfn.NUMBERVALUE(LEFT(B335,LEN(B335)-1))</f>
        <v>11001004702</v>
      </c>
      <c r="D335" s="2">
        <f>VLOOKUP(C335,ward_info!$A$2:$B$180,2)</f>
        <v>6</v>
      </c>
      <c r="E335" t="s">
        <v>435</v>
      </c>
      <c r="F335">
        <v>33</v>
      </c>
      <c r="G335">
        <v>69</v>
      </c>
      <c r="H335">
        <f>F335/(F335+G335)</f>
        <v>0.3235294117647059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67</v>
      </c>
      <c r="P335">
        <v>0</v>
      </c>
      <c r="Q335">
        <v>4702</v>
      </c>
      <c r="R335">
        <v>1</v>
      </c>
      <c r="S335">
        <v>11</v>
      </c>
      <c r="T335">
        <v>1802</v>
      </c>
      <c r="U335">
        <v>0.59289049999999999</v>
      </c>
      <c r="V335">
        <v>38.907532000000003</v>
      </c>
      <c r="W335">
        <v>-77.022591000000006</v>
      </c>
      <c r="X335">
        <v>110007300404</v>
      </c>
      <c r="Y335" t="s">
        <v>196</v>
      </c>
      <c r="Z335" t="s">
        <v>436</v>
      </c>
      <c r="AA335">
        <v>8</v>
      </c>
      <c r="AB335" t="s">
        <v>29</v>
      </c>
    </row>
    <row r="336" spans="1:28" x14ac:dyDescent="0.2">
      <c r="A336" t="s">
        <v>690</v>
      </c>
      <c r="B336" s="2">
        <v>110010079031</v>
      </c>
      <c r="C336" s="1">
        <f>_xlfn.NUMBERVALUE(LEFT(B336,LEN(B336)-1))</f>
        <v>11001007903</v>
      </c>
      <c r="D336" s="2">
        <f>VLOOKUP(C336,ward_info!$A$2:$B$180,2)</f>
        <v>7</v>
      </c>
      <c r="E336" t="s">
        <v>691</v>
      </c>
      <c r="F336">
        <v>67</v>
      </c>
      <c r="G336">
        <v>140</v>
      </c>
      <c r="H336">
        <f>F336/(F336+G336)</f>
        <v>0.32367149758454106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108</v>
      </c>
      <c r="P336">
        <v>0</v>
      </c>
      <c r="Q336">
        <v>7903</v>
      </c>
      <c r="R336">
        <v>1</v>
      </c>
      <c r="S336">
        <v>11</v>
      </c>
      <c r="T336">
        <v>1774</v>
      </c>
      <c r="U336">
        <v>1.2051559999999999</v>
      </c>
      <c r="V336">
        <v>38.898513999999999</v>
      </c>
      <c r="W336">
        <v>-76.996643000000006</v>
      </c>
      <c r="X336">
        <v>110003000037</v>
      </c>
      <c r="Y336" t="s">
        <v>27</v>
      </c>
      <c r="Z336" t="s">
        <v>525</v>
      </c>
      <c r="AA336">
        <v>5</v>
      </c>
      <c r="AB336" t="s">
        <v>29</v>
      </c>
    </row>
    <row r="337" spans="1:28" x14ac:dyDescent="0.2">
      <c r="A337" t="s">
        <v>370</v>
      </c>
      <c r="B337" s="2">
        <v>110010037001</v>
      </c>
      <c r="C337" s="1">
        <f>_xlfn.NUMBERVALUE(LEFT(B337,LEN(B337)-1))</f>
        <v>11001003700</v>
      </c>
      <c r="D337" s="2">
        <f>VLOOKUP(C337,ward_info!$A$2:$B$180,2)</f>
        <v>1</v>
      </c>
      <c r="E337" t="s">
        <v>371</v>
      </c>
      <c r="F337">
        <v>43</v>
      </c>
      <c r="G337">
        <v>89</v>
      </c>
      <c r="H337">
        <f>F337/(F337+G337)</f>
        <v>0.32575757575757575</v>
      </c>
      <c r="I337">
        <v>0</v>
      </c>
      <c r="J337">
        <v>0</v>
      </c>
      <c r="K337">
        <v>0</v>
      </c>
      <c r="L337">
        <v>0</v>
      </c>
      <c r="M337">
        <v>19</v>
      </c>
      <c r="N337">
        <v>0</v>
      </c>
      <c r="O337">
        <v>0</v>
      </c>
      <c r="P337">
        <v>0</v>
      </c>
      <c r="Q337">
        <v>3700</v>
      </c>
      <c r="R337">
        <v>1</v>
      </c>
      <c r="S337">
        <v>11</v>
      </c>
      <c r="T337">
        <v>1236</v>
      </c>
      <c r="U337">
        <v>0.31830080999999999</v>
      </c>
      <c r="V337">
        <v>38.918559999999999</v>
      </c>
      <c r="W337">
        <v>-77.030045000000001</v>
      </c>
      <c r="X337">
        <v>110001500229</v>
      </c>
      <c r="Y337" t="s">
        <v>196</v>
      </c>
      <c r="Z337" t="s">
        <v>363</v>
      </c>
      <c r="AA337">
        <v>8</v>
      </c>
      <c r="AB337" t="s">
        <v>29</v>
      </c>
    </row>
    <row r="338" spans="1:28" x14ac:dyDescent="0.2">
      <c r="A338" t="s">
        <v>420</v>
      </c>
      <c r="B338" s="2">
        <v>110010043002</v>
      </c>
      <c r="C338" s="1">
        <f>_xlfn.NUMBERVALUE(LEFT(B338,LEN(B338)-1))</f>
        <v>11001004300</v>
      </c>
      <c r="D338" s="2">
        <f>VLOOKUP(C338,ward_info!$A$2:$B$180,2)</f>
        <v>2</v>
      </c>
      <c r="E338" t="s">
        <v>421</v>
      </c>
      <c r="F338">
        <v>21</v>
      </c>
      <c r="G338">
        <v>43</v>
      </c>
      <c r="H338">
        <f>F338/(F338+G338)</f>
        <v>0.328125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26</v>
      </c>
      <c r="P338">
        <v>0</v>
      </c>
      <c r="Q338">
        <v>4300</v>
      </c>
      <c r="R338">
        <v>2</v>
      </c>
      <c r="S338">
        <v>11</v>
      </c>
      <c r="T338">
        <v>1193</v>
      </c>
      <c r="U338">
        <v>0.32056242000000001</v>
      </c>
      <c r="V338">
        <v>38.918559999999999</v>
      </c>
      <c r="W338">
        <v>-77.030045000000001</v>
      </c>
      <c r="X338">
        <v>110001500229</v>
      </c>
      <c r="Y338" t="s">
        <v>196</v>
      </c>
      <c r="Z338" t="s">
        <v>363</v>
      </c>
      <c r="AA338">
        <v>8</v>
      </c>
      <c r="AB338" t="s">
        <v>29</v>
      </c>
    </row>
    <row r="339" spans="1:28" x14ac:dyDescent="0.2">
      <c r="A339" t="s">
        <v>849</v>
      </c>
      <c r="B339" s="2">
        <v>110010097002</v>
      </c>
      <c r="C339" s="1">
        <f>_xlfn.NUMBERVALUE(LEFT(B339,LEN(B339)-1))</f>
        <v>11001009700</v>
      </c>
      <c r="D339" s="2">
        <f>VLOOKUP(C339,ward_info!$A$2:$B$180,2)</f>
        <v>8</v>
      </c>
      <c r="E339" t="s">
        <v>850</v>
      </c>
      <c r="F339">
        <v>27</v>
      </c>
      <c r="G339">
        <v>55</v>
      </c>
      <c r="H339">
        <f>F339/(F339+G339)</f>
        <v>0.32926829268292684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55</v>
      </c>
      <c r="P339">
        <v>0</v>
      </c>
      <c r="Q339">
        <v>9700</v>
      </c>
      <c r="R339">
        <v>2</v>
      </c>
      <c r="S339">
        <v>11</v>
      </c>
      <c r="T339">
        <v>766</v>
      </c>
      <c r="U339">
        <v>0.84986114999999995</v>
      </c>
      <c r="V339">
        <v>38.841540999999999</v>
      </c>
      <c r="W339">
        <v>-76.984832999999995</v>
      </c>
      <c r="X339">
        <v>110007200473</v>
      </c>
      <c r="Y339" t="s">
        <v>196</v>
      </c>
      <c r="Z339" t="s">
        <v>555</v>
      </c>
      <c r="AA339">
        <v>3</v>
      </c>
      <c r="AB339" t="s">
        <v>556</v>
      </c>
    </row>
    <row r="340" spans="1:28" x14ac:dyDescent="0.2">
      <c r="A340" t="s">
        <v>668</v>
      </c>
      <c r="B340" s="2">
        <v>110010078071</v>
      </c>
      <c r="C340" s="1">
        <f>_xlfn.NUMBERVALUE(LEFT(B340,LEN(B340)-1))</f>
        <v>11001007807</v>
      </c>
      <c r="D340" s="2">
        <f>VLOOKUP(C340,ward_info!$A$2:$B$180,2)</f>
        <v>7</v>
      </c>
      <c r="E340" t="s">
        <v>669</v>
      </c>
      <c r="F340">
        <v>69</v>
      </c>
      <c r="G340">
        <v>140</v>
      </c>
      <c r="H340">
        <f>F340/(F340+G340)</f>
        <v>0.33014354066985646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110</v>
      </c>
      <c r="P340">
        <v>0</v>
      </c>
      <c r="Q340">
        <v>7807</v>
      </c>
      <c r="R340">
        <v>1</v>
      </c>
      <c r="S340">
        <v>11</v>
      </c>
      <c r="T340">
        <v>1154</v>
      </c>
      <c r="U340">
        <v>1.3610898</v>
      </c>
      <c r="V340">
        <v>38.882511000000001</v>
      </c>
      <c r="W340">
        <v>-76.934218999999999</v>
      </c>
      <c r="X340">
        <v>110003100419</v>
      </c>
      <c r="Y340" t="s">
        <v>196</v>
      </c>
      <c r="Z340" t="s">
        <v>611</v>
      </c>
      <c r="AA340">
        <v>4</v>
      </c>
      <c r="AB340">
        <v>1</v>
      </c>
    </row>
    <row r="341" spans="1:28" x14ac:dyDescent="0.2">
      <c r="A341" t="s">
        <v>296</v>
      </c>
      <c r="B341" s="2">
        <v>110010025024</v>
      </c>
      <c r="C341" s="1">
        <f>_xlfn.NUMBERVALUE(LEFT(B341,LEN(B341)-1))</f>
        <v>11001002502</v>
      </c>
      <c r="D341" s="2">
        <f>VLOOKUP(C341,ward_info!$A$2:$B$180,2)</f>
        <v>4</v>
      </c>
      <c r="E341" t="s">
        <v>297</v>
      </c>
      <c r="F341">
        <v>46</v>
      </c>
      <c r="G341">
        <v>92</v>
      </c>
      <c r="H341">
        <f>F341/(F341+G341)</f>
        <v>0.33333333333333331</v>
      </c>
      <c r="I341">
        <v>47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61</v>
      </c>
      <c r="Q341">
        <v>2502</v>
      </c>
      <c r="R341">
        <v>4</v>
      </c>
      <c r="S341">
        <v>11</v>
      </c>
      <c r="T341">
        <v>2176</v>
      </c>
      <c r="U341">
        <v>0.48484537</v>
      </c>
      <c r="V341">
        <v>38.934387000000001</v>
      </c>
      <c r="W341">
        <v>-77.040543</v>
      </c>
      <c r="X341">
        <v>110003000120</v>
      </c>
      <c r="Y341" t="s">
        <v>27</v>
      </c>
      <c r="Z341" t="s">
        <v>295</v>
      </c>
      <c r="AA341">
        <v>5</v>
      </c>
      <c r="AB341" t="s">
        <v>29</v>
      </c>
    </row>
    <row r="342" spans="1:28" x14ac:dyDescent="0.2">
      <c r="A342" t="s">
        <v>729</v>
      </c>
      <c r="B342" s="2">
        <v>110010087021</v>
      </c>
      <c r="C342" s="1">
        <f>_xlfn.NUMBERVALUE(LEFT(B342,LEN(B342)-1))</f>
        <v>11001008702</v>
      </c>
      <c r="D342" s="2">
        <f>VLOOKUP(C342,ward_info!$A$2:$B$180,2)</f>
        <v>5</v>
      </c>
      <c r="E342" t="s">
        <v>730</v>
      </c>
      <c r="F342">
        <v>47</v>
      </c>
      <c r="G342">
        <v>94</v>
      </c>
      <c r="H342">
        <f>F342/(F342+G342)</f>
        <v>0.33333333333333331</v>
      </c>
      <c r="I342">
        <v>0</v>
      </c>
      <c r="J342">
        <v>0</v>
      </c>
      <c r="K342">
        <v>11</v>
      </c>
      <c r="L342">
        <v>0</v>
      </c>
      <c r="M342">
        <v>0</v>
      </c>
      <c r="N342">
        <v>0</v>
      </c>
      <c r="O342">
        <v>47</v>
      </c>
      <c r="P342">
        <v>11</v>
      </c>
      <c r="Q342">
        <v>8702</v>
      </c>
      <c r="R342">
        <v>1</v>
      </c>
      <c r="S342">
        <v>11</v>
      </c>
      <c r="T342">
        <v>1055</v>
      </c>
      <c r="U342">
        <v>0.59806329000000003</v>
      </c>
      <c r="V342">
        <v>38.924843000000003</v>
      </c>
      <c r="W342">
        <v>-76.996009999999998</v>
      </c>
      <c r="X342">
        <v>110004800277</v>
      </c>
      <c r="Y342" t="s">
        <v>196</v>
      </c>
      <c r="Z342" t="s">
        <v>731</v>
      </c>
      <c r="AA342">
        <v>8</v>
      </c>
      <c r="AB342">
        <v>4</v>
      </c>
    </row>
    <row r="343" spans="1:28" x14ac:dyDescent="0.2">
      <c r="A343" t="s">
        <v>526</v>
      </c>
      <c r="B343" s="2">
        <v>110010068012</v>
      </c>
      <c r="C343" s="1">
        <f>_xlfn.NUMBERVALUE(LEFT(B343,LEN(B343)-1))</f>
        <v>11001006801</v>
      </c>
      <c r="D343" s="2">
        <f>VLOOKUP(C343,ward_info!$A$2:$B$180,2)</f>
        <v>6</v>
      </c>
      <c r="E343" t="s">
        <v>527</v>
      </c>
      <c r="F343">
        <v>19</v>
      </c>
      <c r="G343">
        <v>38</v>
      </c>
      <c r="H343">
        <f>F343/(F343+G343)</f>
        <v>0.33333333333333331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40</v>
      </c>
      <c r="P343">
        <v>0</v>
      </c>
      <c r="Q343">
        <v>6801</v>
      </c>
      <c r="R343">
        <v>2</v>
      </c>
      <c r="S343">
        <v>11</v>
      </c>
      <c r="T343">
        <v>600</v>
      </c>
      <c r="U343">
        <v>1.0675969999999999</v>
      </c>
      <c r="V343">
        <v>38.898513999999999</v>
      </c>
      <c r="W343">
        <v>-76.996643000000006</v>
      </c>
      <c r="X343">
        <v>110003000037</v>
      </c>
      <c r="Y343" t="s">
        <v>27</v>
      </c>
      <c r="Z343" t="s">
        <v>525</v>
      </c>
      <c r="AA343">
        <v>5</v>
      </c>
      <c r="AB343" t="s">
        <v>29</v>
      </c>
    </row>
    <row r="344" spans="1:28" x14ac:dyDescent="0.2">
      <c r="A344" t="s">
        <v>877</v>
      </c>
      <c r="B344" s="2">
        <v>110010098112</v>
      </c>
      <c r="C344" s="1">
        <f>_xlfn.NUMBERVALUE(LEFT(B344,LEN(B344)-1))</f>
        <v>11001009811</v>
      </c>
      <c r="D344" s="2">
        <f>VLOOKUP(C344,ward_info!$A$2:$B$180,2)</f>
        <v>8</v>
      </c>
      <c r="E344" t="s">
        <v>878</v>
      </c>
      <c r="F344">
        <v>160</v>
      </c>
      <c r="G344">
        <v>313</v>
      </c>
      <c r="H344">
        <f>F344/(F344+G344)</f>
        <v>0.33826638477801269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276</v>
      </c>
      <c r="P344">
        <v>0</v>
      </c>
      <c r="Q344">
        <v>9811</v>
      </c>
      <c r="R344">
        <v>2</v>
      </c>
      <c r="S344">
        <v>11</v>
      </c>
      <c r="T344">
        <v>2241</v>
      </c>
      <c r="U344">
        <v>1.109877</v>
      </c>
      <c r="V344">
        <v>38.841797</v>
      </c>
      <c r="W344">
        <v>-77.004409999999993</v>
      </c>
      <c r="X344">
        <v>110007300412</v>
      </c>
      <c r="Y344" t="s">
        <v>196</v>
      </c>
      <c r="Z344" t="s">
        <v>552</v>
      </c>
      <c r="AA344">
        <v>8</v>
      </c>
      <c r="AB344" t="s">
        <v>29</v>
      </c>
    </row>
    <row r="345" spans="1:28" x14ac:dyDescent="0.2">
      <c r="A345" t="s">
        <v>443</v>
      </c>
      <c r="B345" s="2">
        <v>110010049011</v>
      </c>
      <c r="C345" s="1">
        <f>_xlfn.NUMBERVALUE(LEFT(B345,LEN(B345)-1))</f>
        <v>11001004901</v>
      </c>
      <c r="D345" s="2">
        <f>VLOOKUP(C345,ward_info!$A$2:$B$180,2)</f>
        <v>2</v>
      </c>
      <c r="E345" t="s">
        <v>444</v>
      </c>
      <c r="F345">
        <v>77</v>
      </c>
      <c r="G345">
        <v>144</v>
      </c>
      <c r="H345">
        <f>F345/(F345+G345)</f>
        <v>0.34841628959276016</v>
      </c>
      <c r="I345">
        <v>8</v>
      </c>
      <c r="J345">
        <v>0</v>
      </c>
      <c r="K345">
        <v>34</v>
      </c>
      <c r="L345">
        <v>0</v>
      </c>
      <c r="M345">
        <v>0</v>
      </c>
      <c r="N345">
        <v>0</v>
      </c>
      <c r="O345">
        <v>64</v>
      </c>
      <c r="P345">
        <v>34</v>
      </c>
      <c r="Q345">
        <v>4901</v>
      </c>
      <c r="R345">
        <v>1</v>
      </c>
      <c r="S345">
        <v>11</v>
      </c>
      <c r="T345">
        <v>1184</v>
      </c>
      <c r="U345">
        <v>0.14195494</v>
      </c>
      <c r="V345">
        <v>38.91507</v>
      </c>
      <c r="W345">
        <v>-77.022696999999994</v>
      </c>
      <c r="X345">
        <v>110003000103</v>
      </c>
      <c r="Y345" t="s">
        <v>27</v>
      </c>
      <c r="Z345" t="s">
        <v>345</v>
      </c>
      <c r="AA345">
        <v>5</v>
      </c>
      <c r="AB345" t="s">
        <v>29</v>
      </c>
    </row>
    <row r="346" spans="1:28" x14ac:dyDescent="0.2">
      <c r="A346" t="s">
        <v>78</v>
      </c>
      <c r="B346" s="2">
        <v>110010007011</v>
      </c>
      <c r="C346" s="1">
        <f>_xlfn.NUMBERVALUE(LEFT(B346,LEN(B346)-1))</f>
        <v>11001000701</v>
      </c>
      <c r="D346" s="2">
        <f>VLOOKUP(C346,ward_info!$A$2:$B$180,2)</f>
        <v>3</v>
      </c>
      <c r="E346" t="s">
        <v>79</v>
      </c>
      <c r="F346">
        <v>42</v>
      </c>
      <c r="G346">
        <v>77</v>
      </c>
      <c r="H346">
        <f>F346/(F346+G346)</f>
        <v>0.35294117647058826</v>
      </c>
      <c r="I346">
        <v>0</v>
      </c>
      <c r="J346">
        <v>0</v>
      </c>
      <c r="K346">
        <v>0</v>
      </c>
      <c r="L346">
        <v>0</v>
      </c>
      <c r="M346">
        <v>24</v>
      </c>
      <c r="N346">
        <v>0</v>
      </c>
      <c r="O346">
        <v>29</v>
      </c>
      <c r="P346">
        <v>0</v>
      </c>
      <c r="Q346">
        <v>701</v>
      </c>
      <c r="R346">
        <v>1</v>
      </c>
      <c r="S346">
        <v>11</v>
      </c>
      <c r="T346">
        <v>1577</v>
      </c>
      <c r="U346">
        <v>0.43738010999999999</v>
      </c>
      <c r="V346">
        <v>38.932868999999997</v>
      </c>
      <c r="W346">
        <v>-77.065833999999995</v>
      </c>
      <c r="X346">
        <v>110003000096</v>
      </c>
      <c r="Y346" t="s">
        <v>27</v>
      </c>
      <c r="Z346" t="s">
        <v>70</v>
      </c>
      <c r="AA346">
        <v>5</v>
      </c>
      <c r="AB346" t="s">
        <v>29</v>
      </c>
    </row>
    <row r="347" spans="1:28" x14ac:dyDescent="0.2">
      <c r="A347" t="s">
        <v>379</v>
      </c>
      <c r="B347" s="2">
        <v>110010038002</v>
      </c>
      <c r="C347" s="1">
        <f>_xlfn.NUMBERVALUE(LEFT(B347,LEN(B347)-1))</f>
        <v>11001003800</v>
      </c>
      <c r="D347" s="2">
        <f>VLOOKUP(C347,ward_info!$A$2:$B$180,2)</f>
        <v>1</v>
      </c>
      <c r="E347" t="s">
        <v>380</v>
      </c>
      <c r="F347">
        <v>51</v>
      </c>
      <c r="G347">
        <v>92</v>
      </c>
      <c r="H347">
        <f>F347/(F347+G347)</f>
        <v>0.35664335664335667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3800</v>
      </c>
      <c r="R347">
        <v>2</v>
      </c>
      <c r="S347">
        <v>11</v>
      </c>
      <c r="T347">
        <v>1495</v>
      </c>
      <c r="U347">
        <v>0.23256694</v>
      </c>
      <c r="V347">
        <v>38.918830999999997</v>
      </c>
      <c r="W347">
        <v>-77.041640999999998</v>
      </c>
      <c r="X347">
        <v>110003000032</v>
      </c>
      <c r="Y347" t="s">
        <v>27</v>
      </c>
      <c r="Z347" t="s">
        <v>378</v>
      </c>
      <c r="AA347">
        <v>5</v>
      </c>
      <c r="AB347" t="s">
        <v>29</v>
      </c>
    </row>
    <row r="348" spans="1:28" x14ac:dyDescent="0.2">
      <c r="A348" t="s">
        <v>893</v>
      </c>
      <c r="B348" s="2">
        <v>110010099042</v>
      </c>
      <c r="C348" s="1">
        <f>_xlfn.NUMBERVALUE(LEFT(B348,LEN(B348)-1))</f>
        <v>11001009904</v>
      </c>
      <c r="D348" s="2">
        <f>VLOOKUP(C348,ward_info!$A$2:$B$180,2)</f>
        <v>7</v>
      </c>
      <c r="E348" t="s">
        <v>894</v>
      </c>
      <c r="F348">
        <v>80</v>
      </c>
      <c r="G348">
        <v>143</v>
      </c>
      <c r="H348">
        <f>F348/(F348+G348)</f>
        <v>0.35874439461883406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120</v>
      </c>
      <c r="P348">
        <v>0</v>
      </c>
      <c r="Q348">
        <v>9904</v>
      </c>
      <c r="R348">
        <v>2</v>
      </c>
      <c r="S348">
        <v>11</v>
      </c>
      <c r="T348">
        <v>1481</v>
      </c>
      <c r="U348">
        <v>0.26565894000000001</v>
      </c>
      <c r="V348">
        <v>38.882511000000001</v>
      </c>
      <c r="W348">
        <v>-76.934218999999999</v>
      </c>
      <c r="X348">
        <v>110003100419</v>
      </c>
      <c r="Y348" t="s">
        <v>196</v>
      </c>
      <c r="Z348" t="s">
        <v>611</v>
      </c>
      <c r="AA348">
        <v>4</v>
      </c>
      <c r="AB348">
        <v>1</v>
      </c>
    </row>
    <row r="349" spans="1:28" x14ac:dyDescent="0.2">
      <c r="A349" t="s">
        <v>159</v>
      </c>
      <c r="B349" s="2">
        <v>110010013021</v>
      </c>
      <c r="C349" s="1">
        <f>_xlfn.NUMBERVALUE(LEFT(B349,LEN(B349)-1))</f>
        <v>11001001302</v>
      </c>
      <c r="D349" s="2">
        <f>VLOOKUP(C349,ward_info!$A$2:$B$180,2)</f>
        <v>3</v>
      </c>
      <c r="E349" t="s">
        <v>160</v>
      </c>
      <c r="F349">
        <v>27</v>
      </c>
      <c r="G349">
        <v>47</v>
      </c>
      <c r="H349">
        <f>F349/(F349+G349)</f>
        <v>0.36486486486486486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1302</v>
      </c>
      <c r="R349">
        <v>1</v>
      </c>
      <c r="S349">
        <v>11</v>
      </c>
      <c r="T349">
        <v>2296</v>
      </c>
      <c r="U349">
        <v>0.71329253999999997</v>
      </c>
      <c r="V349">
        <v>38.940711999999998</v>
      </c>
      <c r="W349">
        <v>-77.072013999999996</v>
      </c>
      <c r="X349">
        <v>110003000183</v>
      </c>
      <c r="Y349" t="s">
        <v>27</v>
      </c>
      <c r="Z349" t="s">
        <v>77</v>
      </c>
      <c r="AA349">
        <v>5</v>
      </c>
      <c r="AB349" t="s">
        <v>29</v>
      </c>
    </row>
    <row r="350" spans="1:28" x14ac:dyDescent="0.2">
      <c r="A350" t="s">
        <v>500</v>
      </c>
      <c r="B350" s="2">
        <v>110010058002</v>
      </c>
      <c r="C350" s="1">
        <f>_xlfn.NUMBERVALUE(LEFT(B350,LEN(B350)-1))</f>
        <v>11001005800</v>
      </c>
      <c r="D350" s="2">
        <f>VLOOKUP(C350,ward_info!$A$2:$B$180,2)</f>
        <v>2</v>
      </c>
      <c r="E350" t="s">
        <v>501</v>
      </c>
      <c r="F350">
        <v>31</v>
      </c>
      <c r="G350">
        <v>53</v>
      </c>
      <c r="H350">
        <f>F350/(F350+G350)</f>
        <v>0.36904761904761907</v>
      </c>
      <c r="I350">
        <v>0</v>
      </c>
      <c r="J350">
        <v>0</v>
      </c>
      <c r="K350">
        <v>0</v>
      </c>
      <c r="L350">
        <v>0</v>
      </c>
      <c r="M350">
        <v>36</v>
      </c>
      <c r="N350">
        <v>0</v>
      </c>
      <c r="O350">
        <v>0</v>
      </c>
      <c r="P350">
        <v>0</v>
      </c>
      <c r="Q350">
        <v>5800</v>
      </c>
      <c r="R350">
        <v>2</v>
      </c>
      <c r="S350">
        <v>11</v>
      </c>
      <c r="T350">
        <v>1900</v>
      </c>
      <c r="U350">
        <v>0.58479499999999995</v>
      </c>
      <c r="V350">
        <v>38.903464999999997</v>
      </c>
      <c r="W350">
        <v>-77.028525999999999</v>
      </c>
      <c r="X350">
        <v>110003000076</v>
      </c>
      <c r="Y350" t="s">
        <v>27</v>
      </c>
      <c r="Z350" t="s">
        <v>457</v>
      </c>
      <c r="AA350">
        <v>5</v>
      </c>
      <c r="AB350" t="s">
        <v>29</v>
      </c>
    </row>
    <row r="351" spans="1:28" x14ac:dyDescent="0.2">
      <c r="A351" t="s">
        <v>593</v>
      </c>
      <c r="B351" s="2">
        <v>110010075031</v>
      </c>
      <c r="C351" s="1">
        <f>_xlfn.NUMBERVALUE(LEFT(B351,LEN(B351)-1))</f>
        <v>11001007503</v>
      </c>
      <c r="D351" s="2">
        <f>VLOOKUP(C351,ward_info!$A$2:$B$180,2)</f>
        <v>8</v>
      </c>
      <c r="E351" t="s">
        <v>594</v>
      </c>
      <c r="F351">
        <v>26</v>
      </c>
      <c r="G351">
        <v>44</v>
      </c>
      <c r="H351">
        <f>F351/(F351+G351)</f>
        <v>0.37142857142857144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31</v>
      </c>
      <c r="P351">
        <v>0</v>
      </c>
      <c r="Q351">
        <v>7503</v>
      </c>
      <c r="R351">
        <v>1</v>
      </c>
      <c r="S351">
        <v>11</v>
      </c>
      <c r="T351">
        <v>740</v>
      </c>
      <c r="U351">
        <v>1.5718516</v>
      </c>
      <c r="V351">
        <v>38.884644000000002</v>
      </c>
      <c r="W351">
        <v>-77.001518000000004</v>
      </c>
      <c r="X351">
        <v>110003000113</v>
      </c>
      <c r="Y351" t="s">
        <v>27</v>
      </c>
      <c r="Z351" t="s">
        <v>508</v>
      </c>
      <c r="AA351">
        <v>5</v>
      </c>
      <c r="AB351" t="s">
        <v>29</v>
      </c>
    </row>
    <row r="352" spans="1:28" x14ac:dyDescent="0.2">
      <c r="A352" t="s">
        <v>871</v>
      </c>
      <c r="B352" s="2">
        <v>110010098101</v>
      </c>
      <c r="C352" s="1">
        <f>_xlfn.NUMBERVALUE(LEFT(B352,LEN(B352)-1))</f>
        <v>11001009810</v>
      </c>
      <c r="D352" s="2">
        <f>VLOOKUP(C352,ward_info!$A$2:$B$180,2)</f>
        <v>8</v>
      </c>
      <c r="E352" t="s">
        <v>872</v>
      </c>
      <c r="F352">
        <v>105</v>
      </c>
      <c r="G352">
        <v>176</v>
      </c>
      <c r="H352">
        <f>F352/(F352+G352)</f>
        <v>0.37366548042704628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123</v>
      </c>
      <c r="P352">
        <v>0</v>
      </c>
      <c r="Q352">
        <v>9810</v>
      </c>
      <c r="R352">
        <v>1</v>
      </c>
      <c r="S352">
        <v>11</v>
      </c>
      <c r="T352">
        <v>1510</v>
      </c>
      <c r="U352">
        <v>0.96277904999999997</v>
      </c>
      <c r="V352">
        <v>38.841797</v>
      </c>
      <c r="W352">
        <v>-77.004409999999993</v>
      </c>
      <c r="X352">
        <v>110007300412</v>
      </c>
      <c r="Y352" t="s">
        <v>196</v>
      </c>
      <c r="Z352" t="s">
        <v>552</v>
      </c>
      <c r="AA352">
        <v>8</v>
      </c>
      <c r="AB352" t="s">
        <v>29</v>
      </c>
    </row>
    <row r="353" spans="1:28" x14ac:dyDescent="0.2">
      <c r="A353" t="s">
        <v>626</v>
      </c>
      <c r="B353" s="2">
        <v>110010076052</v>
      </c>
      <c r="C353" s="1">
        <f>_xlfn.NUMBERVALUE(LEFT(B353,LEN(B353)-1))</f>
        <v>11001007605</v>
      </c>
      <c r="D353" s="2">
        <f>VLOOKUP(C353,ward_info!$A$2:$B$180,2)</f>
        <v>7</v>
      </c>
      <c r="E353" t="s">
        <v>627</v>
      </c>
      <c r="F353">
        <v>102</v>
      </c>
      <c r="G353">
        <v>161</v>
      </c>
      <c r="H353">
        <f>F353/(F353+G353)</f>
        <v>0.38783269961977185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47</v>
      </c>
      <c r="P353">
        <v>0</v>
      </c>
      <c r="Q353">
        <v>7605</v>
      </c>
      <c r="R353">
        <v>2</v>
      </c>
      <c r="S353">
        <v>11</v>
      </c>
      <c r="T353">
        <v>1985</v>
      </c>
      <c r="U353">
        <v>1.7775160000000001</v>
      </c>
      <c r="V353">
        <v>38.841540999999999</v>
      </c>
      <c r="W353">
        <v>-76.984832999999995</v>
      </c>
      <c r="X353">
        <v>110007200473</v>
      </c>
      <c r="Y353" t="s">
        <v>196</v>
      </c>
      <c r="Z353" t="s">
        <v>555</v>
      </c>
      <c r="AA353">
        <v>3</v>
      </c>
      <c r="AB353" t="s">
        <v>556</v>
      </c>
    </row>
    <row r="354" spans="1:28" x14ac:dyDescent="0.2">
      <c r="A354" t="s">
        <v>321</v>
      </c>
      <c r="B354" s="2">
        <v>110010028021</v>
      </c>
      <c r="C354" s="1">
        <f>_xlfn.NUMBERVALUE(LEFT(B354,LEN(B354)-1))</f>
        <v>11001002802</v>
      </c>
      <c r="D354" s="2">
        <f>VLOOKUP(C354,ward_info!$A$2:$B$180,2)</f>
        <v>1</v>
      </c>
      <c r="E354" t="s">
        <v>322</v>
      </c>
      <c r="F354">
        <v>83</v>
      </c>
      <c r="G354">
        <v>131</v>
      </c>
      <c r="H354">
        <f>F354/(F354+G354)</f>
        <v>0.38785046728971961</v>
      </c>
      <c r="I354">
        <v>0</v>
      </c>
      <c r="J354">
        <v>0</v>
      </c>
      <c r="K354">
        <v>44</v>
      </c>
      <c r="L354">
        <v>0</v>
      </c>
      <c r="M354">
        <v>13</v>
      </c>
      <c r="N354">
        <v>0</v>
      </c>
      <c r="O354">
        <v>57</v>
      </c>
      <c r="P354">
        <v>57</v>
      </c>
      <c r="Q354">
        <v>2802</v>
      </c>
      <c r="R354">
        <v>1</v>
      </c>
      <c r="S354">
        <v>11</v>
      </c>
      <c r="T354">
        <v>2385</v>
      </c>
      <c r="U354">
        <v>5.8733507999999997E-2</v>
      </c>
      <c r="V354">
        <v>38.927315</v>
      </c>
      <c r="W354">
        <v>-77.033339999999995</v>
      </c>
      <c r="X354">
        <v>110004200273</v>
      </c>
      <c r="Y354" t="s">
        <v>196</v>
      </c>
      <c r="Z354" t="s">
        <v>314</v>
      </c>
      <c r="AA354">
        <v>5</v>
      </c>
      <c r="AB354" t="s">
        <v>29</v>
      </c>
    </row>
    <row r="355" spans="1:28" x14ac:dyDescent="0.2">
      <c r="A355" t="s">
        <v>310</v>
      </c>
      <c r="B355" s="2">
        <v>110010027021</v>
      </c>
      <c r="C355" s="1">
        <f>_xlfn.NUMBERVALUE(LEFT(B355,LEN(B355)-1))</f>
        <v>11001002702</v>
      </c>
      <c r="D355" s="2">
        <f>VLOOKUP(C355,ward_info!$A$2:$B$180,2)</f>
        <v>1</v>
      </c>
      <c r="E355" t="s">
        <v>311</v>
      </c>
      <c r="F355">
        <v>46</v>
      </c>
      <c r="G355">
        <v>72</v>
      </c>
      <c r="H355">
        <f>F355/(F355+G355)</f>
        <v>0.38983050847457629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2702</v>
      </c>
      <c r="R355">
        <v>1</v>
      </c>
      <c r="S355">
        <v>11</v>
      </c>
      <c r="T355">
        <v>1608</v>
      </c>
      <c r="U355">
        <v>0.31163724999999998</v>
      </c>
      <c r="V355">
        <v>38.934387000000001</v>
      </c>
      <c r="W355">
        <v>-77.040543</v>
      </c>
      <c r="X355">
        <v>110003000120</v>
      </c>
      <c r="Y355" t="s">
        <v>27</v>
      </c>
      <c r="Z355" t="s">
        <v>295</v>
      </c>
      <c r="AA355">
        <v>5</v>
      </c>
      <c r="AB355" t="s">
        <v>29</v>
      </c>
    </row>
    <row r="356" spans="1:28" x14ac:dyDescent="0.2">
      <c r="A356" t="s">
        <v>460</v>
      </c>
      <c r="B356" s="2">
        <v>110010050023</v>
      </c>
      <c r="C356" s="1">
        <f>_xlfn.NUMBERVALUE(LEFT(B356,LEN(B356)-1))</f>
        <v>11001005002</v>
      </c>
      <c r="D356" s="2">
        <f>VLOOKUP(C356,ward_info!$A$2:$B$180,2)</f>
        <v>2</v>
      </c>
      <c r="E356" t="s">
        <v>461</v>
      </c>
      <c r="F356">
        <v>54</v>
      </c>
      <c r="G356">
        <v>84</v>
      </c>
      <c r="H356">
        <f>F356/(F356+G356)</f>
        <v>0.39130434782608697</v>
      </c>
      <c r="I356">
        <v>0</v>
      </c>
      <c r="J356">
        <v>0</v>
      </c>
      <c r="K356">
        <v>80</v>
      </c>
      <c r="L356">
        <v>0</v>
      </c>
      <c r="M356">
        <v>0</v>
      </c>
      <c r="N356">
        <v>0</v>
      </c>
      <c r="O356">
        <v>0</v>
      </c>
      <c r="P356">
        <v>120</v>
      </c>
      <c r="Q356">
        <v>5002</v>
      </c>
      <c r="R356">
        <v>3</v>
      </c>
      <c r="S356">
        <v>11</v>
      </c>
      <c r="T356">
        <v>879</v>
      </c>
      <c r="U356">
        <v>0.31891805000000001</v>
      </c>
      <c r="V356">
        <v>38.907532000000003</v>
      </c>
      <c r="W356">
        <v>-77.022591000000006</v>
      </c>
      <c r="X356">
        <v>110007300404</v>
      </c>
      <c r="Y356" t="s">
        <v>196</v>
      </c>
      <c r="Z356" t="s">
        <v>436</v>
      </c>
      <c r="AA356">
        <v>8</v>
      </c>
      <c r="AB356" t="s">
        <v>29</v>
      </c>
    </row>
    <row r="357" spans="1:28" x14ac:dyDescent="0.2">
      <c r="A357" t="s">
        <v>765</v>
      </c>
      <c r="B357" s="2">
        <v>110010091023</v>
      </c>
      <c r="C357" s="1">
        <f>_xlfn.NUMBERVALUE(LEFT(B357,LEN(B357)-1))</f>
        <v>11001009102</v>
      </c>
      <c r="D357" s="2">
        <f>VLOOKUP(C357,ward_info!$A$2:$B$180,2)</f>
        <v>5</v>
      </c>
      <c r="E357" t="s">
        <v>766</v>
      </c>
      <c r="F357">
        <v>115</v>
      </c>
      <c r="G357">
        <v>178</v>
      </c>
      <c r="H357">
        <f>F357/(F357+G357)</f>
        <v>0.39249146757679182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195</v>
      </c>
      <c r="P357">
        <v>0</v>
      </c>
      <c r="Q357">
        <v>9102</v>
      </c>
      <c r="R357">
        <v>3</v>
      </c>
      <c r="S357">
        <v>11</v>
      </c>
      <c r="T357">
        <v>1332</v>
      </c>
      <c r="U357">
        <v>0.72207390999999999</v>
      </c>
      <c r="V357">
        <v>38.924843000000003</v>
      </c>
      <c r="W357">
        <v>-76.996009999999998</v>
      </c>
      <c r="X357">
        <v>110004800277</v>
      </c>
      <c r="Y357" t="s">
        <v>196</v>
      </c>
      <c r="Z357" t="s">
        <v>731</v>
      </c>
      <c r="AA357">
        <v>8</v>
      </c>
      <c r="AB357">
        <v>4</v>
      </c>
    </row>
    <row r="358" spans="1:28" x14ac:dyDescent="0.2">
      <c r="A358" t="s">
        <v>331</v>
      </c>
      <c r="B358" s="2">
        <v>110010030002</v>
      </c>
      <c r="C358" s="1">
        <f>_xlfn.NUMBERVALUE(LEFT(B358,LEN(B358)-1))</f>
        <v>11001003000</v>
      </c>
      <c r="D358" s="2">
        <f>VLOOKUP(C358,ward_info!$A$2:$B$180,2)</f>
        <v>1</v>
      </c>
      <c r="E358" t="s">
        <v>332</v>
      </c>
      <c r="F358">
        <v>107</v>
      </c>
      <c r="G358">
        <v>164</v>
      </c>
      <c r="H358">
        <f>F358/(F358+G358)</f>
        <v>0.39483394833948338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51</v>
      </c>
      <c r="P358">
        <v>0</v>
      </c>
      <c r="Q358">
        <v>3000</v>
      </c>
      <c r="R358">
        <v>2</v>
      </c>
      <c r="S358">
        <v>11</v>
      </c>
      <c r="T358">
        <v>1836</v>
      </c>
      <c r="U358">
        <v>0.10975276</v>
      </c>
      <c r="V358">
        <v>38.929152999999999</v>
      </c>
      <c r="W358">
        <v>-77.029144000000002</v>
      </c>
      <c r="X358">
        <v>110003000074</v>
      </c>
      <c r="Y358" t="s">
        <v>27</v>
      </c>
      <c r="Z358" t="s">
        <v>292</v>
      </c>
      <c r="AA358">
        <v>5</v>
      </c>
      <c r="AB358" t="s">
        <v>29</v>
      </c>
    </row>
    <row r="359" spans="1:28" x14ac:dyDescent="0.2">
      <c r="A359" t="s">
        <v>441</v>
      </c>
      <c r="B359" s="2">
        <v>110010048022</v>
      </c>
      <c r="C359" s="1">
        <f>_xlfn.NUMBERVALUE(LEFT(B359,LEN(B359)-1))</f>
        <v>11001004802</v>
      </c>
      <c r="D359" s="2">
        <f>VLOOKUP(C359,ward_info!$A$2:$B$180,2)</f>
        <v>2</v>
      </c>
      <c r="E359" t="s">
        <v>442</v>
      </c>
      <c r="F359">
        <v>94</v>
      </c>
      <c r="G359">
        <v>143</v>
      </c>
      <c r="H359">
        <f>F359/(F359+G359)</f>
        <v>0.39662447257383965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44</v>
      </c>
      <c r="P359">
        <v>43</v>
      </c>
      <c r="Q359">
        <v>4802</v>
      </c>
      <c r="R359">
        <v>2</v>
      </c>
      <c r="S359">
        <v>11</v>
      </c>
      <c r="T359">
        <v>1710</v>
      </c>
      <c r="U359">
        <v>0.12559782</v>
      </c>
      <c r="V359">
        <v>38.907532000000003</v>
      </c>
      <c r="W359">
        <v>-77.022591000000006</v>
      </c>
      <c r="X359">
        <v>110007300404</v>
      </c>
      <c r="Y359" t="s">
        <v>196</v>
      </c>
      <c r="Z359" t="s">
        <v>436</v>
      </c>
      <c r="AA359">
        <v>8</v>
      </c>
      <c r="AB359" t="s">
        <v>29</v>
      </c>
    </row>
    <row r="360" spans="1:28" x14ac:dyDescent="0.2">
      <c r="A360" t="s">
        <v>638</v>
      </c>
      <c r="B360" s="2">
        <v>110010077071</v>
      </c>
      <c r="C360" s="1">
        <f>_xlfn.NUMBERVALUE(LEFT(B360,LEN(B360)-1))</f>
        <v>11001007707</v>
      </c>
      <c r="D360" s="2">
        <f>VLOOKUP(C360,ward_info!$A$2:$B$180,2)</f>
        <v>7</v>
      </c>
      <c r="E360" t="s">
        <v>639</v>
      </c>
      <c r="F360">
        <v>131</v>
      </c>
      <c r="G360">
        <v>196</v>
      </c>
      <c r="H360">
        <f>F360/(F360+G360)</f>
        <v>0.40061162079510704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154</v>
      </c>
      <c r="P360">
        <v>0</v>
      </c>
      <c r="Q360">
        <v>7707</v>
      </c>
      <c r="R360">
        <v>1</v>
      </c>
      <c r="S360">
        <v>11</v>
      </c>
      <c r="T360">
        <v>2406</v>
      </c>
      <c r="U360">
        <v>0.32356351999999999</v>
      </c>
      <c r="V360">
        <v>38.882511000000001</v>
      </c>
      <c r="W360">
        <v>-76.934218999999999</v>
      </c>
      <c r="X360">
        <v>110003100419</v>
      </c>
      <c r="Y360" t="s">
        <v>196</v>
      </c>
      <c r="Z360" t="s">
        <v>611</v>
      </c>
      <c r="AA360">
        <v>4</v>
      </c>
      <c r="AB360">
        <v>1</v>
      </c>
    </row>
    <row r="361" spans="1:28" x14ac:dyDescent="0.2">
      <c r="A361" t="s">
        <v>688</v>
      </c>
      <c r="B361" s="2">
        <v>110010079014</v>
      </c>
      <c r="C361" s="1">
        <f>_xlfn.NUMBERVALUE(LEFT(B361,LEN(B361)-1))</f>
        <v>11001007901</v>
      </c>
      <c r="D361" s="2">
        <f>VLOOKUP(C361,ward_info!$A$2:$B$180,2)</f>
        <v>6</v>
      </c>
      <c r="E361" t="s">
        <v>689</v>
      </c>
      <c r="F361">
        <v>43</v>
      </c>
      <c r="G361">
        <v>64</v>
      </c>
      <c r="H361">
        <f>F361/(F361+G361)</f>
        <v>0.40186915887850466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72</v>
      </c>
      <c r="P361">
        <v>0</v>
      </c>
      <c r="Q361">
        <v>7901</v>
      </c>
      <c r="R361">
        <v>4</v>
      </c>
      <c r="S361">
        <v>11</v>
      </c>
      <c r="T361">
        <v>1080</v>
      </c>
      <c r="U361">
        <v>0.78751873999999999</v>
      </c>
      <c r="V361">
        <v>38.898513999999999</v>
      </c>
      <c r="W361">
        <v>-76.996643000000006</v>
      </c>
      <c r="X361">
        <v>110003000037</v>
      </c>
      <c r="Y361" t="s">
        <v>27</v>
      </c>
      <c r="Z361" t="s">
        <v>525</v>
      </c>
      <c r="AA361">
        <v>5</v>
      </c>
      <c r="AB361" t="s">
        <v>29</v>
      </c>
    </row>
    <row r="362" spans="1:28" x14ac:dyDescent="0.2">
      <c r="A362" t="s">
        <v>672</v>
      </c>
      <c r="B362" s="2">
        <v>110010078081</v>
      </c>
      <c r="C362" s="1">
        <f>_xlfn.NUMBERVALUE(LEFT(B362,LEN(B362)-1))</f>
        <v>11001007808</v>
      </c>
      <c r="D362" s="2">
        <f>VLOOKUP(C362,ward_info!$A$2:$B$180,2)</f>
        <v>7</v>
      </c>
      <c r="E362" t="s">
        <v>673</v>
      </c>
      <c r="F362">
        <v>150</v>
      </c>
      <c r="G362">
        <v>220</v>
      </c>
      <c r="H362">
        <f>F362/(F362+G362)</f>
        <v>0.40540540540540543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258</v>
      </c>
      <c r="P362">
        <v>0</v>
      </c>
      <c r="Q362">
        <v>7808</v>
      </c>
      <c r="R362">
        <v>1</v>
      </c>
      <c r="S362">
        <v>11</v>
      </c>
      <c r="T362">
        <v>1744</v>
      </c>
      <c r="U362">
        <v>0.87249726000000005</v>
      </c>
      <c r="V362">
        <v>38.882511000000001</v>
      </c>
      <c r="W362">
        <v>-76.934218999999999</v>
      </c>
      <c r="X362">
        <v>110003100419</v>
      </c>
      <c r="Y362" t="s">
        <v>196</v>
      </c>
      <c r="Z362" t="s">
        <v>611</v>
      </c>
      <c r="AA362">
        <v>4</v>
      </c>
      <c r="AB362">
        <v>1</v>
      </c>
    </row>
    <row r="363" spans="1:28" x14ac:dyDescent="0.2">
      <c r="A363" t="s">
        <v>339</v>
      </c>
      <c r="B363" s="2">
        <v>110010032003</v>
      </c>
      <c r="C363" s="1">
        <f>_xlfn.NUMBERVALUE(LEFT(B363,LEN(B363)-1))</f>
        <v>11001003200</v>
      </c>
      <c r="D363" s="2">
        <f>VLOOKUP(C363,ward_info!$A$2:$B$180,2)</f>
        <v>1</v>
      </c>
      <c r="E363" t="s">
        <v>340</v>
      </c>
      <c r="F363">
        <v>75</v>
      </c>
      <c r="G363">
        <v>106</v>
      </c>
      <c r="H363">
        <f>F363/(F363+G363)</f>
        <v>0.4143646408839779</v>
      </c>
      <c r="I363">
        <v>0</v>
      </c>
      <c r="J363">
        <v>0</v>
      </c>
      <c r="K363">
        <v>0</v>
      </c>
      <c r="L363">
        <v>0</v>
      </c>
      <c r="M363">
        <v>24</v>
      </c>
      <c r="N363">
        <v>0</v>
      </c>
      <c r="O363">
        <v>36</v>
      </c>
      <c r="P363">
        <v>17</v>
      </c>
      <c r="Q363">
        <v>3200</v>
      </c>
      <c r="R363">
        <v>3</v>
      </c>
      <c r="S363">
        <v>11</v>
      </c>
      <c r="T363">
        <v>1572</v>
      </c>
      <c r="U363">
        <v>0.44775912000000001</v>
      </c>
      <c r="V363">
        <v>38.929152999999999</v>
      </c>
      <c r="W363">
        <v>-77.029144000000002</v>
      </c>
      <c r="X363">
        <v>110003000074</v>
      </c>
      <c r="Y363" t="s">
        <v>27</v>
      </c>
      <c r="Z363" t="s">
        <v>292</v>
      </c>
      <c r="AA363">
        <v>5</v>
      </c>
      <c r="AB363" t="s">
        <v>29</v>
      </c>
    </row>
    <row r="364" spans="1:28" x14ac:dyDescent="0.2">
      <c r="A364" t="s">
        <v>833</v>
      </c>
      <c r="B364" s="2">
        <v>110010096021</v>
      </c>
      <c r="C364" s="1">
        <f>_xlfn.NUMBERVALUE(LEFT(B364,LEN(B364)-1))</f>
        <v>11001009602</v>
      </c>
      <c r="D364" s="2">
        <f>VLOOKUP(C364,ward_info!$A$2:$B$180,2)</f>
        <v>7</v>
      </c>
      <c r="E364" t="s">
        <v>834</v>
      </c>
      <c r="F364">
        <v>102</v>
      </c>
      <c r="G364">
        <v>144</v>
      </c>
      <c r="H364">
        <f>F364/(F364+G364)</f>
        <v>0.41463414634146339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106</v>
      </c>
      <c r="P364">
        <v>0</v>
      </c>
      <c r="Q364">
        <v>9602</v>
      </c>
      <c r="R364">
        <v>1</v>
      </c>
      <c r="S364">
        <v>11</v>
      </c>
      <c r="T364">
        <v>1760</v>
      </c>
      <c r="U364">
        <v>1.5413351</v>
      </c>
      <c r="V364">
        <v>38.882511000000001</v>
      </c>
      <c r="W364">
        <v>-76.934218999999999</v>
      </c>
      <c r="X364">
        <v>110003100419</v>
      </c>
      <c r="Y364" t="s">
        <v>196</v>
      </c>
      <c r="Z364" t="s">
        <v>611</v>
      </c>
      <c r="AA364">
        <v>4</v>
      </c>
      <c r="AB364">
        <v>1</v>
      </c>
    </row>
    <row r="365" spans="1:28" x14ac:dyDescent="0.2">
      <c r="A365" t="s">
        <v>607</v>
      </c>
      <c r="B365" s="2">
        <v>110010076015</v>
      </c>
      <c r="C365" s="1">
        <f>_xlfn.NUMBERVALUE(LEFT(B365,LEN(B365)-1))</f>
        <v>11001007601</v>
      </c>
      <c r="D365" s="2">
        <f>VLOOKUP(C365,ward_info!$A$2:$B$180,2)</f>
        <v>8</v>
      </c>
      <c r="E365" t="s">
        <v>608</v>
      </c>
      <c r="F365">
        <v>23</v>
      </c>
      <c r="G365">
        <v>32</v>
      </c>
      <c r="H365">
        <f>F365/(F365+G365)</f>
        <v>0.41818181818181815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4</v>
      </c>
      <c r="P365">
        <v>0</v>
      </c>
      <c r="Q365">
        <v>7601</v>
      </c>
      <c r="R365">
        <v>5</v>
      </c>
      <c r="S365">
        <v>11</v>
      </c>
      <c r="T365">
        <v>820</v>
      </c>
      <c r="U365">
        <v>1.4501146</v>
      </c>
      <c r="V365">
        <v>38.884644000000002</v>
      </c>
      <c r="W365">
        <v>-77.001518000000004</v>
      </c>
      <c r="X365">
        <v>110003000113</v>
      </c>
      <c r="Y365" t="s">
        <v>27</v>
      </c>
      <c r="Z365" t="s">
        <v>508</v>
      </c>
      <c r="AA365">
        <v>5</v>
      </c>
      <c r="AB365" t="s">
        <v>29</v>
      </c>
    </row>
    <row r="366" spans="1:28" x14ac:dyDescent="0.2">
      <c r="A366" t="s">
        <v>265</v>
      </c>
      <c r="B366" s="2">
        <v>110010022022</v>
      </c>
      <c r="C366" s="1">
        <f>_xlfn.NUMBERVALUE(LEFT(B366,LEN(B366)-1))</f>
        <v>11001002202</v>
      </c>
      <c r="D366" s="2">
        <f>VLOOKUP(C366,ward_info!$A$2:$B$180,2)</f>
        <v>4</v>
      </c>
      <c r="E366" t="s">
        <v>266</v>
      </c>
      <c r="F366">
        <v>64</v>
      </c>
      <c r="G366">
        <v>88</v>
      </c>
      <c r="H366">
        <f>F366/(F366+G366)</f>
        <v>0.42105263157894735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84</v>
      </c>
      <c r="P366">
        <v>0</v>
      </c>
      <c r="Q366">
        <v>2202</v>
      </c>
      <c r="R366">
        <v>2</v>
      </c>
      <c r="S366">
        <v>11</v>
      </c>
      <c r="T366">
        <v>750</v>
      </c>
      <c r="U366">
        <v>0.29713270000000003</v>
      </c>
      <c r="V366">
        <v>38.944130000000001</v>
      </c>
      <c r="W366">
        <v>-77.020004</v>
      </c>
      <c r="X366">
        <v>110007300395</v>
      </c>
      <c r="Y366" t="s">
        <v>196</v>
      </c>
      <c r="Z366" t="s">
        <v>248</v>
      </c>
      <c r="AA366">
        <v>8</v>
      </c>
      <c r="AB366" t="s">
        <v>29</v>
      </c>
    </row>
    <row r="367" spans="1:28" x14ac:dyDescent="0.2">
      <c r="A367" t="s">
        <v>579</v>
      </c>
      <c r="B367" s="2">
        <v>110010074072</v>
      </c>
      <c r="C367" s="1">
        <f>_xlfn.NUMBERVALUE(LEFT(B367,LEN(B367)-1))</f>
        <v>11001007407</v>
      </c>
      <c r="D367" s="2">
        <f>VLOOKUP(C367,ward_info!$A$2:$B$180,2)</f>
        <v>8</v>
      </c>
      <c r="E367" t="s">
        <v>580</v>
      </c>
      <c r="F367">
        <v>132</v>
      </c>
      <c r="G367">
        <v>172</v>
      </c>
      <c r="H367">
        <f>F367/(F367+G367)</f>
        <v>0.43421052631578949</v>
      </c>
      <c r="I367">
        <v>0</v>
      </c>
      <c r="J367">
        <v>12</v>
      </c>
      <c r="K367">
        <v>0</v>
      </c>
      <c r="L367">
        <v>0</v>
      </c>
      <c r="M367">
        <v>0</v>
      </c>
      <c r="N367">
        <v>0</v>
      </c>
      <c r="O367">
        <v>195</v>
      </c>
      <c r="P367">
        <v>0</v>
      </c>
      <c r="Q367">
        <v>7407</v>
      </c>
      <c r="R367">
        <v>2</v>
      </c>
      <c r="S367">
        <v>11</v>
      </c>
      <c r="T367">
        <v>1771</v>
      </c>
      <c r="U367">
        <v>1.2649926</v>
      </c>
      <c r="V367">
        <v>38.841540999999999</v>
      </c>
      <c r="W367">
        <v>-76.984832999999995</v>
      </c>
      <c r="X367">
        <v>110007200473</v>
      </c>
      <c r="Y367" t="s">
        <v>196</v>
      </c>
      <c r="Z367" t="s">
        <v>555</v>
      </c>
      <c r="AA367">
        <v>3</v>
      </c>
      <c r="AB367" t="s">
        <v>556</v>
      </c>
    </row>
    <row r="368" spans="1:28" x14ac:dyDescent="0.2">
      <c r="A368" t="s">
        <v>873</v>
      </c>
      <c r="B368" s="2">
        <v>110010098102</v>
      </c>
      <c r="C368" s="1">
        <f>_xlfn.NUMBERVALUE(LEFT(B368,LEN(B368)-1))</f>
        <v>11001009810</v>
      </c>
      <c r="D368" s="2">
        <f>VLOOKUP(C368,ward_info!$A$2:$B$180,2)</f>
        <v>8</v>
      </c>
      <c r="E368" t="s">
        <v>874</v>
      </c>
      <c r="F368">
        <v>100</v>
      </c>
      <c r="G368">
        <v>130</v>
      </c>
      <c r="H368">
        <f>F368/(F368+G368)</f>
        <v>0.43478260869565216</v>
      </c>
      <c r="I368">
        <v>0</v>
      </c>
      <c r="J368">
        <v>13</v>
      </c>
      <c r="K368">
        <v>0</v>
      </c>
      <c r="L368">
        <v>0</v>
      </c>
      <c r="M368">
        <v>0</v>
      </c>
      <c r="N368">
        <v>0</v>
      </c>
      <c r="O368">
        <v>101</v>
      </c>
      <c r="P368">
        <v>0</v>
      </c>
      <c r="Q368">
        <v>9810</v>
      </c>
      <c r="R368">
        <v>2</v>
      </c>
      <c r="S368">
        <v>11</v>
      </c>
      <c r="T368">
        <v>997</v>
      </c>
      <c r="U368">
        <v>0.97413205999999997</v>
      </c>
      <c r="V368">
        <v>38.841797</v>
      </c>
      <c r="W368">
        <v>-77.004409999999993</v>
      </c>
      <c r="X368">
        <v>110007300412</v>
      </c>
      <c r="Y368" t="s">
        <v>196</v>
      </c>
      <c r="Z368" t="s">
        <v>552</v>
      </c>
      <c r="AA368">
        <v>8</v>
      </c>
      <c r="AB368" t="s">
        <v>29</v>
      </c>
    </row>
    <row r="369" spans="1:28" x14ac:dyDescent="0.2">
      <c r="A369" t="s">
        <v>797</v>
      </c>
      <c r="B369" s="2">
        <v>110010095012</v>
      </c>
      <c r="C369" s="1">
        <f>_xlfn.NUMBERVALUE(LEFT(B369,LEN(B369)-1))</f>
        <v>11001009501</v>
      </c>
      <c r="D369" s="2">
        <f>VLOOKUP(C369,ward_info!$A$2:$B$180,2)</f>
        <v>5</v>
      </c>
      <c r="E369" t="s">
        <v>798</v>
      </c>
      <c r="F369">
        <v>51</v>
      </c>
      <c r="G369">
        <v>66</v>
      </c>
      <c r="H369">
        <f>F369/(F369+G369)</f>
        <v>0.4358974358974359</v>
      </c>
      <c r="I369">
        <v>0</v>
      </c>
      <c r="J369">
        <v>0</v>
      </c>
      <c r="K369">
        <v>62</v>
      </c>
      <c r="L369">
        <v>0</v>
      </c>
      <c r="M369">
        <v>0</v>
      </c>
      <c r="N369">
        <v>0</v>
      </c>
      <c r="O369">
        <v>37</v>
      </c>
      <c r="P369">
        <v>62</v>
      </c>
      <c r="Q369">
        <v>9501</v>
      </c>
      <c r="R369">
        <v>2</v>
      </c>
      <c r="S369">
        <v>11</v>
      </c>
      <c r="T369">
        <v>650</v>
      </c>
      <c r="U369">
        <v>0.25421002999999998</v>
      </c>
      <c r="V369">
        <v>38.941391000000003</v>
      </c>
      <c r="W369">
        <v>-77.00367</v>
      </c>
      <c r="X369">
        <v>110007700411</v>
      </c>
      <c r="Y369" t="s">
        <v>196</v>
      </c>
      <c r="Z369" t="s">
        <v>275</v>
      </c>
      <c r="AA369">
        <v>5</v>
      </c>
      <c r="AB369" t="s">
        <v>29</v>
      </c>
    </row>
    <row r="370" spans="1:28" x14ac:dyDescent="0.2">
      <c r="A370" t="s">
        <v>863</v>
      </c>
      <c r="B370" s="2">
        <v>110010098041</v>
      </c>
      <c r="C370" s="1">
        <f>_xlfn.NUMBERVALUE(LEFT(B370,LEN(B370)-1))</f>
        <v>11001009804</v>
      </c>
      <c r="D370" s="2">
        <f>VLOOKUP(C370,ward_info!$A$2:$B$180,2)</f>
        <v>8</v>
      </c>
      <c r="E370" t="s">
        <v>864</v>
      </c>
      <c r="F370">
        <v>123</v>
      </c>
      <c r="G370">
        <v>158</v>
      </c>
      <c r="H370">
        <f>F370/(F370+G370)</f>
        <v>0.4377224199288256</v>
      </c>
      <c r="I370">
        <v>0</v>
      </c>
      <c r="J370">
        <v>11</v>
      </c>
      <c r="K370">
        <v>13</v>
      </c>
      <c r="L370">
        <v>0</v>
      </c>
      <c r="M370">
        <v>0</v>
      </c>
      <c r="N370">
        <v>0</v>
      </c>
      <c r="O370">
        <v>162</v>
      </c>
      <c r="P370">
        <v>13</v>
      </c>
      <c r="Q370">
        <v>9804</v>
      </c>
      <c r="R370">
        <v>1</v>
      </c>
      <c r="S370">
        <v>11</v>
      </c>
      <c r="T370">
        <v>1680</v>
      </c>
      <c r="U370">
        <v>0.41906412999999998</v>
      </c>
      <c r="V370">
        <v>38.841797</v>
      </c>
      <c r="W370">
        <v>-77.004409999999993</v>
      </c>
      <c r="X370">
        <v>110007300412</v>
      </c>
      <c r="Y370" t="s">
        <v>196</v>
      </c>
      <c r="Z370" t="s">
        <v>552</v>
      </c>
      <c r="AA370">
        <v>8</v>
      </c>
      <c r="AB370" t="s">
        <v>29</v>
      </c>
    </row>
    <row r="371" spans="1:28" x14ac:dyDescent="0.2">
      <c r="A371" t="s">
        <v>589</v>
      </c>
      <c r="B371" s="2">
        <v>110010075021</v>
      </c>
      <c r="C371" s="1">
        <f>_xlfn.NUMBERVALUE(LEFT(B371,LEN(B371)-1))</f>
        <v>11001007502</v>
      </c>
      <c r="D371" s="2">
        <f>VLOOKUP(C371,ward_info!$A$2:$B$180,2)</f>
        <v>8</v>
      </c>
      <c r="E371" t="s">
        <v>590</v>
      </c>
      <c r="F371">
        <v>205</v>
      </c>
      <c r="G371">
        <v>260</v>
      </c>
      <c r="H371">
        <f>F371/(F371+G371)</f>
        <v>0.44086021505376344</v>
      </c>
      <c r="I371">
        <v>0</v>
      </c>
      <c r="J371">
        <v>13</v>
      </c>
      <c r="K371">
        <v>0</v>
      </c>
      <c r="L371">
        <v>0</v>
      </c>
      <c r="M371">
        <v>0</v>
      </c>
      <c r="N371">
        <v>0</v>
      </c>
      <c r="O371">
        <v>171</v>
      </c>
      <c r="P371">
        <v>0</v>
      </c>
      <c r="Q371">
        <v>7502</v>
      </c>
      <c r="R371">
        <v>1</v>
      </c>
      <c r="S371">
        <v>11</v>
      </c>
      <c r="T371">
        <v>2679</v>
      </c>
      <c r="U371">
        <v>1.3811152</v>
      </c>
      <c r="V371">
        <v>38.841540999999999</v>
      </c>
      <c r="W371">
        <v>-76.984832999999995</v>
      </c>
      <c r="X371">
        <v>110007200473</v>
      </c>
      <c r="Y371" t="s">
        <v>196</v>
      </c>
      <c r="Z371" t="s">
        <v>555</v>
      </c>
      <c r="AA371">
        <v>3</v>
      </c>
      <c r="AB371" t="s">
        <v>556</v>
      </c>
    </row>
    <row r="372" spans="1:28" x14ac:dyDescent="0.2">
      <c r="A372" t="s">
        <v>567</v>
      </c>
      <c r="B372" s="2">
        <v>110010074041</v>
      </c>
      <c r="C372" s="1">
        <f>_xlfn.NUMBERVALUE(LEFT(B372,LEN(B372)-1))</f>
        <v>11001007404</v>
      </c>
      <c r="D372" s="2">
        <f>VLOOKUP(C372,ward_info!$A$2:$B$180,2)</f>
        <v>8</v>
      </c>
      <c r="E372" t="s">
        <v>568</v>
      </c>
      <c r="F372">
        <v>181</v>
      </c>
      <c r="G372">
        <v>229</v>
      </c>
      <c r="H372">
        <f>F372/(F372+G372)</f>
        <v>0.44146341463414634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237</v>
      </c>
      <c r="P372">
        <v>0</v>
      </c>
      <c r="Q372">
        <v>7404</v>
      </c>
      <c r="R372">
        <v>1</v>
      </c>
      <c r="S372">
        <v>11</v>
      </c>
      <c r="T372">
        <v>1923</v>
      </c>
      <c r="U372">
        <v>0.76701808000000005</v>
      </c>
      <c r="V372">
        <v>38.841540999999999</v>
      </c>
      <c r="W372">
        <v>-76.984832999999995</v>
      </c>
      <c r="X372">
        <v>110007200473</v>
      </c>
      <c r="Y372" t="s">
        <v>196</v>
      </c>
      <c r="Z372" t="s">
        <v>555</v>
      </c>
      <c r="AA372">
        <v>3</v>
      </c>
      <c r="AB372" t="s">
        <v>556</v>
      </c>
    </row>
    <row r="373" spans="1:28" x14ac:dyDescent="0.2">
      <c r="A373" t="s">
        <v>251</v>
      </c>
      <c r="B373" s="2">
        <v>110010021024</v>
      </c>
      <c r="C373" s="1">
        <f>_xlfn.NUMBERVALUE(LEFT(B373,LEN(B373)-1))</f>
        <v>11001002102</v>
      </c>
      <c r="D373" s="2">
        <f>VLOOKUP(C373,ward_info!$A$2:$B$180,2)</f>
        <v>4</v>
      </c>
      <c r="E373" t="s">
        <v>252</v>
      </c>
      <c r="F373">
        <v>51</v>
      </c>
      <c r="G373">
        <v>64</v>
      </c>
      <c r="H373">
        <f>F373/(F373+G373)</f>
        <v>0.44347826086956521</v>
      </c>
      <c r="I373">
        <v>0</v>
      </c>
      <c r="J373">
        <v>0</v>
      </c>
      <c r="K373">
        <v>68</v>
      </c>
      <c r="L373">
        <v>0</v>
      </c>
      <c r="M373">
        <v>0</v>
      </c>
      <c r="N373">
        <v>0</v>
      </c>
      <c r="O373">
        <v>52</v>
      </c>
      <c r="P373">
        <v>68</v>
      </c>
      <c r="Q373">
        <v>2102</v>
      </c>
      <c r="R373">
        <v>4</v>
      </c>
      <c r="S373">
        <v>11</v>
      </c>
      <c r="T373">
        <v>760</v>
      </c>
      <c r="U373">
        <v>0.79180901999999997</v>
      </c>
      <c r="V373">
        <v>38.944130000000001</v>
      </c>
      <c r="W373">
        <v>-77.020004</v>
      </c>
      <c r="X373">
        <v>110007300395</v>
      </c>
      <c r="Y373" t="s">
        <v>196</v>
      </c>
      <c r="Z373" t="s">
        <v>248</v>
      </c>
      <c r="AA373">
        <v>8</v>
      </c>
      <c r="AB373" t="s">
        <v>29</v>
      </c>
    </row>
    <row r="374" spans="1:28" x14ac:dyDescent="0.2">
      <c r="A374" t="s">
        <v>861</v>
      </c>
      <c r="B374" s="2">
        <v>110010098033</v>
      </c>
      <c r="C374" s="1">
        <f>_xlfn.NUMBERVALUE(LEFT(B374,LEN(B374)-1))</f>
        <v>11001009803</v>
      </c>
      <c r="D374" s="2">
        <f>VLOOKUP(C374,ward_info!$A$2:$B$180,2)</f>
        <v>8</v>
      </c>
      <c r="E374" t="s">
        <v>862</v>
      </c>
      <c r="F374">
        <v>59</v>
      </c>
      <c r="G374">
        <v>73</v>
      </c>
      <c r="H374">
        <f>F374/(F374+G374)</f>
        <v>0.44696969696969696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32</v>
      </c>
      <c r="P374">
        <v>0</v>
      </c>
      <c r="Q374">
        <v>9803</v>
      </c>
      <c r="R374">
        <v>3</v>
      </c>
      <c r="S374">
        <v>11</v>
      </c>
      <c r="T374">
        <v>1058</v>
      </c>
      <c r="U374">
        <v>0.47123664999999998</v>
      </c>
      <c r="V374">
        <v>38.841797</v>
      </c>
      <c r="W374">
        <v>-77.004409999999993</v>
      </c>
      <c r="X374">
        <v>110007300412</v>
      </c>
      <c r="Y374" t="s">
        <v>196</v>
      </c>
      <c r="Z374" t="s">
        <v>552</v>
      </c>
      <c r="AA374">
        <v>8</v>
      </c>
      <c r="AB374" t="s">
        <v>29</v>
      </c>
    </row>
    <row r="375" spans="1:28" x14ac:dyDescent="0.2">
      <c r="A375" t="s">
        <v>895</v>
      </c>
      <c r="B375" s="2">
        <v>110010099051</v>
      </c>
      <c r="C375" s="1">
        <f>_xlfn.NUMBERVALUE(LEFT(B375,LEN(B375)-1))</f>
        <v>11001009905</v>
      </c>
      <c r="D375" s="2">
        <f>VLOOKUP(C375,ward_info!$A$2:$B$180,2)</f>
        <v>7</v>
      </c>
      <c r="E375" t="s">
        <v>896</v>
      </c>
      <c r="F375">
        <v>64</v>
      </c>
      <c r="G375">
        <v>77</v>
      </c>
      <c r="H375">
        <f>F375/(F375+G375)</f>
        <v>0.45390070921985815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66</v>
      </c>
      <c r="P375">
        <v>0</v>
      </c>
      <c r="Q375">
        <v>9905</v>
      </c>
      <c r="R375">
        <v>1</v>
      </c>
      <c r="S375">
        <v>11</v>
      </c>
      <c r="T375">
        <v>1212</v>
      </c>
      <c r="U375">
        <v>0.48131754999999998</v>
      </c>
      <c r="V375">
        <v>38.882511000000001</v>
      </c>
      <c r="W375">
        <v>-76.934218999999999</v>
      </c>
      <c r="X375">
        <v>110003100419</v>
      </c>
      <c r="Y375" t="s">
        <v>196</v>
      </c>
      <c r="Z375" t="s">
        <v>611</v>
      </c>
      <c r="AA375">
        <v>4</v>
      </c>
      <c r="AB375">
        <v>1</v>
      </c>
    </row>
    <row r="376" spans="1:28" x14ac:dyDescent="0.2">
      <c r="A376" t="s">
        <v>875</v>
      </c>
      <c r="B376" s="2">
        <v>110010098111</v>
      </c>
      <c r="C376" s="1">
        <f>_xlfn.NUMBERVALUE(LEFT(B376,LEN(B376)-1))</f>
        <v>11001009811</v>
      </c>
      <c r="D376" s="2">
        <f>VLOOKUP(C376,ward_info!$A$2:$B$180,2)</f>
        <v>8</v>
      </c>
      <c r="E376" t="s">
        <v>876</v>
      </c>
      <c r="F376">
        <v>158</v>
      </c>
      <c r="G376">
        <v>187</v>
      </c>
      <c r="H376">
        <f>F376/(F376+G376)</f>
        <v>0.45797101449275363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88</v>
      </c>
      <c r="P376">
        <v>0</v>
      </c>
      <c r="Q376">
        <v>9811</v>
      </c>
      <c r="R376">
        <v>1</v>
      </c>
      <c r="S376">
        <v>11</v>
      </c>
      <c r="T376">
        <v>2124</v>
      </c>
      <c r="U376">
        <v>1.0687134</v>
      </c>
      <c r="V376">
        <v>38.841797</v>
      </c>
      <c r="W376">
        <v>-77.004409999999993</v>
      </c>
      <c r="X376">
        <v>110007300412</v>
      </c>
      <c r="Y376" t="s">
        <v>196</v>
      </c>
      <c r="Z376" t="s">
        <v>552</v>
      </c>
      <c r="AA376">
        <v>8</v>
      </c>
      <c r="AB376" t="s">
        <v>29</v>
      </c>
    </row>
    <row r="377" spans="1:28" x14ac:dyDescent="0.2">
      <c r="A377" t="s">
        <v>618</v>
      </c>
      <c r="B377" s="2">
        <v>110010076041</v>
      </c>
      <c r="C377" s="1">
        <f>_xlfn.NUMBERVALUE(LEFT(B377,LEN(B377)-1))</f>
        <v>11001007604</v>
      </c>
      <c r="D377" s="2">
        <f>VLOOKUP(C377,ward_info!$A$2:$B$180,2)</f>
        <v>7</v>
      </c>
      <c r="E377" t="s">
        <v>619</v>
      </c>
      <c r="F377">
        <v>88</v>
      </c>
      <c r="G377">
        <v>103</v>
      </c>
      <c r="H377">
        <f>F377/(F377+G377)</f>
        <v>0.4607329842931937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147</v>
      </c>
      <c r="P377">
        <v>0</v>
      </c>
      <c r="Q377">
        <v>7604</v>
      </c>
      <c r="R377">
        <v>1</v>
      </c>
      <c r="S377">
        <v>11</v>
      </c>
      <c r="T377">
        <v>1058</v>
      </c>
      <c r="U377">
        <v>2.020359</v>
      </c>
      <c r="V377">
        <v>38.884644000000002</v>
      </c>
      <c r="W377">
        <v>-77.001518000000004</v>
      </c>
      <c r="X377">
        <v>110003000113</v>
      </c>
      <c r="Y377" t="s">
        <v>27</v>
      </c>
      <c r="Z377" t="s">
        <v>508</v>
      </c>
      <c r="AA377">
        <v>5</v>
      </c>
      <c r="AB377" t="s">
        <v>29</v>
      </c>
    </row>
    <row r="378" spans="1:28" x14ac:dyDescent="0.2">
      <c r="A378" t="s">
        <v>308</v>
      </c>
      <c r="B378" s="2">
        <v>110010027014</v>
      </c>
      <c r="C378" s="1">
        <f>_xlfn.NUMBERVALUE(LEFT(B378,LEN(B378)-1))</f>
        <v>11001002701</v>
      </c>
      <c r="D378" s="2">
        <f>VLOOKUP(C378,ward_info!$A$2:$B$180,2)</f>
        <v>1</v>
      </c>
      <c r="E378" t="s">
        <v>309</v>
      </c>
      <c r="F378">
        <v>142</v>
      </c>
      <c r="G378">
        <v>166</v>
      </c>
      <c r="H378">
        <f>F378/(F378+G378)</f>
        <v>0.46103896103896103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2701</v>
      </c>
      <c r="R378">
        <v>4</v>
      </c>
      <c r="S378">
        <v>11</v>
      </c>
      <c r="T378">
        <v>1929</v>
      </c>
      <c r="U378">
        <v>0.21400084999999999</v>
      </c>
      <c r="V378">
        <v>38.934387000000001</v>
      </c>
      <c r="W378">
        <v>-77.040543</v>
      </c>
      <c r="X378">
        <v>110003000120</v>
      </c>
      <c r="Y378" t="s">
        <v>27</v>
      </c>
      <c r="Z378" t="s">
        <v>295</v>
      </c>
      <c r="AA378">
        <v>5</v>
      </c>
      <c r="AB378" t="s">
        <v>29</v>
      </c>
    </row>
    <row r="379" spans="1:28" x14ac:dyDescent="0.2">
      <c r="A379" t="s">
        <v>587</v>
      </c>
      <c r="B379" s="2">
        <v>110010074093</v>
      </c>
      <c r="C379" s="1">
        <f>_xlfn.NUMBERVALUE(LEFT(B379,LEN(B379)-1))</f>
        <v>11001007409</v>
      </c>
      <c r="D379" s="2">
        <f>VLOOKUP(C379,ward_info!$A$2:$B$180,2)</f>
        <v>8</v>
      </c>
      <c r="E379" t="s">
        <v>588</v>
      </c>
      <c r="F379">
        <v>152</v>
      </c>
      <c r="G379">
        <v>174</v>
      </c>
      <c r="H379">
        <f>F379/(F379+G379)</f>
        <v>0.46625766871165641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199</v>
      </c>
      <c r="P379">
        <v>0</v>
      </c>
      <c r="Q379">
        <v>7409</v>
      </c>
      <c r="R379">
        <v>3</v>
      </c>
      <c r="S379">
        <v>11</v>
      </c>
      <c r="T379">
        <v>1211</v>
      </c>
      <c r="U379">
        <v>0.40906506999999998</v>
      </c>
      <c r="V379">
        <v>38.841540999999999</v>
      </c>
      <c r="W379">
        <v>-76.984832999999995</v>
      </c>
      <c r="X379">
        <v>110007200473</v>
      </c>
      <c r="Y379" t="s">
        <v>196</v>
      </c>
      <c r="Z379" t="s">
        <v>555</v>
      </c>
      <c r="AA379">
        <v>3</v>
      </c>
      <c r="AB379" t="s">
        <v>556</v>
      </c>
    </row>
    <row r="380" spans="1:28" x14ac:dyDescent="0.2">
      <c r="A380" t="s">
        <v>869</v>
      </c>
      <c r="B380" s="2">
        <v>110010098072</v>
      </c>
      <c r="C380" s="1">
        <f>_xlfn.NUMBERVALUE(LEFT(B380,LEN(B380)-1))</f>
        <v>11001009807</v>
      </c>
      <c r="D380" s="2">
        <f>VLOOKUP(C380,ward_info!$A$2:$B$180,2)</f>
        <v>8</v>
      </c>
      <c r="E380" t="s">
        <v>870</v>
      </c>
      <c r="F380">
        <v>132</v>
      </c>
      <c r="G380">
        <v>149</v>
      </c>
      <c r="H380">
        <f>F380/(F380+G380)</f>
        <v>0.46975088967971529</v>
      </c>
      <c r="I380">
        <v>0</v>
      </c>
      <c r="J380">
        <v>10</v>
      </c>
      <c r="K380">
        <v>0</v>
      </c>
      <c r="L380">
        <v>0</v>
      </c>
      <c r="M380">
        <v>0</v>
      </c>
      <c r="N380">
        <v>0</v>
      </c>
      <c r="O380">
        <v>180</v>
      </c>
      <c r="P380">
        <v>0</v>
      </c>
      <c r="Q380">
        <v>9807</v>
      </c>
      <c r="R380">
        <v>2</v>
      </c>
      <c r="S380">
        <v>11</v>
      </c>
      <c r="T380">
        <v>2379</v>
      </c>
      <c r="U380">
        <v>1.146523</v>
      </c>
      <c r="V380">
        <v>38.841797</v>
      </c>
      <c r="W380">
        <v>-77.004409999999993</v>
      </c>
      <c r="X380">
        <v>110007300412</v>
      </c>
      <c r="Y380" t="s">
        <v>196</v>
      </c>
      <c r="Z380" t="s">
        <v>552</v>
      </c>
      <c r="AA380">
        <v>8</v>
      </c>
      <c r="AB380" t="s">
        <v>29</v>
      </c>
    </row>
    <row r="381" spans="1:28" x14ac:dyDescent="0.2">
      <c r="A381" t="s">
        <v>736</v>
      </c>
      <c r="B381" s="2">
        <v>110010088022</v>
      </c>
      <c r="C381" s="1">
        <f>_xlfn.NUMBERVALUE(LEFT(B381,LEN(B381)-1))</f>
        <v>11001008802</v>
      </c>
      <c r="D381" s="2">
        <f>VLOOKUP(C381,ward_info!$A$2:$B$180,2)</f>
        <v>5</v>
      </c>
      <c r="E381" t="s">
        <v>737</v>
      </c>
      <c r="F381">
        <v>66</v>
      </c>
      <c r="G381">
        <v>74</v>
      </c>
      <c r="H381">
        <f>F381/(F381+G381)</f>
        <v>0.47142857142857142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23</v>
      </c>
      <c r="P381">
        <v>0</v>
      </c>
      <c r="Q381">
        <v>8802</v>
      </c>
      <c r="R381">
        <v>2</v>
      </c>
      <c r="S381">
        <v>11</v>
      </c>
      <c r="T381">
        <v>993</v>
      </c>
      <c r="U381">
        <v>0.69991528999999997</v>
      </c>
      <c r="V381">
        <v>38.898513999999999</v>
      </c>
      <c r="W381">
        <v>-76.996643000000006</v>
      </c>
      <c r="X381">
        <v>110003000037</v>
      </c>
      <c r="Y381" t="s">
        <v>27</v>
      </c>
      <c r="Z381" t="s">
        <v>525</v>
      </c>
      <c r="AA381">
        <v>5</v>
      </c>
      <c r="AB381" t="s">
        <v>29</v>
      </c>
    </row>
    <row r="382" spans="1:28" x14ac:dyDescent="0.2">
      <c r="A382" t="s">
        <v>859</v>
      </c>
      <c r="B382" s="2">
        <v>110010098032</v>
      </c>
      <c r="C382" s="1">
        <f>_xlfn.NUMBERVALUE(LEFT(B382,LEN(B382)-1))</f>
        <v>11001009803</v>
      </c>
      <c r="D382" s="2">
        <f>VLOOKUP(C382,ward_info!$A$2:$B$180,2)</f>
        <v>8</v>
      </c>
      <c r="E382" t="s">
        <v>860</v>
      </c>
      <c r="F382">
        <v>35</v>
      </c>
      <c r="G382">
        <v>39</v>
      </c>
      <c r="H382">
        <f>F382/(F382+G382)</f>
        <v>0.47297297297297297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79</v>
      </c>
      <c r="P382">
        <v>0</v>
      </c>
      <c r="Q382">
        <v>9803</v>
      </c>
      <c r="R382">
        <v>2</v>
      </c>
      <c r="S382">
        <v>11</v>
      </c>
      <c r="T382">
        <v>699</v>
      </c>
      <c r="U382">
        <v>0.59007525000000005</v>
      </c>
      <c r="V382">
        <v>38.841797</v>
      </c>
      <c r="W382">
        <v>-77.004409999999993</v>
      </c>
      <c r="X382">
        <v>110007300412</v>
      </c>
      <c r="Y382" t="s">
        <v>196</v>
      </c>
      <c r="Z382" t="s">
        <v>552</v>
      </c>
      <c r="AA382">
        <v>8</v>
      </c>
      <c r="AB382" t="s">
        <v>29</v>
      </c>
    </row>
    <row r="383" spans="1:28" x14ac:dyDescent="0.2">
      <c r="A383" t="s">
        <v>925</v>
      </c>
      <c r="B383" s="2">
        <v>110010105001</v>
      </c>
      <c r="C383" s="1">
        <f>_xlfn.NUMBERVALUE(LEFT(B383,LEN(B383)-1))</f>
        <v>11001010500</v>
      </c>
      <c r="D383" s="2">
        <f>VLOOKUP(C383,ward_info!$A$2:$B$180,2)</f>
        <v>6</v>
      </c>
      <c r="E383" t="s">
        <v>926</v>
      </c>
      <c r="F383">
        <v>18</v>
      </c>
      <c r="G383">
        <v>20</v>
      </c>
      <c r="H383">
        <f>F383/(F383+G383)</f>
        <v>0.47368421052631576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12</v>
      </c>
      <c r="P383">
        <v>0</v>
      </c>
      <c r="Q383">
        <v>10500</v>
      </c>
      <c r="R383">
        <v>1</v>
      </c>
      <c r="S383">
        <v>11</v>
      </c>
      <c r="T383">
        <v>1967</v>
      </c>
      <c r="U383">
        <v>0.71979928000000004</v>
      </c>
      <c r="V383">
        <v>38.884644000000002</v>
      </c>
      <c r="W383">
        <v>-77.001518000000004</v>
      </c>
      <c r="X383">
        <v>110003000113</v>
      </c>
      <c r="Y383" t="s">
        <v>27</v>
      </c>
      <c r="Z383" t="s">
        <v>508</v>
      </c>
      <c r="AA383">
        <v>5</v>
      </c>
      <c r="AB383" t="s">
        <v>29</v>
      </c>
    </row>
    <row r="384" spans="1:28" x14ac:dyDescent="0.2">
      <c r="A384" t="s">
        <v>603</v>
      </c>
      <c r="B384" s="2">
        <v>110010076013</v>
      </c>
      <c r="C384" s="1">
        <f>_xlfn.NUMBERVALUE(LEFT(B384,LEN(B384)-1))</f>
        <v>11001007601</v>
      </c>
      <c r="D384" s="2">
        <f>VLOOKUP(C384,ward_info!$A$2:$B$180,2)</f>
        <v>8</v>
      </c>
      <c r="E384" t="s">
        <v>604</v>
      </c>
      <c r="F384">
        <v>104</v>
      </c>
      <c r="G384">
        <v>114</v>
      </c>
      <c r="H384">
        <f>F384/(F384+G384)</f>
        <v>0.47706422018348627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105</v>
      </c>
      <c r="P384">
        <v>0</v>
      </c>
      <c r="Q384">
        <v>7601</v>
      </c>
      <c r="R384">
        <v>3</v>
      </c>
      <c r="S384">
        <v>11</v>
      </c>
      <c r="T384">
        <v>1367</v>
      </c>
      <c r="U384">
        <v>1.6140612000000001</v>
      </c>
      <c r="V384">
        <v>38.884644000000002</v>
      </c>
      <c r="W384">
        <v>-77.001518000000004</v>
      </c>
      <c r="X384">
        <v>110003000113</v>
      </c>
      <c r="Y384" t="s">
        <v>27</v>
      </c>
      <c r="Z384" t="s">
        <v>508</v>
      </c>
      <c r="AA384">
        <v>5</v>
      </c>
      <c r="AB384" t="s">
        <v>29</v>
      </c>
    </row>
    <row r="385" spans="1:28" x14ac:dyDescent="0.2">
      <c r="A385" t="s">
        <v>616</v>
      </c>
      <c r="B385" s="2">
        <v>110010076034</v>
      </c>
      <c r="C385" s="1">
        <f>_xlfn.NUMBERVALUE(LEFT(B385,LEN(B385)-1))</f>
        <v>11001007603</v>
      </c>
      <c r="D385" s="2">
        <f>VLOOKUP(C385,ward_info!$A$2:$B$180,2)</f>
        <v>7</v>
      </c>
      <c r="E385" t="s">
        <v>617</v>
      </c>
      <c r="F385">
        <v>41</v>
      </c>
      <c r="G385">
        <v>44</v>
      </c>
      <c r="H385">
        <f>F385/(F385+G385)</f>
        <v>0.4823529411764706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28</v>
      </c>
      <c r="P385">
        <v>0</v>
      </c>
      <c r="Q385">
        <v>7603</v>
      </c>
      <c r="R385">
        <v>4</v>
      </c>
      <c r="S385">
        <v>11</v>
      </c>
      <c r="T385">
        <v>1253</v>
      </c>
      <c r="U385">
        <v>1.5051133999999999</v>
      </c>
      <c r="V385">
        <v>38.841540999999999</v>
      </c>
      <c r="W385">
        <v>-76.984832999999995</v>
      </c>
      <c r="X385">
        <v>110007200473</v>
      </c>
      <c r="Y385" t="s">
        <v>196</v>
      </c>
      <c r="Z385" t="s">
        <v>555</v>
      </c>
      <c r="AA385">
        <v>3</v>
      </c>
      <c r="AB385" t="s">
        <v>556</v>
      </c>
    </row>
    <row r="386" spans="1:28" x14ac:dyDescent="0.2">
      <c r="A386" t="s">
        <v>947</v>
      </c>
      <c r="B386" s="2">
        <v>110010109002</v>
      </c>
      <c r="C386" s="1">
        <f>_xlfn.NUMBERVALUE(LEFT(B386,LEN(B386)-1))</f>
        <v>11001010900</v>
      </c>
      <c r="D386" s="2">
        <f>VLOOKUP(C386,ward_info!$A$2:$B$180,2)</f>
        <v>8</v>
      </c>
      <c r="E386" t="s">
        <v>948</v>
      </c>
      <c r="F386">
        <v>84</v>
      </c>
      <c r="G386">
        <v>89</v>
      </c>
      <c r="H386">
        <f>F386/(F386+G386)</f>
        <v>0.48554913294797686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62</v>
      </c>
      <c r="P386">
        <v>0</v>
      </c>
      <c r="Q386">
        <v>10900</v>
      </c>
      <c r="R386">
        <v>2</v>
      </c>
      <c r="S386">
        <v>11</v>
      </c>
      <c r="T386">
        <v>1906</v>
      </c>
      <c r="U386">
        <v>1.7861161000000001</v>
      </c>
      <c r="V386">
        <v>38.841797</v>
      </c>
      <c r="W386">
        <v>-77.004409999999993</v>
      </c>
      <c r="X386">
        <v>110007300412</v>
      </c>
      <c r="Y386" t="s">
        <v>196</v>
      </c>
      <c r="Z386" t="s">
        <v>552</v>
      </c>
      <c r="AA386">
        <v>8</v>
      </c>
      <c r="AB386" t="s">
        <v>29</v>
      </c>
    </row>
    <row r="387" spans="1:28" x14ac:dyDescent="0.2">
      <c r="A387" t="s">
        <v>945</v>
      </c>
      <c r="B387" s="2">
        <v>110010109001</v>
      </c>
      <c r="C387" s="1">
        <f>_xlfn.NUMBERVALUE(LEFT(B387,LEN(B387)-1))</f>
        <v>11001010900</v>
      </c>
      <c r="D387" s="2">
        <f>VLOOKUP(C387,ward_info!$A$2:$B$180,2)</f>
        <v>8</v>
      </c>
      <c r="E387" t="s">
        <v>946</v>
      </c>
      <c r="F387">
        <v>180</v>
      </c>
      <c r="G387">
        <v>188</v>
      </c>
      <c r="H387">
        <f>F387/(F387+G387)</f>
        <v>0.4891304347826087</v>
      </c>
      <c r="I387">
        <v>0</v>
      </c>
      <c r="J387">
        <v>12</v>
      </c>
      <c r="K387">
        <v>0</v>
      </c>
      <c r="L387">
        <v>0</v>
      </c>
      <c r="M387">
        <v>0</v>
      </c>
      <c r="N387">
        <v>0</v>
      </c>
      <c r="O387">
        <v>107</v>
      </c>
      <c r="P387">
        <v>0</v>
      </c>
      <c r="Q387">
        <v>10900</v>
      </c>
      <c r="R387">
        <v>1</v>
      </c>
      <c r="S387">
        <v>11</v>
      </c>
      <c r="T387">
        <v>1305</v>
      </c>
      <c r="U387">
        <v>1.354244</v>
      </c>
      <c r="V387">
        <v>38.841797</v>
      </c>
      <c r="W387">
        <v>-77.004409999999993</v>
      </c>
      <c r="X387">
        <v>110007300412</v>
      </c>
      <c r="Y387" t="s">
        <v>196</v>
      </c>
      <c r="Z387" t="s">
        <v>552</v>
      </c>
      <c r="AA387">
        <v>8</v>
      </c>
      <c r="AB387" t="s">
        <v>29</v>
      </c>
    </row>
    <row r="388" spans="1:28" x14ac:dyDescent="0.2">
      <c r="A388" t="s">
        <v>750</v>
      </c>
      <c r="B388" s="2">
        <v>110010089032</v>
      </c>
      <c r="C388" s="1">
        <f>_xlfn.NUMBERVALUE(LEFT(B388,LEN(B388)-1))</f>
        <v>11001008903</v>
      </c>
      <c r="D388" s="2">
        <f>VLOOKUP(C388,ward_info!$A$2:$B$180,2)</f>
        <v>5</v>
      </c>
      <c r="E388" t="s">
        <v>751</v>
      </c>
      <c r="F388">
        <v>90</v>
      </c>
      <c r="G388">
        <v>93</v>
      </c>
      <c r="H388">
        <f>F388/(F388+G388)</f>
        <v>0.49180327868852458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90</v>
      </c>
      <c r="P388">
        <v>0</v>
      </c>
      <c r="Q388">
        <v>8903</v>
      </c>
      <c r="R388">
        <v>2</v>
      </c>
      <c r="S388">
        <v>11</v>
      </c>
      <c r="T388">
        <v>1057</v>
      </c>
      <c r="U388">
        <v>1.2658624999999999</v>
      </c>
      <c r="V388">
        <v>38.898513999999999</v>
      </c>
      <c r="W388">
        <v>-76.996643000000006</v>
      </c>
      <c r="X388">
        <v>110003000037</v>
      </c>
      <c r="Y388" t="s">
        <v>27</v>
      </c>
      <c r="Z388" t="s">
        <v>525</v>
      </c>
      <c r="AA388">
        <v>5</v>
      </c>
      <c r="AB388" t="s">
        <v>29</v>
      </c>
    </row>
    <row r="389" spans="1:28" x14ac:dyDescent="0.2">
      <c r="A389" t="s">
        <v>748</v>
      </c>
      <c r="B389" s="2">
        <v>110010089031</v>
      </c>
      <c r="C389" s="1">
        <f>_xlfn.NUMBERVALUE(LEFT(B389,LEN(B389)-1))</f>
        <v>11001008903</v>
      </c>
      <c r="D389" s="2">
        <f>VLOOKUP(C389,ward_info!$A$2:$B$180,2)</f>
        <v>5</v>
      </c>
      <c r="E389" t="s">
        <v>749</v>
      </c>
      <c r="F389">
        <v>148</v>
      </c>
      <c r="G389">
        <v>150</v>
      </c>
      <c r="H389">
        <f>F389/(F389+G389)</f>
        <v>0.49664429530201343</v>
      </c>
      <c r="I389">
        <v>0</v>
      </c>
      <c r="J389">
        <v>0</v>
      </c>
      <c r="K389">
        <v>28</v>
      </c>
      <c r="L389">
        <v>0</v>
      </c>
      <c r="M389">
        <v>0</v>
      </c>
      <c r="N389">
        <v>0</v>
      </c>
      <c r="O389">
        <v>139</v>
      </c>
      <c r="P389">
        <v>46</v>
      </c>
      <c r="Q389">
        <v>8903</v>
      </c>
      <c r="R389">
        <v>1</v>
      </c>
      <c r="S389">
        <v>11</v>
      </c>
      <c r="T389">
        <v>1576</v>
      </c>
      <c r="U389">
        <v>1.0664598000000001</v>
      </c>
      <c r="V389">
        <v>38.898513999999999</v>
      </c>
      <c r="W389">
        <v>-76.996643000000006</v>
      </c>
      <c r="X389">
        <v>110003000037</v>
      </c>
      <c r="Y389" t="s">
        <v>27</v>
      </c>
      <c r="Z389" t="s">
        <v>525</v>
      </c>
      <c r="AA389">
        <v>5</v>
      </c>
      <c r="AB389" t="s">
        <v>29</v>
      </c>
    </row>
    <row r="390" spans="1:28" x14ac:dyDescent="0.2">
      <c r="A390" t="s">
        <v>851</v>
      </c>
      <c r="B390" s="2">
        <v>110010098011</v>
      </c>
      <c r="C390" s="1">
        <f>_xlfn.NUMBERVALUE(LEFT(B390,LEN(B390)-1))</f>
        <v>11001009801</v>
      </c>
      <c r="D390" s="2">
        <f>VLOOKUP(C390,ward_info!$A$2:$B$180,2)</f>
        <v>8</v>
      </c>
      <c r="E390" t="s">
        <v>852</v>
      </c>
      <c r="F390">
        <v>147</v>
      </c>
      <c r="G390">
        <v>146</v>
      </c>
      <c r="H390">
        <f>F390/(F390+G390)</f>
        <v>0.50170648464163825</v>
      </c>
      <c r="I390">
        <v>0</v>
      </c>
      <c r="J390">
        <v>19</v>
      </c>
      <c r="K390">
        <v>0</v>
      </c>
      <c r="L390">
        <v>0</v>
      </c>
      <c r="M390">
        <v>0</v>
      </c>
      <c r="N390">
        <v>0</v>
      </c>
      <c r="O390">
        <v>196</v>
      </c>
      <c r="P390">
        <v>10</v>
      </c>
      <c r="Q390">
        <v>9801</v>
      </c>
      <c r="R390">
        <v>1</v>
      </c>
      <c r="S390">
        <v>11</v>
      </c>
      <c r="T390">
        <v>1575</v>
      </c>
      <c r="U390">
        <v>0.74519992000000002</v>
      </c>
      <c r="V390">
        <v>38.841797</v>
      </c>
      <c r="W390">
        <v>-77.004409999999993</v>
      </c>
      <c r="X390">
        <v>110007300412</v>
      </c>
      <c r="Y390" t="s">
        <v>196</v>
      </c>
      <c r="Z390" t="s">
        <v>552</v>
      </c>
      <c r="AA390">
        <v>8</v>
      </c>
      <c r="AB390" t="s">
        <v>29</v>
      </c>
    </row>
    <row r="391" spans="1:28" x14ac:dyDescent="0.2">
      <c r="A391" t="s">
        <v>831</v>
      </c>
      <c r="B391" s="2">
        <v>110010096011</v>
      </c>
      <c r="C391" s="1">
        <f>_xlfn.NUMBERVALUE(LEFT(B391,LEN(B391)-1))</f>
        <v>11001009601</v>
      </c>
      <c r="D391" s="2">
        <f>VLOOKUP(C391,ward_info!$A$2:$B$180,2)</f>
        <v>7</v>
      </c>
      <c r="E391" t="s">
        <v>832</v>
      </c>
      <c r="F391">
        <v>157</v>
      </c>
      <c r="G391">
        <v>155</v>
      </c>
      <c r="H391">
        <f>F391/(F391+G391)</f>
        <v>0.50320512820512819</v>
      </c>
      <c r="I391">
        <v>0</v>
      </c>
      <c r="J391">
        <v>7</v>
      </c>
      <c r="K391">
        <v>0</v>
      </c>
      <c r="L391">
        <v>0</v>
      </c>
      <c r="M391">
        <v>0</v>
      </c>
      <c r="N391">
        <v>0</v>
      </c>
      <c r="O391">
        <v>185</v>
      </c>
      <c r="P391">
        <v>0</v>
      </c>
      <c r="Q391">
        <v>9601</v>
      </c>
      <c r="R391">
        <v>1</v>
      </c>
      <c r="S391">
        <v>11</v>
      </c>
      <c r="T391">
        <v>2445</v>
      </c>
      <c r="U391">
        <v>1.9158795</v>
      </c>
      <c r="V391">
        <v>38.882511000000001</v>
      </c>
      <c r="W391">
        <v>-76.934218999999999</v>
      </c>
      <c r="X391">
        <v>110003100419</v>
      </c>
      <c r="Y391" t="s">
        <v>196</v>
      </c>
      <c r="Z391" t="s">
        <v>611</v>
      </c>
      <c r="AA391">
        <v>4</v>
      </c>
      <c r="AB391">
        <v>1</v>
      </c>
    </row>
    <row r="392" spans="1:28" x14ac:dyDescent="0.2">
      <c r="A392" t="s">
        <v>903</v>
      </c>
      <c r="B392" s="2">
        <v>110010099071</v>
      </c>
      <c r="C392" s="1">
        <f>_xlfn.NUMBERVALUE(LEFT(B392,LEN(B392)-1))</f>
        <v>11001009907</v>
      </c>
      <c r="D392" s="2">
        <f>VLOOKUP(C392,ward_info!$A$2:$B$180,2)</f>
        <v>7</v>
      </c>
      <c r="E392" t="s">
        <v>904</v>
      </c>
      <c r="F392">
        <v>60</v>
      </c>
      <c r="G392">
        <v>59</v>
      </c>
      <c r="H392">
        <f>F392/(F392+G392)</f>
        <v>0.50420168067226889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50</v>
      </c>
      <c r="P392">
        <v>0</v>
      </c>
      <c r="Q392">
        <v>9907</v>
      </c>
      <c r="R392">
        <v>1</v>
      </c>
      <c r="S392">
        <v>11</v>
      </c>
      <c r="T392">
        <v>935</v>
      </c>
      <c r="U392">
        <v>0.34435694999999999</v>
      </c>
      <c r="V392">
        <v>38.882511000000001</v>
      </c>
      <c r="W392">
        <v>-76.934218999999999</v>
      </c>
      <c r="X392">
        <v>110003100419</v>
      </c>
      <c r="Y392" t="s">
        <v>196</v>
      </c>
      <c r="Z392" t="s">
        <v>611</v>
      </c>
      <c r="AA392">
        <v>4</v>
      </c>
      <c r="AB392">
        <v>1</v>
      </c>
    </row>
    <row r="393" spans="1:28" x14ac:dyDescent="0.2">
      <c r="A393" t="s">
        <v>660</v>
      </c>
      <c r="B393" s="2">
        <v>110010078042</v>
      </c>
      <c r="C393" s="1">
        <f>_xlfn.NUMBERVALUE(LEFT(B393,LEN(B393)-1))</f>
        <v>11001007804</v>
      </c>
      <c r="D393" s="2">
        <f>VLOOKUP(C393,ward_info!$A$2:$B$180,2)</f>
        <v>7</v>
      </c>
      <c r="E393" t="s">
        <v>661</v>
      </c>
      <c r="F393">
        <v>87</v>
      </c>
      <c r="G393">
        <v>85</v>
      </c>
      <c r="H393">
        <f>F393/(F393+G393)</f>
        <v>0.5058139534883721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83</v>
      </c>
      <c r="P393">
        <v>0</v>
      </c>
      <c r="Q393">
        <v>7804</v>
      </c>
      <c r="R393">
        <v>2</v>
      </c>
      <c r="S393">
        <v>11</v>
      </c>
      <c r="T393">
        <v>1633</v>
      </c>
      <c r="U393">
        <v>0.90707462999999999</v>
      </c>
      <c r="V393">
        <v>38.882511000000001</v>
      </c>
      <c r="W393">
        <v>-76.934218999999999</v>
      </c>
      <c r="X393">
        <v>110003100419</v>
      </c>
      <c r="Y393" t="s">
        <v>196</v>
      </c>
      <c r="Z393" t="s">
        <v>611</v>
      </c>
      <c r="AA393">
        <v>4</v>
      </c>
      <c r="AB393">
        <v>1</v>
      </c>
    </row>
    <row r="394" spans="1:28" x14ac:dyDescent="0.2">
      <c r="A394" t="s">
        <v>648</v>
      </c>
      <c r="B394" s="2">
        <v>110010077092</v>
      </c>
      <c r="C394" s="1">
        <f>_xlfn.NUMBERVALUE(LEFT(B394,LEN(B394)-1))</f>
        <v>11001007709</v>
      </c>
      <c r="D394" s="2">
        <f>VLOOKUP(C394,ward_info!$A$2:$B$180,2)</f>
        <v>7</v>
      </c>
      <c r="E394" t="s">
        <v>649</v>
      </c>
      <c r="F394">
        <v>62</v>
      </c>
      <c r="G394">
        <v>60</v>
      </c>
      <c r="H394">
        <f>F394/(F394+G394)</f>
        <v>0.50819672131147542</v>
      </c>
      <c r="I394">
        <v>0</v>
      </c>
      <c r="J394">
        <v>4</v>
      </c>
      <c r="K394">
        <v>0</v>
      </c>
      <c r="L394">
        <v>0</v>
      </c>
      <c r="M394">
        <v>0</v>
      </c>
      <c r="N394">
        <v>0</v>
      </c>
      <c r="O394">
        <v>32</v>
      </c>
      <c r="P394">
        <v>0</v>
      </c>
      <c r="Q394">
        <v>7709</v>
      </c>
      <c r="R394">
        <v>2</v>
      </c>
      <c r="S394">
        <v>11</v>
      </c>
      <c r="T394">
        <v>768</v>
      </c>
      <c r="U394">
        <v>1.8320232999999999</v>
      </c>
      <c r="V394">
        <v>38.882511000000001</v>
      </c>
      <c r="W394">
        <v>-76.934218999999999</v>
      </c>
      <c r="X394">
        <v>110003100419</v>
      </c>
      <c r="Y394" t="s">
        <v>196</v>
      </c>
      <c r="Z394" t="s">
        <v>611</v>
      </c>
      <c r="AA394">
        <v>4</v>
      </c>
      <c r="AB394">
        <v>1</v>
      </c>
    </row>
    <row r="395" spans="1:28" x14ac:dyDescent="0.2">
      <c r="A395" t="s">
        <v>557</v>
      </c>
      <c r="B395" s="2">
        <v>110010073042</v>
      </c>
      <c r="C395" s="1">
        <f>_xlfn.NUMBERVALUE(LEFT(B395,LEN(B395)-1))</f>
        <v>11001007304</v>
      </c>
      <c r="D395" s="2">
        <f>VLOOKUP(C395,ward_info!$A$2:$B$180,2)</f>
        <v>8</v>
      </c>
      <c r="E395" t="s">
        <v>558</v>
      </c>
      <c r="F395">
        <v>47</v>
      </c>
      <c r="G395">
        <v>44</v>
      </c>
      <c r="H395">
        <f>F395/(F395+G395)</f>
        <v>0.51648351648351654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38</v>
      </c>
      <c r="P395">
        <v>0</v>
      </c>
      <c r="Q395">
        <v>7304</v>
      </c>
      <c r="R395">
        <v>2</v>
      </c>
      <c r="S395">
        <v>11</v>
      </c>
      <c r="T395">
        <v>681</v>
      </c>
      <c r="U395">
        <v>0.27969956000000001</v>
      </c>
      <c r="V395">
        <v>38.841540999999999</v>
      </c>
      <c r="W395">
        <v>-76.984832999999995</v>
      </c>
      <c r="X395">
        <v>110007200473</v>
      </c>
      <c r="Y395" t="s">
        <v>196</v>
      </c>
      <c r="Z395" t="s">
        <v>555</v>
      </c>
      <c r="AA395">
        <v>3</v>
      </c>
      <c r="AB395" t="s">
        <v>556</v>
      </c>
    </row>
    <row r="396" spans="1:28" x14ac:dyDescent="0.2">
      <c r="A396" t="s">
        <v>742</v>
      </c>
      <c r="B396" s="2">
        <v>110010088031</v>
      </c>
      <c r="C396" s="1">
        <f>_xlfn.NUMBERVALUE(LEFT(B396,LEN(B396)-1))</f>
        <v>11001008803</v>
      </c>
      <c r="D396" s="2">
        <f>VLOOKUP(C396,ward_info!$A$2:$B$180,2)</f>
        <v>5</v>
      </c>
      <c r="E396" t="s">
        <v>743</v>
      </c>
      <c r="F396">
        <v>72</v>
      </c>
      <c r="G396">
        <v>66</v>
      </c>
      <c r="H396">
        <f>F396/(F396+G396)</f>
        <v>0.52173913043478259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58</v>
      </c>
      <c r="P396">
        <v>0</v>
      </c>
      <c r="Q396">
        <v>8803</v>
      </c>
      <c r="R396">
        <v>1</v>
      </c>
      <c r="S396">
        <v>11</v>
      </c>
      <c r="T396">
        <v>2037</v>
      </c>
      <c r="U396">
        <v>0.63913339000000002</v>
      </c>
      <c r="V396">
        <v>38.906726999999997</v>
      </c>
      <c r="W396">
        <v>-77.000206000000006</v>
      </c>
      <c r="X396">
        <v>110004500279</v>
      </c>
      <c r="Y396" t="s">
        <v>196</v>
      </c>
      <c r="Z396" t="s">
        <v>726</v>
      </c>
      <c r="AA396">
        <v>8</v>
      </c>
      <c r="AB396" t="s">
        <v>29</v>
      </c>
    </row>
    <row r="397" spans="1:28" x14ac:dyDescent="0.2">
      <c r="A397" t="s">
        <v>509</v>
      </c>
      <c r="B397" s="2">
        <v>110010064002</v>
      </c>
      <c r="C397" s="1">
        <f>_xlfn.NUMBERVALUE(LEFT(B397,LEN(B397)-1))</f>
        <v>11001006400</v>
      </c>
      <c r="D397" s="2">
        <f>VLOOKUP(C397,ward_info!$A$2:$B$180,2)</f>
        <v>6</v>
      </c>
      <c r="E397" t="s">
        <v>510</v>
      </c>
      <c r="F397">
        <v>83</v>
      </c>
      <c r="G397">
        <v>75</v>
      </c>
      <c r="H397">
        <f>F397/(F397+G397)</f>
        <v>0.52531645569620256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77</v>
      </c>
      <c r="P397">
        <v>0</v>
      </c>
      <c r="Q397">
        <v>6400</v>
      </c>
      <c r="R397">
        <v>2</v>
      </c>
      <c r="S397">
        <v>11</v>
      </c>
      <c r="T397">
        <v>897</v>
      </c>
      <c r="U397">
        <v>1.0378974999999999</v>
      </c>
      <c r="V397">
        <v>38.884644000000002</v>
      </c>
      <c r="W397">
        <v>-77.001518000000004</v>
      </c>
      <c r="X397">
        <v>110003000113</v>
      </c>
      <c r="Y397" t="s">
        <v>27</v>
      </c>
      <c r="Z397" t="s">
        <v>508</v>
      </c>
      <c r="AA397">
        <v>5</v>
      </c>
      <c r="AB397" t="s">
        <v>29</v>
      </c>
    </row>
    <row r="398" spans="1:28" x14ac:dyDescent="0.2">
      <c r="A398" t="s">
        <v>426</v>
      </c>
      <c r="B398" s="2">
        <v>110010046001</v>
      </c>
      <c r="C398" s="1">
        <f>_xlfn.NUMBERVALUE(LEFT(B398,LEN(B398)-1))</f>
        <v>11001004600</v>
      </c>
      <c r="D398" s="2">
        <f>VLOOKUP(C398,ward_info!$A$2:$B$180,2)</f>
        <v>5</v>
      </c>
      <c r="E398" t="s">
        <v>427</v>
      </c>
      <c r="F398">
        <v>53</v>
      </c>
      <c r="G398">
        <v>47</v>
      </c>
      <c r="H398">
        <f>F398/(F398+G398)</f>
        <v>0.53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40</v>
      </c>
      <c r="P398">
        <v>0</v>
      </c>
      <c r="Q398">
        <v>4600</v>
      </c>
      <c r="R398">
        <v>1</v>
      </c>
      <c r="S398">
        <v>11</v>
      </c>
      <c r="T398">
        <v>1177</v>
      </c>
      <c r="U398">
        <v>0.40699646</v>
      </c>
      <c r="V398">
        <v>38.909981000000002</v>
      </c>
      <c r="W398">
        <v>-77.018265</v>
      </c>
      <c r="X398">
        <v>110003100376</v>
      </c>
      <c r="Y398" t="s">
        <v>196</v>
      </c>
      <c r="Z398" t="s">
        <v>348</v>
      </c>
      <c r="AA398">
        <v>8</v>
      </c>
      <c r="AB398">
        <v>4</v>
      </c>
    </row>
    <row r="399" spans="1:28" x14ac:dyDescent="0.2">
      <c r="A399" t="s">
        <v>595</v>
      </c>
      <c r="B399" s="2">
        <v>110010075032</v>
      </c>
      <c r="C399" s="1">
        <f>_xlfn.NUMBERVALUE(LEFT(B399,LEN(B399)-1))</f>
        <v>11001007503</v>
      </c>
      <c r="D399" s="2">
        <f>VLOOKUP(C399,ward_info!$A$2:$B$180,2)</f>
        <v>8</v>
      </c>
      <c r="E399" t="s">
        <v>596</v>
      </c>
      <c r="F399">
        <v>180</v>
      </c>
      <c r="G399">
        <v>157</v>
      </c>
      <c r="H399">
        <f>F399/(F399+G399)</f>
        <v>0.53412462908011871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245</v>
      </c>
      <c r="P399">
        <v>0</v>
      </c>
      <c r="Q399">
        <v>7503</v>
      </c>
      <c r="R399">
        <v>2</v>
      </c>
      <c r="S399">
        <v>11</v>
      </c>
      <c r="T399">
        <v>1685</v>
      </c>
      <c r="U399">
        <v>1.4353625999999999</v>
      </c>
      <c r="V399">
        <v>38.841540999999999</v>
      </c>
      <c r="W399">
        <v>-76.984832999999995</v>
      </c>
      <c r="X399">
        <v>110007200473</v>
      </c>
      <c r="Y399" t="s">
        <v>196</v>
      </c>
      <c r="Z399" t="s">
        <v>555</v>
      </c>
      <c r="AA399">
        <v>3</v>
      </c>
      <c r="AB399" t="s">
        <v>556</v>
      </c>
    </row>
    <row r="400" spans="1:28" x14ac:dyDescent="0.2">
      <c r="A400" t="s">
        <v>284</v>
      </c>
      <c r="B400" s="2">
        <v>110010025011</v>
      </c>
      <c r="C400" s="1">
        <f>_xlfn.NUMBERVALUE(LEFT(B400,LEN(B400)-1))</f>
        <v>11001002501</v>
      </c>
      <c r="D400" s="2">
        <f>VLOOKUP(C400,ward_info!$A$2:$B$180,2)</f>
        <v>4</v>
      </c>
      <c r="E400" t="s">
        <v>285</v>
      </c>
      <c r="F400">
        <v>68</v>
      </c>
      <c r="G400">
        <v>59</v>
      </c>
      <c r="H400">
        <f>F400/(F400+G400)</f>
        <v>0.53543307086614178</v>
      </c>
      <c r="I400">
        <v>7</v>
      </c>
      <c r="J400">
        <v>0</v>
      </c>
      <c r="K400">
        <v>22</v>
      </c>
      <c r="L400">
        <v>0</v>
      </c>
      <c r="M400">
        <v>0</v>
      </c>
      <c r="N400">
        <v>0</v>
      </c>
      <c r="O400">
        <v>34</v>
      </c>
      <c r="P400">
        <v>51</v>
      </c>
      <c r="Q400">
        <v>2501</v>
      </c>
      <c r="R400">
        <v>1</v>
      </c>
      <c r="S400">
        <v>11</v>
      </c>
      <c r="T400">
        <v>1148</v>
      </c>
      <c r="U400">
        <v>0.47120645999999999</v>
      </c>
      <c r="V400">
        <v>38.951366</v>
      </c>
      <c r="W400">
        <v>-77.032309999999995</v>
      </c>
      <c r="X400">
        <v>110003000067</v>
      </c>
      <c r="Y400" t="s">
        <v>27</v>
      </c>
      <c r="Z400" t="s">
        <v>229</v>
      </c>
      <c r="AA400">
        <v>8</v>
      </c>
      <c r="AB400" t="s">
        <v>29</v>
      </c>
    </row>
    <row r="401" spans="1:28" x14ac:dyDescent="0.2">
      <c r="A401" t="s">
        <v>905</v>
      </c>
      <c r="B401" s="2">
        <v>110010099072</v>
      </c>
      <c r="C401" s="1">
        <f>_xlfn.NUMBERVALUE(LEFT(B401,LEN(B401)-1))</f>
        <v>11001009907</v>
      </c>
      <c r="D401" s="2">
        <f>VLOOKUP(C401,ward_info!$A$2:$B$180,2)</f>
        <v>7</v>
      </c>
      <c r="E401" t="s">
        <v>906</v>
      </c>
      <c r="F401">
        <v>200</v>
      </c>
      <c r="G401">
        <v>173</v>
      </c>
      <c r="H401">
        <f>F401/(F401+G401)</f>
        <v>0.53619302949061665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197</v>
      </c>
      <c r="P401">
        <v>0</v>
      </c>
      <c r="Q401">
        <v>9907</v>
      </c>
      <c r="R401">
        <v>2</v>
      </c>
      <c r="S401">
        <v>11</v>
      </c>
      <c r="T401">
        <v>1901</v>
      </c>
      <c r="U401">
        <v>0.18350503000000001</v>
      </c>
      <c r="V401">
        <v>38.882511000000001</v>
      </c>
      <c r="W401">
        <v>-76.934218999999999</v>
      </c>
      <c r="X401">
        <v>110003100419</v>
      </c>
      <c r="Y401" t="s">
        <v>196</v>
      </c>
      <c r="Z401" t="s">
        <v>611</v>
      </c>
      <c r="AA401">
        <v>4</v>
      </c>
      <c r="AB401">
        <v>1</v>
      </c>
    </row>
    <row r="402" spans="1:28" x14ac:dyDescent="0.2">
      <c r="A402" t="s">
        <v>921</v>
      </c>
      <c r="B402" s="2">
        <v>110010104001</v>
      </c>
      <c r="C402" s="1">
        <f>_xlfn.NUMBERVALUE(LEFT(B402,LEN(B402)-1))</f>
        <v>11001010400</v>
      </c>
      <c r="D402" s="2">
        <f>VLOOKUP(C402,ward_info!$A$2:$B$180,2)</f>
        <v>8</v>
      </c>
      <c r="E402" t="s">
        <v>922</v>
      </c>
      <c r="F402">
        <v>101</v>
      </c>
      <c r="G402">
        <v>86</v>
      </c>
      <c r="H402">
        <f>F402/(F402+G402)</f>
        <v>0.5401069518716578</v>
      </c>
      <c r="I402">
        <v>0</v>
      </c>
      <c r="J402">
        <v>38</v>
      </c>
      <c r="K402">
        <v>0</v>
      </c>
      <c r="L402">
        <v>0</v>
      </c>
      <c r="M402">
        <v>0</v>
      </c>
      <c r="N402">
        <v>0</v>
      </c>
      <c r="O402">
        <v>82</v>
      </c>
      <c r="P402">
        <v>38</v>
      </c>
      <c r="Q402">
        <v>10400</v>
      </c>
      <c r="R402">
        <v>1</v>
      </c>
      <c r="S402">
        <v>11</v>
      </c>
      <c r="T402">
        <v>1324</v>
      </c>
      <c r="U402">
        <v>0.20607807</v>
      </c>
      <c r="V402">
        <v>38.841797</v>
      </c>
      <c r="W402">
        <v>-77.004409999999993</v>
      </c>
      <c r="X402">
        <v>110007300412</v>
      </c>
      <c r="Y402" t="s">
        <v>196</v>
      </c>
      <c r="Z402" t="s">
        <v>552</v>
      </c>
      <c r="AA402">
        <v>8</v>
      </c>
      <c r="AB402" t="s">
        <v>29</v>
      </c>
    </row>
    <row r="403" spans="1:28" x14ac:dyDescent="0.2">
      <c r="A403" t="s">
        <v>847</v>
      </c>
      <c r="B403" s="2">
        <v>110010097001</v>
      </c>
      <c r="C403" s="1">
        <f>_xlfn.NUMBERVALUE(LEFT(B403,LEN(B403)-1))</f>
        <v>11001009700</v>
      </c>
      <c r="D403" s="2">
        <f>VLOOKUP(C403,ward_info!$A$2:$B$180,2)</f>
        <v>8</v>
      </c>
      <c r="E403" t="s">
        <v>848</v>
      </c>
      <c r="F403">
        <v>194</v>
      </c>
      <c r="G403">
        <v>165</v>
      </c>
      <c r="H403">
        <f>F403/(F403+G403)</f>
        <v>0.54038997214484674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230</v>
      </c>
      <c r="P403">
        <v>0</v>
      </c>
      <c r="Q403">
        <v>9700</v>
      </c>
      <c r="R403">
        <v>1</v>
      </c>
      <c r="S403">
        <v>11</v>
      </c>
      <c r="T403">
        <v>2411</v>
      </c>
      <c r="U403">
        <v>0.50238656999999998</v>
      </c>
      <c r="V403">
        <v>38.841540999999999</v>
      </c>
      <c r="W403">
        <v>-76.984832999999995</v>
      </c>
      <c r="X403">
        <v>110007200473</v>
      </c>
      <c r="Y403" t="s">
        <v>196</v>
      </c>
      <c r="Z403" t="s">
        <v>555</v>
      </c>
      <c r="AA403">
        <v>3</v>
      </c>
      <c r="AB403" t="s">
        <v>556</v>
      </c>
    </row>
    <row r="404" spans="1:28" x14ac:dyDescent="0.2">
      <c r="A404" t="s">
        <v>432</v>
      </c>
      <c r="B404" s="2">
        <v>110010047012</v>
      </c>
      <c r="C404" s="1">
        <f>_xlfn.NUMBERVALUE(LEFT(B404,LEN(B404)-1))</f>
        <v>11001004701</v>
      </c>
      <c r="D404" s="2">
        <f>VLOOKUP(C404,ward_info!$A$2:$B$180,2)</f>
        <v>6</v>
      </c>
      <c r="E404" t="s">
        <v>433</v>
      </c>
      <c r="F404">
        <v>146</v>
      </c>
      <c r="G404">
        <v>123</v>
      </c>
      <c r="H404">
        <f>F404/(F404+G404)</f>
        <v>0.54275092936802971</v>
      </c>
      <c r="I404">
        <v>0</v>
      </c>
      <c r="J404">
        <v>0</v>
      </c>
      <c r="K404">
        <v>0</v>
      </c>
      <c r="L404">
        <v>0</v>
      </c>
      <c r="M404">
        <v>9</v>
      </c>
      <c r="N404">
        <v>0</v>
      </c>
      <c r="O404">
        <v>226</v>
      </c>
      <c r="P404">
        <v>0</v>
      </c>
      <c r="Q404">
        <v>4701</v>
      </c>
      <c r="R404">
        <v>2</v>
      </c>
      <c r="S404">
        <v>11</v>
      </c>
      <c r="T404">
        <v>2875</v>
      </c>
      <c r="U404">
        <v>0.43249728999999998</v>
      </c>
      <c r="V404">
        <v>38.909981000000002</v>
      </c>
      <c r="W404">
        <v>-77.018265</v>
      </c>
      <c r="X404">
        <v>110003100376</v>
      </c>
      <c r="Y404" t="s">
        <v>196</v>
      </c>
      <c r="Z404" t="s">
        <v>348</v>
      </c>
      <c r="AA404">
        <v>8</v>
      </c>
      <c r="AB404">
        <v>4</v>
      </c>
    </row>
    <row r="405" spans="1:28" x14ac:dyDescent="0.2">
      <c r="A405" t="s">
        <v>506</v>
      </c>
      <c r="B405" s="2">
        <v>110010064001</v>
      </c>
      <c r="C405" s="1">
        <f>_xlfn.NUMBERVALUE(LEFT(B405,LEN(B405)-1))</f>
        <v>11001006400</v>
      </c>
      <c r="D405" s="2">
        <f>VLOOKUP(C405,ward_info!$A$2:$B$180,2)</f>
        <v>6</v>
      </c>
      <c r="E405" t="s">
        <v>507</v>
      </c>
      <c r="F405">
        <v>24</v>
      </c>
      <c r="G405">
        <v>20</v>
      </c>
      <c r="H405">
        <f>F405/(F405+G405)</f>
        <v>0.54545454545454541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19</v>
      </c>
      <c r="P405">
        <v>0</v>
      </c>
      <c r="Q405">
        <v>6400</v>
      </c>
      <c r="R405">
        <v>1</v>
      </c>
      <c r="S405">
        <v>11</v>
      </c>
      <c r="T405">
        <v>1242</v>
      </c>
      <c r="U405">
        <v>0.87671745000000001</v>
      </c>
      <c r="V405">
        <v>38.884644000000002</v>
      </c>
      <c r="W405">
        <v>-77.001518000000004</v>
      </c>
      <c r="X405">
        <v>110003000113</v>
      </c>
      <c r="Y405" t="s">
        <v>27</v>
      </c>
      <c r="Z405" t="s">
        <v>508</v>
      </c>
      <c r="AA405">
        <v>5</v>
      </c>
      <c r="AB405" t="s">
        <v>29</v>
      </c>
    </row>
    <row r="406" spans="1:28" x14ac:dyDescent="0.2">
      <c r="A406" t="s">
        <v>658</v>
      </c>
      <c r="B406" s="2">
        <v>110010078041</v>
      </c>
      <c r="C406" s="1">
        <f>_xlfn.NUMBERVALUE(LEFT(B406,LEN(B406)-1))</f>
        <v>11001007804</v>
      </c>
      <c r="D406" s="2">
        <f>VLOOKUP(C406,ward_info!$A$2:$B$180,2)</f>
        <v>7</v>
      </c>
      <c r="E406" t="s">
        <v>659</v>
      </c>
      <c r="F406">
        <v>43</v>
      </c>
      <c r="G406">
        <v>34</v>
      </c>
      <c r="H406">
        <f>F406/(F406+G406)</f>
        <v>0.55844155844155841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8</v>
      </c>
      <c r="P406">
        <v>0</v>
      </c>
      <c r="Q406">
        <v>7804</v>
      </c>
      <c r="R406">
        <v>1</v>
      </c>
      <c r="S406">
        <v>11</v>
      </c>
      <c r="T406">
        <v>1025</v>
      </c>
      <c r="U406">
        <v>1.1074364000000001</v>
      </c>
      <c r="V406">
        <v>38.882511000000001</v>
      </c>
      <c r="W406">
        <v>-76.934218999999999</v>
      </c>
      <c r="X406">
        <v>110003100419</v>
      </c>
      <c r="Y406" t="s">
        <v>196</v>
      </c>
      <c r="Z406" t="s">
        <v>611</v>
      </c>
      <c r="AA406">
        <v>4</v>
      </c>
      <c r="AB406">
        <v>1</v>
      </c>
    </row>
    <row r="407" spans="1:28" x14ac:dyDescent="0.2">
      <c r="A407" t="s">
        <v>585</v>
      </c>
      <c r="B407" s="2">
        <v>110010074092</v>
      </c>
      <c r="C407" s="1">
        <f>_xlfn.NUMBERVALUE(LEFT(B407,LEN(B407)-1))</f>
        <v>11001007409</v>
      </c>
      <c r="D407" s="2">
        <f>VLOOKUP(C407,ward_info!$A$2:$B$180,2)</f>
        <v>8</v>
      </c>
      <c r="E407" t="s">
        <v>586</v>
      </c>
      <c r="F407">
        <v>131</v>
      </c>
      <c r="G407">
        <v>102</v>
      </c>
      <c r="H407">
        <f>F407/(F407+G407)</f>
        <v>0.5622317596566524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136</v>
      </c>
      <c r="P407">
        <v>0</v>
      </c>
      <c r="Q407">
        <v>7409</v>
      </c>
      <c r="R407">
        <v>2</v>
      </c>
      <c r="S407">
        <v>11</v>
      </c>
      <c r="T407">
        <v>1500</v>
      </c>
      <c r="U407">
        <v>0.67654395000000001</v>
      </c>
      <c r="V407">
        <v>38.841540999999999</v>
      </c>
      <c r="W407">
        <v>-76.984832999999995</v>
      </c>
      <c r="X407">
        <v>110007200473</v>
      </c>
      <c r="Y407" t="s">
        <v>196</v>
      </c>
      <c r="Z407" t="s">
        <v>555</v>
      </c>
      <c r="AA407">
        <v>3</v>
      </c>
      <c r="AB407" t="s">
        <v>556</v>
      </c>
    </row>
    <row r="408" spans="1:28" x14ac:dyDescent="0.2">
      <c r="A408" t="s">
        <v>680</v>
      </c>
      <c r="B408" s="2">
        <v>110010078092</v>
      </c>
      <c r="C408" s="1">
        <f>_xlfn.NUMBERVALUE(LEFT(B408,LEN(B408)-1))</f>
        <v>11001007809</v>
      </c>
      <c r="D408" s="2">
        <f>VLOOKUP(C408,ward_info!$A$2:$B$180,2)</f>
        <v>7</v>
      </c>
      <c r="E408" t="s">
        <v>681</v>
      </c>
      <c r="F408">
        <v>26</v>
      </c>
      <c r="G408">
        <v>20</v>
      </c>
      <c r="H408">
        <f>F408/(F408+G408)</f>
        <v>0.56521739130434778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26</v>
      </c>
      <c r="P408">
        <v>0</v>
      </c>
      <c r="Q408">
        <v>7809</v>
      </c>
      <c r="R408">
        <v>2</v>
      </c>
      <c r="S408">
        <v>11</v>
      </c>
      <c r="T408">
        <v>1124</v>
      </c>
      <c r="U408">
        <v>1.2984381</v>
      </c>
      <c r="V408">
        <v>38.882511000000001</v>
      </c>
      <c r="W408">
        <v>-76.934218999999999</v>
      </c>
      <c r="X408">
        <v>110003100419</v>
      </c>
      <c r="Y408" t="s">
        <v>196</v>
      </c>
      <c r="Z408" t="s">
        <v>611</v>
      </c>
      <c r="AA408">
        <v>4</v>
      </c>
      <c r="AB408">
        <v>1</v>
      </c>
    </row>
    <row r="409" spans="1:28" x14ac:dyDescent="0.2">
      <c r="A409" t="s">
        <v>857</v>
      </c>
      <c r="B409" s="2">
        <v>110010098031</v>
      </c>
      <c r="C409" s="1">
        <f>_xlfn.NUMBERVALUE(LEFT(B409,LEN(B409)-1))</f>
        <v>11001009803</v>
      </c>
      <c r="D409" s="2">
        <f>VLOOKUP(C409,ward_info!$A$2:$B$180,2)</f>
        <v>8</v>
      </c>
      <c r="E409" t="s">
        <v>858</v>
      </c>
      <c r="F409">
        <v>85</v>
      </c>
      <c r="G409">
        <v>65</v>
      </c>
      <c r="H409">
        <f>F409/(F409+G409)</f>
        <v>0.56666666666666665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39</v>
      </c>
      <c r="P409">
        <v>0</v>
      </c>
      <c r="Q409">
        <v>9803</v>
      </c>
      <c r="R409">
        <v>1</v>
      </c>
      <c r="S409">
        <v>11</v>
      </c>
      <c r="T409">
        <v>1001</v>
      </c>
      <c r="U409">
        <v>0.28437266</v>
      </c>
      <c r="V409">
        <v>38.841797</v>
      </c>
      <c r="W409">
        <v>-77.004409999999993</v>
      </c>
      <c r="X409">
        <v>110007300412</v>
      </c>
      <c r="Y409" t="s">
        <v>196</v>
      </c>
      <c r="Z409" t="s">
        <v>552</v>
      </c>
      <c r="AA409">
        <v>8</v>
      </c>
      <c r="AB409" t="s">
        <v>29</v>
      </c>
    </row>
    <row r="410" spans="1:28" x14ac:dyDescent="0.2">
      <c r="A410" t="s">
        <v>855</v>
      </c>
      <c r="B410" s="2">
        <v>110010098022</v>
      </c>
      <c r="C410" s="1">
        <f>_xlfn.NUMBERVALUE(LEFT(B410,LEN(B410)-1))</f>
        <v>11001009802</v>
      </c>
      <c r="D410" s="2">
        <f>VLOOKUP(C410,ward_info!$A$2:$B$180,2)</f>
        <v>8</v>
      </c>
      <c r="E410" t="s">
        <v>856</v>
      </c>
      <c r="F410">
        <v>74</v>
      </c>
      <c r="G410">
        <v>56</v>
      </c>
      <c r="H410">
        <f>F410/(F410+G410)</f>
        <v>0.56923076923076921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61</v>
      </c>
      <c r="P410">
        <v>0</v>
      </c>
      <c r="Q410">
        <v>9802</v>
      </c>
      <c r="R410">
        <v>2</v>
      </c>
      <c r="S410">
        <v>11</v>
      </c>
      <c r="T410">
        <v>874</v>
      </c>
      <c r="U410">
        <v>0.90247588999999995</v>
      </c>
      <c r="V410">
        <v>38.841797</v>
      </c>
      <c r="W410">
        <v>-77.004409999999993</v>
      </c>
      <c r="X410">
        <v>110007300412</v>
      </c>
      <c r="Y410" t="s">
        <v>196</v>
      </c>
      <c r="Z410" t="s">
        <v>552</v>
      </c>
      <c r="AA410">
        <v>8</v>
      </c>
      <c r="AB410" t="s">
        <v>29</v>
      </c>
    </row>
    <row r="411" spans="1:28" x14ac:dyDescent="0.2">
      <c r="A411" t="s">
        <v>597</v>
      </c>
      <c r="B411" s="2">
        <v>110010075041</v>
      </c>
      <c r="C411" s="1">
        <f>_xlfn.NUMBERVALUE(LEFT(B411,LEN(B411)-1))</f>
        <v>11001007504</v>
      </c>
      <c r="D411" s="2">
        <f>VLOOKUP(C411,ward_info!$A$2:$B$180,2)</f>
        <v>8</v>
      </c>
      <c r="E411" t="s">
        <v>598</v>
      </c>
      <c r="F411">
        <v>217</v>
      </c>
      <c r="G411">
        <v>162</v>
      </c>
      <c r="H411">
        <f>F411/(F411+G411)</f>
        <v>0.57255936675461738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171</v>
      </c>
      <c r="P411">
        <v>0</v>
      </c>
      <c r="Q411">
        <v>7504</v>
      </c>
      <c r="R411">
        <v>1</v>
      </c>
      <c r="S411">
        <v>11</v>
      </c>
      <c r="T411">
        <v>2451</v>
      </c>
      <c r="U411">
        <v>1.3958561</v>
      </c>
      <c r="V411">
        <v>38.841540999999999</v>
      </c>
      <c r="W411">
        <v>-76.984832999999995</v>
      </c>
      <c r="X411">
        <v>110007200473</v>
      </c>
      <c r="Y411" t="s">
        <v>196</v>
      </c>
      <c r="Z411" t="s">
        <v>555</v>
      </c>
      <c r="AA411">
        <v>3</v>
      </c>
      <c r="AB411" t="s">
        <v>556</v>
      </c>
    </row>
    <row r="412" spans="1:28" x14ac:dyDescent="0.2">
      <c r="A412" t="s">
        <v>553</v>
      </c>
      <c r="B412" s="2">
        <v>110010073041</v>
      </c>
      <c r="C412" s="1">
        <f>_xlfn.NUMBERVALUE(LEFT(B412,LEN(B412)-1))</f>
        <v>11001007304</v>
      </c>
      <c r="D412" s="2">
        <f>VLOOKUP(C412,ward_info!$A$2:$B$180,2)</f>
        <v>8</v>
      </c>
      <c r="E412" t="s">
        <v>554</v>
      </c>
      <c r="F412">
        <v>185</v>
      </c>
      <c r="G412">
        <v>136</v>
      </c>
      <c r="H412">
        <f>F412/(F412+G412)</f>
        <v>0.57632398753894076</v>
      </c>
      <c r="I412">
        <v>0</v>
      </c>
      <c r="J412">
        <v>17</v>
      </c>
      <c r="K412">
        <v>0</v>
      </c>
      <c r="L412">
        <v>0</v>
      </c>
      <c r="M412">
        <v>0</v>
      </c>
      <c r="N412">
        <v>0</v>
      </c>
      <c r="O412">
        <v>178</v>
      </c>
      <c r="P412">
        <v>0</v>
      </c>
      <c r="Q412">
        <v>7304</v>
      </c>
      <c r="R412">
        <v>1</v>
      </c>
      <c r="S412">
        <v>11</v>
      </c>
      <c r="T412">
        <v>2353</v>
      </c>
      <c r="U412">
        <v>5.3412060999999997E-2</v>
      </c>
      <c r="V412">
        <v>38.841540999999999</v>
      </c>
      <c r="W412">
        <v>-76.984832999999995</v>
      </c>
      <c r="X412">
        <v>110007200473</v>
      </c>
      <c r="Y412" t="s">
        <v>196</v>
      </c>
      <c r="Z412" t="s">
        <v>555</v>
      </c>
      <c r="AA412">
        <v>3</v>
      </c>
      <c r="AB412" t="s">
        <v>556</v>
      </c>
    </row>
    <row r="413" spans="1:28" x14ac:dyDescent="0.2">
      <c r="A413" t="s">
        <v>542</v>
      </c>
      <c r="B413" s="2">
        <v>110010071001</v>
      </c>
      <c r="C413" s="1">
        <f>_xlfn.NUMBERVALUE(LEFT(B413,LEN(B413)-1))</f>
        <v>11001007100</v>
      </c>
      <c r="D413" s="2">
        <f>VLOOKUP(C413,ward_info!$A$2:$B$180,2)</f>
        <v>6</v>
      </c>
      <c r="E413" t="s">
        <v>543</v>
      </c>
      <c r="F413">
        <v>33</v>
      </c>
      <c r="G413">
        <v>24</v>
      </c>
      <c r="H413">
        <f>F413/(F413+G413)</f>
        <v>0.57894736842105265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123</v>
      </c>
      <c r="P413">
        <v>0</v>
      </c>
      <c r="Q413">
        <v>7100</v>
      </c>
      <c r="R413">
        <v>1</v>
      </c>
      <c r="S413">
        <v>11</v>
      </c>
      <c r="T413">
        <v>833</v>
      </c>
      <c r="U413">
        <v>0.91316348000000003</v>
      </c>
      <c r="V413">
        <v>38.884644000000002</v>
      </c>
      <c r="W413">
        <v>-77.001518000000004</v>
      </c>
      <c r="X413">
        <v>110003000113</v>
      </c>
      <c r="Y413" t="s">
        <v>27</v>
      </c>
      <c r="Z413" t="s">
        <v>508</v>
      </c>
      <c r="AA413">
        <v>5</v>
      </c>
      <c r="AB413" t="s">
        <v>29</v>
      </c>
    </row>
    <row r="414" spans="1:28" x14ac:dyDescent="0.2">
      <c r="A414" t="s">
        <v>656</v>
      </c>
      <c r="B414" s="2">
        <v>110010078034</v>
      </c>
      <c r="C414" s="1">
        <f>_xlfn.NUMBERVALUE(LEFT(B414,LEN(B414)-1))</f>
        <v>11001007803</v>
      </c>
      <c r="D414" s="2">
        <f>VLOOKUP(C414,ward_info!$A$2:$B$180,2)</f>
        <v>7</v>
      </c>
      <c r="E414" t="s">
        <v>657</v>
      </c>
      <c r="F414">
        <v>88</v>
      </c>
      <c r="G414">
        <v>63</v>
      </c>
      <c r="H414">
        <f>F414/(F414+G414)</f>
        <v>0.58278145695364236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45</v>
      </c>
      <c r="P414">
        <v>0</v>
      </c>
      <c r="Q414">
        <v>7803</v>
      </c>
      <c r="R414">
        <v>4</v>
      </c>
      <c r="S414">
        <v>11</v>
      </c>
      <c r="T414">
        <v>1286</v>
      </c>
      <c r="U414">
        <v>0.93212991999999995</v>
      </c>
      <c r="V414">
        <v>38.882511000000001</v>
      </c>
      <c r="W414">
        <v>-76.934218999999999</v>
      </c>
      <c r="X414">
        <v>110003100419</v>
      </c>
      <c r="Y414" t="s">
        <v>196</v>
      </c>
      <c r="Z414" t="s">
        <v>611</v>
      </c>
      <c r="AA414">
        <v>4</v>
      </c>
      <c r="AB414">
        <v>1</v>
      </c>
    </row>
    <row r="415" spans="1:28" x14ac:dyDescent="0.2">
      <c r="A415" t="s">
        <v>634</v>
      </c>
      <c r="B415" s="2">
        <v>110010077033</v>
      </c>
      <c r="C415" s="1">
        <f>_xlfn.NUMBERVALUE(LEFT(B415,LEN(B415)-1))</f>
        <v>11001007703</v>
      </c>
      <c r="D415" s="2">
        <f>VLOOKUP(C415,ward_info!$A$2:$B$180,2)</f>
        <v>7</v>
      </c>
      <c r="E415" t="s">
        <v>635</v>
      </c>
      <c r="F415">
        <v>281</v>
      </c>
      <c r="G415">
        <v>195</v>
      </c>
      <c r="H415">
        <f>F415/(F415+G415)</f>
        <v>0.59033613445378152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260</v>
      </c>
      <c r="P415">
        <v>0</v>
      </c>
      <c r="Q415">
        <v>7703</v>
      </c>
      <c r="R415">
        <v>3</v>
      </c>
      <c r="S415">
        <v>11</v>
      </c>
      <c r="T415">
        <v>2403</v>
      </c>
      <c r="U415">
        <v>0.96063363999999996</v>
      </c>
      <c r="V415">
        <v>38.882511000000001</v>
      </c>
      <c r="W415">
        <v>-76.934218999999999</v>
      </c>
      <c r="X415">
        <v>110003100419</v>
      </c>
      <c r="Y415" t="s">
        <v>196</v>
      </c>
      <c r="Z415" t="s">
        <v>611</v>
      </c>
      <c r="AA415">
        <v>4</v>
      </c>
      <c r="AB415">
        <v>1</v>
      </c>
    </row>
    <row r="416" spans="1:28" x14ac:dyDescent="0.2">
      <c r="A416" t="s">
        <v>740</v>
      </c>
      <c r="B416" s="2">
        <v>110010088024</v>
      </c>
      <c r="C416" s="1">
        <f>_xlfn.NUMBERVALUE(LEFT(B416,LEN(B416)-1))</f>
        <v>11001008802</v>
      </c>
      <c r="D416" s="2">
        <f>VLOOKUP(C416,ward_info!$A$2:$B$180,2)</f>
        <v>5</v>
      </c>
      <c r="E416" t="s">
        <v>741</v>
      </c>
      <c r="F416">
        <v>38</v>
      </c>
      <c r="G416">
        <v>26</v>
      </c>
      <c r="H416">
        <f>F416/(F416+G416)</f>
        <v>0.59375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8802</v>
      </c>
      <c r="R416">
        <v>4</v>
      </c>
      <c r="S416">
        <v>11</v>
      </c>
      <c r="T416">
        <v>1236</v>
      </c>
      <c r="U416">
        <v>0.69322311999999997</v>
      </c>
      <c r="V416">
        <v>38.906726999999997</v>
      </c>
      <c r="W416">
        <v>-77.000206000000006</v>
      </c>
      <c r="X416">
        <v>110004500279</v>
      </c>
      <c r="Y416" t="s">
        <v>196</v>
      </c>
      <c r="Z416" t="s">
        <v>726</v>
      </c>
      <c r="AA416">
        <v>8</v>
      </c>
      <c r="AB416" t="s">
        <v>29</v>
      </c>
    </row>
    <row r="417" spans="1:28" x14ac:dyDescent="0.2">
      <c r="A417" t="s">
        <v>867</v>
      </c>
      <c r="B417" s="2">
        <v>110010098071</v>
      </c>
      <c r="C417" s="1">
        <f>_xlfn.NUMBERVALUE(LEFT(B417,LEN(B417)-1))</f>
        <v>11001009807</v>
      </c>
      <c r="D417" s="2">
        <f>VLOOKUP(C417,ward_info!$A$2:$B$180,2)</f>
        <v>8</v>
      </c>
      <c r="E417" t="s">
        <v>868</v>
      </c>
      <c r="F417">
        <v>46</v>
      </c>
      <c r="G417">
        <v>31</v>
      </c>
      <c r="H417">
        <f>F417/(F417+G417)</f>
        <v>0.59740259740259738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9807</v>
      </c>
      <c r="R417">
        <v>1</v>
      </c>
      <c r="S417">
        <v>11</v>
      </c>
      <c r="T417">
        <v>693</v>
      </c>
      <c r="U417">
        <v>0.80561298000000003</v>
      </c>
      <c r="V417">
        <v>38.841797</v>
      </c>
      <c r="W417">
        <v>-77.004409999999993</v>
      </c>
      <c r="X417">
        <v>110007300412</v>
      </c>
      <c r="Y417" t="s">
        <v>196</v>
      </c>
      <c r="Z417" t="s">
        <v>552</v>
      </c>
      <c r="AA417">
        <v>8</v>
      </c>
      <c r="AB417" t="s">
        <v>29</v>
      </c>
    </row>
    <row r="418" spans="1:28" x14ac:dyDescent="0.2">
      <c r="A418" t="s">
        <v>599</v>
      </c>
      <c r="B418" s="2">
        <v>110010076011</v>
      </c>
      <c r="C418" s="1">
        <f>_xlfn.NUMBERVALUE(LEFT(B418,LEN(B418)-1))</f>
        <v>11001007601</v>
      </c>
      <c r="D418" s="2">
        <f>VLOOKUP(C418,ward_info!$A$2:$B$180,2)</f>
        <v>8</v>
      </c>
      <c r="E418" t="s">
        <v>600</v>
      </c>
      <c r="F418">
        <v>69</v>
      </c>
      <c r="G418">
        <v>45</v>
      </c>
      <c r="H418">
        <f>F418/(F418+G418)</f>
        <v>0.60526315789473684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50</v>
      </c>
      <c r="P418">
        <v>0</v>
      </c>
      <c r="Q418">
        <v>7601</v>
      </c>
      <c r="R418">
        <v>1</v>
      </c>
      <c r="S418">
        <v>11</v>
      </c>
      <c r="T418">
        <v>645</v>
      </c>
      <c r="U418">
        <v>1.62165</v>
      </c>
      <c r="V418">
        <v>38.884644000000002</v>
      </c>
      <c r="W418">
        <v>-77.001518000000004</v>
      </c>
      <c r="X418">
        <v>110003000113</v>
      </c>
      <c r="Y418" t="s">
        <v>27</v>
      </c>
      <c r="Z418" t="s">
        <v>508</v>
      </c>
      <c r="AA418">
        <v>5</v>
      </c>
      <c r="AB418" t="s">
        <v>29</v>
      </c>
    </row>
    <row r="419" spans="1:28" x14ac:dyDescent="0.2">
      <c r="A419" t="s">
        <v>561</v>
      </c>
      <c r="B419" s="2">
        <v>110010074011</v>
      </c>
      <c r="C419" s="1">
        <f>_xlfn.NUMBERVALUE(LEFT(B419,LEN(B419)-1))</f>
        <v>11001007401</v>
      </c>
      <c r="D419" s="2">
        <f>VLOOKUP(C419,ward_info!$A$2:$B$180,2)</f>
        <v>8</v>
      </c>
      <c r="E419" t="s">
        <v>562</v>
      </c>
      <c r="F419">
        <v>132</v>
      </c>
      <c r="G419">
        <v>86</v>
      </c>
      <c r="H419">
        <f>F419/(F419+G419)</f>
        <v>0.60550458715596334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120</v>
      </c>
      <c r="P419">
        <v>0</v>
      </c>
      <c r="Q419">
        <v>7401</v>
      </c>
      <c r="R419">
        <v>1</v>
      </c>
      <c r="S419">
        <v>11</v>
      </c>
      <c r="T419">
        <v>1484</v>
      </c>
      <c r="U419">
        <v>1.3064948000000001</v>
      </c>
      <c r="V419">
        <v>38.841797</v>
      </c>
      <c r="W419">
        <v>-77.004409999999993</v>
      </c>
      <c r="X419">
        <v>110007300412</v>
      </c>
      <c r="Y419" t="s">
        <v>196</v>
      </c>
      <c r="Z419" t="s">
        <v>552</v>
      </c>
      <c r="AA419">
        <v>8</v>
      </c>
      <c r="AB419" t="s">
        <v>29</v>
      </c>
    </row>
    <row r="420" spans="1:28" x14ac:dyDescent="0.2">
      <c r="A420" t="s">
        <v>581</v>
      </c>
      <c r="B420" s="2">
        <v>110010074081</v>
      </c>
      <c r="C420" s="1">
        <f>_xlfn.NUMBERVALUE(LEFT(B420,LEN(B420)-1))</f>
        <v>11001007408</v>
      </c>
      <c r="D420" s="2">
        <f>VLOOKUP(C420,ward_info!$A$2:$B$180,2)</f>
        <v>8</v>
      </c>
      <c r="E420" t="s">
        <v>582</v>
      </c>
      <c r="F420">
        <v>302</v>
      </c>
      <c r="G420">
        <v>188</v>
      </c>
      <c r="H420">
        <f>F420/(F420+G420)</f>
        <v>0.61632653061224485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244</v>
      </c>
      <c r="P420">
        <v>0</v>
      </c>
      <c r="Q420">
        <v>7408</v>
      </c>
      <c r="R420">
        <v>1</v>
      </c>
      <c r="S420">
        <v>11</v>
      </c>
      <c r="T420">
        <v>3038</v>
      </c>
      <c r="U420">
        <v>1.1182776999999999</v>
      </c>
      <c r="V420">
        <v>38.841540999999999</v>
      </c>
      <c r="W420">
        <v>-76.984832999999995</v>
      </c>
      <c r="X420">
        <v>110007200473</v>
      </c>
      <c r="Y420" t="s">
        <v>196</v>
      </c>
      <c r="Z420" t="s">
        <v>555</v>
      </c>
      <c r="AA420">
        <v>3</v>
      </c>
      <c r="AB420" t="s">
        <v>556</v>
      </c>
    </row>
    <row r="421" spans="1:28" x14ac:dyDescent="0.2">
      <c r="A421" t="s">
        <v>583</v>
      </c>
      <c r="B421" s="2">
        <v>110010074091</v>
      </c>
      <c r="C421" s="1">
        <f>_xlfn.NUMBERVALUE(LEFT(B421,LEN(B421)-1))</f>
        <v>11001007409</v>
      </c>
      <c r="D421" s="2">
        <f>VLOOKUP(C421,ward_info!$A$2:$B$180,2)</f>
        <v>8</v>
      </c>
      <c r="E421" t="s">
        <v>584</v>
      </c>
      <c r="F421">
        <v>45</v>
      </c>
      <c r="G421">
        <v>28</v>
      </c>
      <c r="H421">
        <f>F421/(F421+G421)</f>
        <v>0.61643835616438358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42</v>
      </c>
      <c r="P421">
        <v>0</v>
      </c>
      <c r="Q421">
        <v>7409</v>
      </c>
      <c r="R421">
        <v>1</v>
      </c>
      <c r="S421">
        <v>11</v>
      </c>
      <c r="T421">
        <v>788</v>
      </c>
      <c r="U421">
        <v>0.90681911000000004</v>
      </c>
      <c r="V421">
        <v>38.841540999999999</v>
      </c>
      <c r="W421">
        <v>-76.984832999999995</v>
      </c>
      <c r="X421">
        <v>110007200473</v>
      </c>
      <c r="Y421" t="s">
        <v>196</v>
      </c>
      <c r="Z421" t="s">
        <v>555</v>
      </c>
      <c r="AA421">
        <v>3</v>
      </c>
      <c r="AB421" t="s">
        <v>556</v>
      </c>
    </row>
    <row r="422" spans="1:28" x14ac:dyDescent="0.2">
      <c r="A422" t="s">
        <v>865</v>
      </c>
      <c r="B422" s="2">
        <v>110010098042</v>
      </c>
      <c r="C422" s="1">
        <f>_xlfn.NUMBERVALUE(LEFT(B422,LEN(B422)-1))</f>
        <v>11001009804</v>
      </c>
      <c r="D422" s="2">
        <f>VLOOKUP(C422,ward_info!$A$2:$B$180,2)</f>
        <v>8</v>
      </c>
      <c r="E422" t="s">
        <v>866</v>
      </c>
      <c r="F422">
        <v>56</v>
      </c>
      <c r="G422">
        <v>32</v>
      </c>
      <c r="H422">
        <f>F422/(F422+G422)</f>
        <v>0.63636363636363635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46</v>
      </c>
      <c r="P422">
        <v>0</v>
      </c>
      <c r="Q422">
        <v>9804</v>
      </c>
      <c r="R422">
        <v>2</v>
      </c>
      <c r="S422">
        <v>11</v>
      </c>
      <c r="T422">
        <v>793</v>
      </c>
      <c r="U422">
        <v>0.26010634999999999</v>
      </c>
      <c r="V422">
        <v>38.841797</v>
      </c>
      <c r="W422">
        <v>-77.004409999999993</v>
      </c>
      <c r="X422">
        <v>110007300412</v>
      </c>
      <c r="Y422" t="s">
        <v>196</v>
      </c>
      <c r="Z422" t="s">
        <v>552</v>
      </c>
      <c r="AA422">
        <v>8</v>
      </c>
      <c r="AB422" t="s">
        <v>29</v>
      </c>
    </row>
    <row r="423" spans="1:28" x14ac:dyDescent="0.2">
      <c r="A423" t="s">
        <v>569</v>
      </c>
      <c r="B423" s="2">
        <v>110010074042</v>
      </c>
      <c r="C423" s="1">
        <f>_xlfn.NUMBERVALUE(LEFT(B423,LEN(B423)-1))</f>
        <v>11001007404</v>
      </c>
      <c r="D423" s="2">
        <f>VLOOKUP(C423,ward_info!$A$2:$B$180,2)</f>
        <v>8</v>
      </c>
      <c r="E423" t="s">
        <v>570</v>
      </c>
      <c r="F423">
        <v>77</v>
      </c>
      <c r="G423">
        <v>43</v>
      </c>
      <c r="H423">
        <f>F423/(F423+G423)</f>
        <v>0.64166666666666672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100</v>
      </c>
      <c r="P423">
        <v>0</v>
      </c>
      <c r="Q423">
        <v>7404</v>
      </c>
      <c r="R423">
        <v>2</v>
      </c>
      <c r="S423">
        <v>11</v>
      </c>
      <c r="T423">
        <v>999</v>
      </c>
      <c r="U423">
        <v>0.47789720000000002</v>
      </c>
      <c r="V423">
        <v>38.841540999999999</v>
      </c>
      <c r="W423">
        <v>-76.984832999999995</v>
      </c>
      <c r="X423">
        <v>110007200473</v>
      </c>
      <c r="Y423" t="s">
        <v>196</v>
      </c>
      <c r="Z423" t="s">
        <v>555</v>
      </c>
      <c r="AA423">
        <v>3</v>
      </c>
      <c r="AB423" t="s">
        <v>556</v>
      </c>
    </row>
    <row r="424" spans="1:28" x14ac:dyDescent="0.2">
      <c r="A424" t="s">
        <v>919</v>
      </c>
      <c r="B424" s="2">
        <v>110010103003</v>
      </c>
      <c r="C424" s="1">
        <f>_xlfn.NUMBERVALUE(LEFT(B424,LEN(B424)-1))</f>
        <v>11001010300</v>
      </c>
      <c r="D424" s="2">
        <f>VLOOKUP(C424,ward_info!$A$2:$B$180,2)</f>
        <v>4</v>
      </c>
      <c r="E424" t="s">
        <v>920</v>
      </c>
      <c r="F424">
        <v>74</v>
      </c>
      <c r="G424">
        <v>40</v>
      </c>
      <c r="H424">
        <f>F424/(F424+G424)</f>
        <v>0.64912280701754388</v>
      </c>
      <c r="I424">
        <v>7</v>
      </c>
      <c r="J424">
        <v>52</v>
      </c>
      <c r="K424">
        <v>0</v>
      </c>
      <c r="L424">
        <v>0</v>
      </c>
      <c r="M424">
        <v>0</v>
      </c>
      <c r="N424">
        <v>0</v>
      </c>
      <c r="O424">
        <v>13</v>
      </c>
      <c r="P424">
        <v>52</v>
      </c>
      <c r="Q424">
        <v>10300</v>
      </c>
      <c r="R424">
        <v>3</v>
      </c>
      <c r="S424">
        <v>11</v>
      </c>
      <c r="T424">
        <v>1107</v>
      </c>
      <c r="U424">
        <v>0.78462182999999996</v>
      </c>
      <c r="V424">
        <v>38.984622999999999</v>
      </c>
      <c r="W424">
        <v>-77.034049999999993</v>
      </c>
      <c r="X424">
        <v>110003000030</v>
      </c>
      <c r="Y424" t="s">
        <v>27</v>
      </c>
      <c r="Z424" t="s">
        <v>187</v>
      </c>
      <c r="AA424">
        <v>5</v>
      </c>
      <c r="AB424" t="s">
        <v>29</v>
      </c>
    </row>
    <row r="425" spans="1:28" x14ac:dyDescent="0.2">
      <c r="A425" t="s">
        <v>236</v>
      </c>
      <c r="B425" s="2">
        <v>110010021012</v>
      </c>
      <c r="C425" s="1">
        <f>_xlfn.NUMBERVALUE(LEFT(B425,LEN(B425)-1))</f>
        <v>11001002101</v>
      </c>
      <c r="D425" s="2">
        <f>VLOOKUP(C425,ward_info!$A$2:$B$180,2)</f>
        <v>4</v>
      </c>
      <c r="E425" t="s">
        <v>237</v>
      </c>
      <c r="F425">
        <v>56</v>
      </c>
      <c r="G425">
        <v>27</v>
      </c>
      <c r="H425">
        <f>F425/(F425+G425)</f>
        <v>0.67469879518072284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14</v>
      </c>
      <c r="P425">
        <v>14</v>
      </c>
      <c r="Q425">
        <v>2101</v>
      </c>
      <c r="R425">
        <v>2</v>
      </c>
      <c r="S425">
        <v>11</v>
      </c>
      <c r="T425">
        <v>977</v>
      </c>
      <c r="U425">
        <v>0.55198926000000004</v>
      </c>
      <c r="V425">
        <v>38.962840999999997</v>
      </c>
      <c r="W425">
        <v>-77.028244000000001</v>
      </c>
      <c r="X425">
        <v>110007300400</v>
      </c>
      <c r="Y425" t="s">
        <v>196</v>
      </c>
      <c r="Z425" t="s">
        <v>197</v>
      </c>
      <c r="AA425">
        <v>8</v>
      </c>
      <c r="AB425" t="s">
        <v>29</v>
      </c>
    </row>
    <row r="426" spans="1:28" x14ac:dyDescent="0.2">
      <c r="A426" t="s">
        <v>911</v>
      </c>
      <c r="B426" s="2">
        <v>110010102001</v>
      </c>
      <c r="C426" s="1">
        <f>_xlfn.NUMBERVALUE(LEFT(B426,LEN(B426)-1))</f>
        <v>11001010200</v>
      </c>
      <c r="D426" s="2">
        <f>VLOOKUP(C426,ward_info!$A$2:$B$180,2)</f>
        <v>6</v>
      </c>
      <c r="E426" t="s">
        <v>912</v>
      </c>
      <c r="F426">
        <v>17</v>
      </c>
      <c r="G426">
        <v>8</v>
      </c>
      <c r="H426">
        <f>F426/(F426+G426)</f>
        <v>0.68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27</v>
      </c>
      <c r="P426">
        <v>0</v>
      </c>
      <c r="Q426">
        <v>10200</v>
      </c>
      <c r="R426">
        <v>1</v>
      </c>
      <c r="S426">
        <v>11</v>
      </c>
      <c r="T426">
        <v>947</v>
      </c>
      <c r="U426">
        <v>1.0461123000000001</v>
      </c>
      <c r="V426">
        <v>38.884644000000002</v>
      </c>
      <c r="W426">
        <v>-77.001518000000004</v>
      </c>
      <c r="X426">
        <v>110003000113</v>
      </c>
      <c r="Y426" t="s">
        <v>27</v>
      </c>
      <c r="Z426" t="s">
        <v>508</v>
      </c>
      <c r="AA426">
        <v>5</v>
      </c>
      <c r="AB426" t="s">
        <v>29</v>
      </c>
    </row>
    <row r="427" spans="1:28" x14ac:dyDescent="0.2">
      <c r="A427" t="s">
        <v>255</v>
      </c>
      <c r="B427" s="2">
        <v>110010021026</v>
      </c>
      <c r="C427" s="1">
        <f>_xlfn.NUMBERVALUE(LEFT(B427,LEN(B427)-1))</f>
        <v>11001002102</v>
      </c>
      <c r="D427" s="2">
        <f>VLOOKUP(C427,ward_info!$A$2:$B$180,2)</f>
        <v>4</v>
      </c>
      <c r="E427" t="s">
        <v>256</v>
      </c>
      <c r="F427">
        <v>48</v>
      </c>
      <c r="G427">
        <v>21</v>
      </c>
      <c r="H427">
        <f>F427/(F427+G427)</f>
        <v>0.69565217391304346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23</v>
      </c>
      <c r="P427">
        <v>0</v>
      </c>
      <c r="Q427">
        <v>2102</v>
      </c>
      <c r="R427">
        <v>6</v>
      </c>
      <c r="S427">
        <v>11</v>
      </c>
      <c r="T427">
        <v>858</v>
      </c>
      <c r="U427">
        <v>0.72636007999999996</v>
      </c>
      <c r="V427">
        <v>38.962840999999997</v>
      </c>
      <c r="W427">
        <v>-77.028244000000001</v>
      </c>
      <c r="X427">
        <v>110007300400</v>
      </c>
      <c r="Y427" t="s">
        <v>196</v>
      </c>
      <c r="Z427" t="s">
        <v>197</v>
      </c>
      <c r="AA427">
        <v>8</v>
      </c>
      <c r="AB427" t="s">
        <v>29</v>
      </c>
    </row>
    <row r="428" spans="1:28" x14ac:dyDescent="0.2">
      <c r="A428" t="s">
        <v>682</v>
      </c>
      <c r="B428" s="2">
        <v>110010079011</v>
      </c>
      <c r="C428" s="1">
        <f>_xlfn.NUMBERVALUE(LEFT(B428,LEN(B428)-1))</f>
        <v>11001007901</v>
      </c>
      <c r="D428" s="2">
        <f>VLOOKUP(C428,ward_info!$A$2:$B$180,2)</f>
        <v>6</v>
      </c>
      <c r="E428" t="s">
        <v>683</v>
      </c>
      <c r="F428">
        <v>21</v>
      </c>
      <c r="G428">
        <v>9</v>
      </c>
      <c r="H428">
        <f>F428/(F428+G428)</f>
        <v>0.7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29</v>
      </c>
      <c r="P428">
        <v>0</v>
      </c>
      <c r="Q428">
        <v>7901</v>
      </c>
      <c r="R428">
        <v>1</v>
      </c>
      <c r="S428">
        <v>11</v>
      </c>
      <c r="T428">
        <v>659</v>
      </c>
      <c r="U428">
        <v>0.9778713</v>
      </c>
      <c r="V428">
        <v>38.898513999999999</v>
      </c>
      <c r="W428">
        <v>-76.996643000000006</v>
      </c>
      <c r="X428">
        <v>110003000037</v>
      </c>
      <c r="Y428" t="s">
        <v>27</v>
      </c>
      <c r="Z428" t="s">
        <v>525</v>
      </c>
      <c r="AA428">
        <v>5</v>
      </c>
      <c r="AB428" t="s">
        <v>29</v>
      </c>
    </row>
    <row r="429" spans="1:28" x14ac:dyDescent="0.2">
      <c r="A429" t="s">
        <v>563</v>
      </c>
      <c r="B429" s="2">
        <v>110010074012</v>
      </c>
      <c r="C429" s="1">
        <f>_xlfn.NUMBERVALUE(LEFT(B429,LEN(B429)-1))</f>
        <v>11001007401</v>
      </c>
      <c r="D429" s="2">
        <f>VLOOKUP(C429,ward_info!$A$2:$B$180,2)</f>
        <v>8</v>
      </c>
      <c r="E429" t="s">
        <v>564</v>
      </c>
      <c r="F429">
        <v>150</v>
      </c>
      <c r="G429">
        <v>63</v>
      </c>
      <c r="H429">
        <f>F429/(F429+G429)</f>
        <v>0.70422535211267601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145</v>
      </c>
      <c r="P429">
        <v>10</v>
      </c>
      <c r="Q429">
        <v>7401</v>
      </c>
      <c r="R429">
        <v>2</v>
      </c>
      <c r="S429">
        <v>11</v>
      </c>
      <c r="T429">
        <v>930</v>
      </c>
      <c r="U429">
        <v>1.1873355999999999</v>
      </c>
      <c r="V429">
        <v>38.841797</v>
      </c>
      <c r="W429">
        <v>-77.004409999999993</v>
      </c>
      <c r="X429">
        <v>110007300412</v>
      </c>
      <c r="Y429" t="s">
        <v>196</v>
      </c>
      <c r="Z429" t="s">
        <v>552</v>
      </c>
      <c r="AA429">
        <v>8</v>
      </c>
      <c r="AB429" t="s">
        <v>29</v>
      </c>
    </row>
    <row r="430" spans="1:28" x14ac:dyDescent="0.2">
      <c r="A430" t="s">
        <v>575</v>
      </c>
      <c r="B430" s="2">
        <v>110010074062</v>
      </c>
      <c r="C430" s="1">
        <f>_xlfn.NUMBERVALUE(LEFT(B430,LEN(B430)-1))</f>
        <v>11001007406</v>
      </c>
      <c r="D430" s="2">
        <f>VLOOKUP(C430,ward_info!$A$2:$B$180,2)</f>
        <v>8</v>
      </c>
      <c r="E430" t="s">
        <v>576</v>
      </c>
      <c r="F430">
        <v>91</v>
      </c>
      <c r="G430">
        <v>34</v>
      </c>
      <c r="H430">
        <f>F430/(F430+G430)</f>
        <v>0.72799999999999998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108</v>
      </c>
      <c r="P430">
        <v>0</v>
      </c>
      <c r="Q430">
        <v>7406</v>
      </c>
      <c r="R430">
        <v>2</v>
      </c>
      <c r="S430">
        <v>11</v>
      </c>
      <c r="T430">
        <v>1624</v>
      </c>
      <c r="U430">
        <v>0.90878658999999995</v>
      </c>
      <c r="V430">
        <v>38.841540999999999</v>
      </c>
      <c r="W430">
        <v>-76.984832999999995</v>
      </c>
      <c r="X430">
        <v>110007200473</v>
      </c>
      <c r="Y430" t="s">
        <v>196</v>
      </c>
      <c r="Z430" t="s">
        <v>555</v>
      </c>
      <c r="AA430">
        <v>3</v>
      </c>
      <c r="AB430" t="s">
        <v>556</v>
      </c>
    </row>
    <row r="431" spans="1:28" x14ac:dyDescent="0.2">
      <c r="A431" t="s">
        <v>652</v>
      </c>
      <c r="B431" s="2">
        <v>110010078032</v>
      </c>
      <c r="C431" s="1">
        <f>_xlfn.NUMBERVALUE(LEFT(B431,LEN(B431)-1))</f>
        <v>11001007803</v>
      </c>
      <c r="D431" s="2">
        <f>VLOOKUP(C431,ward_info!$A$2:$B$180,2)</f>
        <v>7</v>
      </c>
      <c r="E431" t="s">
        <v>653</v>
      </c>
      <c r="F431">
        <v>36</v>
      </c>
      <c r="G431">
        <v>13</v>
      </c>
      <c r="H431">
        <f>F431/(F431+G431)</f>
        <v>0.73469387755102045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6</v>
      </c>
      <c r="P431">
        <v>0</v>
      </c>
      <c r="Q431">
        <v>7803</v>
      </c>
      <c r="R431">
        <v>2</v>
      </c>
      <c r="S431">
        <v>11</v>
      </c>
      <c r="T431">
        <v>642</v>
      </c>
      <c r="U431">
        <v>0.96576088999999998</v>
      </c>
      <c r="V431">
        <v>38.882511000000001</v>
      </c>
      <c r="W431">
        <v>-76.934218999999999</v>
      </c>
      <c r="X431">
        <v>110003100419</v>
      </c>
      <c r="Y431" t="s">
        <v>196</v>
      </c>
      <c r="Z431" t="s">
        <v>611</v>
      </c>
      <c r="AA431">
        <v>4</v>
      </c>
      <c r="AB431">
        <v>1</v>
      </c>
    </row>
    <row r="432" spans="1:28" x14ac:dyDescent="0.2">
      <c r="A432" t="s">
        <v>591</v>
      </c>
      <c r="B432" s="2">
        <v>110010075022</v>
      </c>
      <c r="C432" s="1">
        <f>_xlfn.NUMBERVALUE(LEFT(B432,LEN(B432)-1))</f>
        <v>11001007502</v>
      </c>
      <c r="D432" s="2">
        <f>VLOOKUP(C432,ward_info!$A$2:$B$180,2)</f>
        <v>8</v>
      </c>
      <c r="E432" t="s">
        <v>592</v>
      </c>
      <c r="F432">
        <v>144</v>
      </c>
      <c r="G432">
        <v>48</v>
      </c>
      <c r="H432">
        <f>F432/(F432+G432)</f>
        <v>0.75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112</v>
      </c>
      <c r="P432">
        <v>0</v>
      </c>
      <c r="Q432">
        <v>7502</v>
      </c>
      <c r="R432">
        <v>2</v>
      </c>
      <c r="S432">
        <v>11</v>
      </c>
      <c r="T432">
        <v>1862</v>
      </c>
      <c r="U432">
        <v>1.293736</v>
      </c>
      <c r="V432">
        <v>38.841540999999999</v>
      </c>
      <c r="W432">
        <v>-76.984832999999995</v>
      </c>
      <c r="X432">
        <v>110007200473</v>
      </c>
      <c r="Y432" t="s">
        <v>196</v>
      </c>
      <c r="Z432" t="s">
        <v>555</v>
      </c>
      <c r="AA432">
        <v>3</v>
      </c>
      <c r="AB432" t="s">
        <v>556</v>
      </c>
    </row>
    <row r="433" spans="1:28" x14ac:dyDescent="0.2">
      <c r="A433" t="s">
        <v>775</v>
      </c>
      <c r="B433" s="2">
        <v>110010092042</v>
      </c>
      <c r="C433" s="1">
        <f>_xlfn.NUMBERVALUE(LEFT(B433,LEN(B433)-1))</f>
        <v>11001009204</v>
      </c>
      <c r="D433" s="2">
        <f>VLOOKUP(C433,ward_info!$A$2:$B$180,2)</f>
        <v>5</v>
      </c>
      <c r="E433" t="s">
        <v>776</v>
      </c>
      <c r="F433">
        <v>188</v>
      </c>
      <c r="G433">
        <v>60</v>
      </c>
      <c r="H433">
        <f>F433/(F433+G433)</f>
        <v>0.75806451612903225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135</v>
      </c>
      <c r="P433">
        <v>28</v>
      </c>
      <c r="Q433">
        <v>9204</v>
      </c>
      <c r="R433">
        <v>2</v>
      </c>
      <c r="S433">
        <v>11</v>
      </c>
      <c r="T433">
        <v>1704</v>
      </c>
      <c r="U433">
        <v>0.12659037000000001</v>
      </c>
      <c r="V433">
        <v>38.924843000000003</v>
      </c>
      <c r="W433">
        <v>-76.996009999999998</v>
      </c>
      <c r="X433">
        <v>110004800277</v>
      </c>
      <c r="Y433" t="s">
        <v>196</v>
      </c>
      <c r="Z433" t="s">
        <v>731</v>
      </c>
      <c r="AA433">
        <v>8</v>
      </c>
      <c r="AB433">
        <v>4</v>
      </c>
    </row>
    <row r="434" spans="1:28" x14ac:dyDescent="0.2">
      <c r="A434" t="s">
        <v>628</v>
      </c>
      <c r="B434" s="2">
        <v>110010076053</v>
      </c>
      <c r="C434" s="1">
        <f>_xlfn.NUMBERVALUE(LEFT(B434,LEN(B434)-1))</f>
        <v>11001007605</v>
      </c>
      <c r="D434" s="2">
        <f>VLOOKUP(C434,ward_info!$A$2:$B$180,2)</f>
        <v>7</v>
      </c>
      <c r="E434" t="s">
        <v>629</v>
      </c>
      <c r="F434">
        <v>48</v>
      </c>
      <c r="G434">
        <v>14</v>
      </c>
      <c r="H434">
        <f>F434/(F434+G434)</f>
        <v>0.77419354838709675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27</v>
      </c>
      <c r="P434">
        <v>0</v>
      </c>
      <c r="Q434">
        <v>7605</v>
      </c>
      <c r="R434">
        <v>3</v>
      </c>
      <c r="S434">
        <v>11</v>
      </c>
      <c r="T434">
        <v>686</v>
      </c>
      <c r="U434">
        <v>1.6510191000000001</v>
      </c>
      <c r="V434">
        <v>38.884644000000002</v>
      </c>
      <c r="W434">
        <v>-77.001518000000004</v>
      </c>
      <c r="X434">
        <v>110003000113</v>
      </c>
      <c r="Y434" t="s">
        <v>27</v>
      </c>
      <c r="Z434" t="s">
        <v>508</v>
      </c>
      <c r="AA434">
        <v>5</v>
      </c>
      <c r="AB434" t="s">
        <v>29</v>
      </c>
    </row>
    <row r="435" spans="1:28" x14ac:dyDescent="0.2">
      <c r="A435" t="s">
        <v>642</v>
      </c>
      <c r="B435" s="2">
        <v>110010077081</v>
      </c>
      <c r="C435" s="1">
        <f>_xlfn.NUMBERVALUE(LEFT(B435,LEN(B435)-1))</f>
        <v>11001007708</v>
      </c>
      <c r="D435" s="2">
        <f>VLOOKUP(C435,ward_info!$A$2:$B$180,2)</f>
        <v>7</v>
      </c>
      <c r="E435" t="s">
        <v>643</v>
      </c>
      <c r="F435">
        <v>154</v>
      </c>
      <c r="G435">
        <v>39</v>
      </c>
      <c r="H435">
        <f>F435/(F435+G435)</f>
        <v>0.79792746113989632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53</v>
      </c>
      <c r="P435">
        <v>0</v>
      </c>
      <c r="Q435">
        <v>7708</v>
      </c>
      <c r="R435">
        <v>1</v>
      </c>
      <c r="S435">
        <v>11</v>
      </c>
      <c r="T435">
        <v>1244</v>
      </c>
      <c r="U435">
        <v>1.2405299999999999</v>
      </c>
      <c r="V435">
        <v>38.882511000000001</v>
      </c>
      <c r="W435">
        <v>-76.934218999999999</v>
      </c>
      <c r="X435">
        <v>110003100419</v>
      </c>
      <c r="Y435" t="s">
        <v>196</v>
      </c>
      <c r="Z435" t="s">
        <v>611</v>
      </c>
      <c r="AA435">
        <v>4</v>
      </c>
      <c r="AB435">
        <v>1</v>
      </c>
    </row>
    <row r="436" spans="1:28" x14ac:dyDescent="0.2">
      <c r="A436" t="s">
        <v>853</v>
      </c>
      <c r="B436" s="2">
        <v>110010098021</v>
      </c>
      <c r="C436" s="1">
        <f>_xlfn.NUMBERVALUE(LEFT(B436,LEN(B436)-1))</f>
        <v>11001009802</v>
      </c>
      <c r="D436" s="2">
        <f>VLOOKUP(C436,ward_info!$A$2:$B$180,2)</f>
        <v>8</v>
      </c>
      <c r="E436" t="s">
        <v>854</v>
      </c>
      <c r="F436">
        <v>95</v>
      </c>
      <c r="G436">
        <v>22</v>
      </c>
      <c r="H436">
        <f>F436/(F436+G436)</f>
        <v>0.81196581196581197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69</v>
      </c>
      <c r="P436">
        <v>0</v>
      </c>
      <c r="Q436">
        <v>9802</v>
      </c>
      <c r="R436">
        <v>1</v>
      </c>
      <c r="S436">
        <v>11</v>
      </c>
      <c r="T436">
        <v>819</v>
      </c>
      <c r="U436">
        <v>0.85672234999999997</v>
      </c>
      <c r="V436">
        <v>38.841797</v>
      </c>
      <c r="W436">
        <v>-77.004409999999993</v>
      </c>
      <c r="X436">
        <v>110007300412</v>
      </c>
      <c r="Y436" t="s">
        <v>196</v>
      </c>
      <c r="Z436" t="s">
        <v>552</v>
      </c>
      <c r="AA436">
        <v>8</v>
      </c>
      <c r="AB436" t="s">
        <v>29</v>
      </c>
    </row>
    <row r="437" spans="1:28" x14ac:dyDescent="0.2">
      <c r="A437" t="s">
        <v>486</v>
      </c>
      <c r="B437" s="2">
        <v>110010055004</v>
      </c>
      <c r="C437" s="1">
        <f>_xlfn.NUMBERVALUE(LEFT(B437,LEN(B437)-1))</f>
        <v>11001005500</v>
      </c>
      <c r="D437" s="2">
        <f>VLOOKUP(C437,ward_info!$A$2:$B$180,2)</f>
        <v>2</v>
      </c>
      <c r="E437" t="s">
        <v>487</v>
      </c>
      <c r="F437">
        <v>83</v>
      </c>
      <c r="G437">
        <v>12</v>
      </c>
      <c r="H437">
        <f>F437/(F437+G437)</f>
        <v>0.87368421052631584</v>
      </c>
      <c r="I437">
        <v>80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5500</v>
      </c>
      <c r="R437">
        <v>4</v>
      </c>
      <c r="S437">
        <v>11</v>
      </c>
      <c r="T437">
        <v>1097</v>
      </c>
      <c r="U437">
        <v>0.50518905999999997</v>
      </c>
      <c r="V437">
        <v>38.912376000000002</v>
      </c>
      <c r="W437">
        <v>-77.039672999999993</v>
      </c>
      <c r="X437">
        <v>110003000027</v>
      </c>
      <c r="Y437" t="s">
        <v>27</v>
      </c>
      <c r="Z437" t="s">
        <v>409</v>
      </c>
      <c r="AA437">
        <v>5</v>
      </c>
      <c r="AB437" t="s">
        <v>29</v>
      </c>
    </row>
    <row r="438" spans="1:28" x14ac:dyDescent="0.2">
      <c r="A438" t="s">
        <v>447</v>
      </c>
      <c r="B438" s="2">
        <v>110010049021</v>
      </c>
      <c r="C438" s="1">
        <f>_xlfn.NUMBERVALUE(LEFT(B438,LEN(B438)-1))</f>
        <v>11001004902</v>
      </c>
      <c r="D438" s="2">
        <f>VLOOKUP(C438,ward_info!$A$2:$B$180,2)</f>
        <v>2</v>
      </c>
      <c r="E438" t="s">
        <v>448</v>
      </c>
      <c r="F438">
        <v>13</v>
      </c>
      <c r="G438">
        <v>0</v>
      </c>
      <c r="H438">
        <f>F438/(F438+G438)</f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13</v>
      </c>
      <c r="P438">
        <v>0</v>
      </c>
      <c r="Q438">
        <v>4902</v>
      </c>
      <c r="R438">
        <v>1</v>
      </c>
      <c r="S438">
        <v>11</v>
      </c>
      <c r="T438">
        <v>816</v>
      </c>
      <c r="U438">
        <v>7.5783647999999995E-2</v>
      </c>
      <c r="V438">
        <v>38.907532000000003</v>
      </c>
      <c r="W438">
        <v>-77.022591000000006</v>
      </c>
      <c r="X438">
        <v>110007300404</v>
      </c>
      <c r="Y438" t="s">
        <v>196</v>
      </c>
      <c r="Z438" t="s">
        <v>436</v>
      </c>
      <c r="AA438">
        <v>8</v>
      </c>
      <c r="AB438" t="s">
        <v>29</v>
      </c>
    </row>
    <row r="439" spans="1:28" x14ac:dyDescent="0.2">
      <c r="A439" t="s">
        <v>393</v>
      </c>
      <c r="B439" s="2">
        <v>110010040012</v>
      </c>
      <c r="C439" s="1">
        <f>_xlfn.NUMBERVALUE(LEFT(B439,LEN(B439)-1))</f>
        <v>11001004001</v>
      </c>
      <c r="D439" s="2">
        <f>VLOOKUP(C439,ward_info!$A$2:$B$180,2)</f>
        <v>1</v>
      </c>
      <c r="E439" t="s">
        <v>394</v>
      </c>
      <c r="F439">
        <v>0</v>
      </c>
      <c r="G439">
        <v>0</v>
      </c>
      <c r="H439" t="e">
        <f>F439/(F439+G439)</f>
        <v>#DIV/0!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4001</v>
      </c>
      <c r="R439">
        <v>2</v>
      </c>
      <c r="S439">
        <v>11</v>
      </c>
      <c r="T439">
        <v>646</v>
      </c>
      <c r="U439">
        <v>0.23952862999999999</v>
      </c>
      <c r="V439">
        <v>38.918830999999997</v>
      </c>
      <c r="W439">
        <v>-77.041640999999998</v>
      </c>
      <c r="X439">
        <v>110003000032</v>
      </c>
      <c r="Y439" t="s">
        <v>27</v>
      </c>
      <c r="Z439" t="s">
        <v>378</v>
      </c>
      <c r="AA439">
        <v>5</v>
      </c>
      <c r="AB439" t="s">
        <v>29</v>
      </c>
    </row>
    <row r="440" spans="1:28" x14ac:dyDescent="0.2">
      <c r="A440" t="s">
        <v>36</v>
      </c>
      <c r="B440" s="2">
        <v>110010002011</v>
      </c>
      <c r="C440" s="1">
        <f>_xlfn.NUMBERVALUE(LEFT(B440,LEN(B440)-1))</f>
        <v>11001000201</v>
      </c>
      <c r="D440" s="2">
        <f>VLOOKUP(C440,ward_info!$A$2:$B$180,2)</f>
        <v>2</v>
      </c>
      <c r="E440" t="s">
        <v>37</v>
      </c>
      <c r="F440">
        <v>0</v>
      </c>
      <c r="G440">
        <v>0</v>
      </c>
      <c r="H440" t="e">
        <f>F440/(F440+G440)</f>
        <v>#DIV/0!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201</v>
      </c>
      <c r="R440">
        <v>1</v>
      </c>
      <c r="S440">
        <v>11</v>
      </c>
      <c r="T440">
        <v>3916</v>
      </c>
      <c r="U440">
        <v>0.57731049999999995</v>
      </c>
      <c r="V440">
        <v>38.908104000000002</v>
      </c>
      <c r="W440">
        <v>-77.064575000000005</v>
      </c>
      <c r="X440">
        <v>110003000180</v>
      </c>
      <c r="Y440" t="s">
        <v>27</v>
      </c>
      <c r="Z440" t="s">
        <v>28</v>
      </c>
      <c r="AA440">
        <v>5</v>
      </c>
      <c r="AB440" t="s">
        <v>29</v>
      </c>
    </row>
    <row r="441" spans="1:28" x14ac:dyDescent="0.2">
      <c r="A441" t="s">
        <v>466</v>
      </c>
      <c r="B441" s="2">
        <v>110010052012</v>
      </c>
      <c r="C441" s="1">
        <f>_xlfn.NUMBERVALUE(LEFT(B441,LEN(B441)-1))</f>
        <v>11001005201</v>
      </c>
      <c r="D441" s="2">
        <f>VLOOKUP(C441,ward_info!$A$2:$B$180,2)</f>
        <v>2</v>
      </c>
      <c r="E441" t="s">
        <v>467</v>
      </c>
      <c r="F441">
        <v>0</v>
      </c>
      <c r="G441">
        <v>0</v>
      </c>
      <c r="H441" t="e">
        <f>F441/(F441+G441)</f>
        <v>#DIV/0!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5201</v>
      </c>
      <c r="R441">
        <v>2</v>
      </c>
      <c r="S441">
        <v>11</v>
      </c>
      <c r="T441">
        <v>1316</v>
      </c>
      <c r="U441">
        <v>0.24515872999999999</v>
      </c>
      <c r="V441">
        <v>38.912376000000002</v>
      </c>
      <c r="W441">
        <v>-77.039672999999993</v>
      </c>
      <c r="X441">
        <v>110003000027</v>
      </c>
      <c r="Y441" t="s">
        <v>27</v>
      </c>
      <c r="Z441" t="s">
        <v>409</v>
      </c>
      <c r="AA441">
        <v>5</v>
      </c>
      <c r="AB441" t="s">
        <v>29</v>
      </c>
    </row>
    <row r="442" spans="1:28" x14ac:dyDescent="0.2">
      <c r="A442" t="s">
        <v>468</v>
      </c>
      <c r="B442" s="2">
        <v>110010052013</v>
      </c>
      <c r="C442" s="1">
        <f>_xlfn.NUMBERVALUE(LEFT(B442,LEN(B442)-1))</f>
        <v>11001005201</v>
      </c>
      <c r="D442" s="2">
        <f>VLOOKUP(C442,ward_info!$A$2:$B$180,2)</f>
        <v>2</v>
      </c>
      <c r="E442" t="s">
        <v>469</v>
      </c>
      <c r="F442">
        <v>0</v>
      </c>
      <c r="G442">
        <v>0</v>
      </c>
      <c r="H442" t="e">
        <f>F442/(F442+G442)</f>
        <v>#DIV/0!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5201</v>
      </c>
      <c r="R442">
        <v>3</v>
      </c>
      <c r="S442">
        <v>11</v>
      </c>
      <c r="T442">
        <v>903</v>
      </c>
      <c r="U442">
        <v>0.41157391999999998</v>
      </c>
      <c r="V442">
        <v>38.912376000000002</v>
      </c>
      <c r="W442">
        <v>-77.039672999999993</v>
      </c>
      <c r="X442">
        <v>110003000027</v>
      </c>
      <c r="Y442" t="s">
        <v>27</v>
      </c>
      <c r="Z442" t="s">
        <v>409</v>
      </c>
      <c r="AA442">
        <v>5</v>
      </c>
      <c r="AB442" t="s">
        <v>29</v>
      </c>
    </row>
    <row r="443" spans="1:28" x14ac:dyDescent="0.2">
      <c r="A443" t="s">
        <v>480</v>
      </c>
      <c r="B443" s="2">
        <v>110010055001</v>
      </c>
      <c r="C443" s="1">
        <f>_xlfn.NUMBERVALUE(LEFT(B443,LEN(B443)-1))</f>
        <v>11001005500</v>
      </c>
      <c r="D443" s="2">
        <f>VLOOKUP(C443,ward_info!$A$2:$B$180,2)</f>
        <v>2</v>
      </c>
      <c r="E443" t="s">
        <v>481</v>
      </c>
      <c r="F443">
        <v>0</v>
      </c>
      <c r="G443">
        <v>0</v>
      </c>
      <c r="H443" t="e">
        <f>F443/(F443+G443)</f>
        <v>#DIV/0!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5500</v>
      </c>
      <c r="R443">
        <v>1</v>
      </c>
      <c r="S443">
        <v>11</v>
      </c>
      <c r="T443">
        <v>1234</v>
      </c>
      <c r="U443">
        <v>0.36515652999999998</v>
      </c>
      <c r="V443">
        <v>38.912376000000002</v>
      </c>
      <c r="W443">
        <v>-77.039672999999993</v>
      </c>
      <c r="X443">
        <v>110003000027</v>
      </c>
      <c r="Y443" t="s">
        <v>27</v>
      </c>
      <c r="Z443" t="s">
        <v>409</v>
      </c>
      <c r="AA443">
        <v>5</v>
      </c>
      <c r="AB443" t="s">
        <v>29</v>
      </c>
    </row>
    <row r="444" spans="1:28" x14ac:dyDescent="0.2">
      <c r="A444" t="s">
        <v>488</v>
      </c>
      <c r="B444" s="2">
        <v>110010055005</v>
      </c>
      <c r="C444" s="1">
        <f>_xlfn.NUMBERVALUE(LEFT(B444,LEN(B444)-1))</f>
        <v>11001005500</v>
      </c>
      <c r="D444" s="2">
        <f>VLOOKUP(C444,ward_info!$A$2:$B$180,2)</f>
        <v>2</v>
      </c>
      <c r="E444" t="s">
        <v>489</v>
      </c>
      <c r="F444">
        <v>0</v>
      </c>
      <c r="G444">
        <v>0</v>
      </c>
      <c r="H444" t="e">
        <f>F444/(F444+G444)</f>
        <v>#DIV/0!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5500</v>
      </c>
      <c r="R444">
        <v>5</v>
      </c>
      <c r="S444">
        <v>11</v>
      </c>
      <c r="T444">
        <v>799</v>
      </c>
      <c r="U444">
        <v>0.42155564000000001</v>
      </c>
      <c r="V444">
        <v>38.912376000000002</v>
      </c>
      <c r="W444">
        <v>-77.039672999999993</v>
      </c>
      <c r="X444">
        <v>110003000027</v>
      </c>
      <c r="Y444" t="s">
        <v>27</v>
      </c>
      <c r="Z444" t="s">
        <v>409</v>
      </c>
      <c r="AA444">
        <v>5</v>
      </c>
      <c r="AB444" t="s">
        <v>29</v>
      </c>
    </row>
    <row r="445" spans="1:28" x14ac:dyDescent="0.2">
      <c r="A445" t="s">
        <v>496</v>
      </c>
      <c r="B445" s="2">
        <v>110010056004</v>
      </c>
      <c r="C445" s="1">
        <f>_xlfn.NUMBERVALUE(LEFT(B445,LEN(B445)-1))</f>
        <v>11001005600</v>
      </c>
      <c r="D445" s="2">
        <f>VLOOKUP(C445,ward_info!$A$2:$B$180,2)</f>
        <v>2</v>
      </c>
      <c r="E445" t="s">
        <v>497</v>
      </c>
      <c r="F445">
        <v>0</v>
      </c>
      <c r="G445">
        <v>0</v>
      </c>
      <c r="H445" t="e">
        <f>F445/(F445+G445)</f>
        <v>#DIV/0!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5600</v>
      </c>
      <c r="R445">
        <v>4</v>
      </c>
      <c r="S445">
        <v>11</v>
      </c>
      <c r="T445">
        <v>1180</v>
      </c>
      <c r="U445">
        <v>0.82797772000000003</v>
      </c>
      <c r="V445">
        <v>38.908104000000002</v>
      </c>
      <c r="W445">
        <v>-77.064575000000005</v>
      </c>
      <c r="X445">
        <v>110003000180</v>
      </c>
      <c r="Y445" t="s">
        <v>27</v>
      </c>
      <c r="Z445" t="s">
        <v>28</v>
      </c>
      <c r="AA445">
        <v>5</v>
      </c>
      <c r="AB445" t="s">
        <v>29</v>
      </c>
    </row>
    <row r="446" spans="1:28" x14ac:dyDescent="0.2">
      <c r="A446" t="s">
        <v>935</v>
      </c>
      <c r="B446" s="2">
        <v>110010107001</v>
      </c>
      <c r="C446" s="1">
        <f>_xlfn.NUMBERVALUE(LEFT(B446,LEN(B446)-1))</f>
        <v>11001010700</v>
      </c>
      <c r="D446" s="2">
        <f>VLOOKUP(C446,ward_info!$A$2:$B$180,2)</f>
        <v>2</v>
      </c>
      <c r="E446" t="s">
        <v>936</v>
      </c>
      <c r="F446">
        <v>0</v>
      </c>
      <c r="G446">
        <v>0</v>
      </c>
      <c r="H446" t="e">
        <f>F446/(F446+G446)</f>
        <v>#DIV/0!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10700</v>
      </c>
      <c r="R446">
        <v>1</v>
      </c>
      <c r="S446">
        <v>11</v>
      </c>
      <c r="T446">
        <v>795</v>
      </c>
      <c r="U446">
        <v>0.72412109000000002</v>
      </c>
      <c r="V446">
        <v>38.912376000000002</v>
      </c>
      <c r="W446">
        <v>-77.039672999999993</v>
      </c>
      <c r="X446">
        <v>110003000027</v>
      </c>
      <c r="Y446" t="s">
        <v>27</v>
      </c>
      <c r="Z446" t="s">
        <v>409</v>
      </c>
      <c r="AA446">
        <v>5</v>
      </c>
      <c r="AB446" t="s">
        <v>29</v>
      </c>
    </row>
    <row r="447" spans="1:28" x14ac:dyDescent="0.2">
      <c r="A447" t="s">
        <v>939</v>
      </c>
      <c r="B447" s="2">
        <v>110010108001</v>
      </c>
      <c r="C447" s="1">
        <f>_xlfn.NUMBERVALUE(LEFT(B447,LEN(B447)-1))</f>
        <v>11001010800</v>
      </c>
      <c r="D447" s="2">
        <f>VLOOKUP(C447,ward_info!$A$2:$B$180,2)</f>
        <v>2</v>
      </c>
      <c r="E447" t="s">
        <v>940</v>
      </c>
      <c r="F447">
        <v>0</v>
      </c>
      <c r="G447">
        <v>0</v>
      </c>
      <c r="H447" t="e">
        <f>F447/(F447+G447)</f>
        <v>#DIV/0!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10800</v>
      </c>
      <c r="R447">
        <v>1</v>
      </c>
      <c r="S447">
        <v>11</v>
      </c>
      <c r="T447">
        <v>1407</v>
      </c>
      <c r="U447">
        <v>0.95839441000000003</v>
      </c>
      <c r="V447">
        <v>38.912376000000002</v>
      </c>
      <c r="W447">
        <v>-77.039672999999993</v>
      </c>
      <c r="X447">
        <v>110003000027</v>
      </c>
      <c r="Y447" t="s">
        <v>27</v>
      </c>
      <c r="Z447" t="s">
        <v>409</v>
      </c>
      <c r="AA447">
        <v>5</v>
      </c>
      <c r="AB447" t="s">
        <v>29</v>
      </c>
    </row>
    <row r="448" spans="1:28" x14ac:dyDescent="0.2">
      <c r="A448" t="s">
        <v>941</v>
      </c>
      <c r="B448" s="2">
        <v>110010108002</v>
      </c>
      <c r="C448" s="1">
        <f>_xlfn.NUMBERVALUE(LEFT(B448,LEN(B448)-1))</f>
        <v>11001010800</v>
      </c>
      <c r="D448" s="2">
        <f>VLOOKUP(C448,ward_info!$A$2:$B$180,2)</f>
        <v>2</v>
      </c>
      <c r="E448" t="s">
        <v>942</v>
      </c>
      <c r="F448">
        <v>0</v>
      </c>
      <c r="G448">
        <v>0</v>
      </c>
      <c r="H448" t="e">
        <f>F448/(F448+G448)</f>
        <v>#DIV/0!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10800</v>
      </c>
      <c r="R448">
        <v>2</v>
      </c>
      <c r="S448">
        <v>11</v>
      </c>
      <c r="T448">
        <v>2649</v>
      </c>
      <c r="U448">
        <v>0.98675018999999997</v>
      </c>
      <c r="V448">
        <v>38.903464999999997</v>
      </c>
      <c r="W448">
        <v>-77.028525999999999</v>
      </c>
      <c r="X448">
        <v>110003000076</v>
      </c>
      <c r="Y448" t="s">
        <v>27</v>
      </c>
      <c r="Z448" t="s">
        <v>457</v>
      </c>
      <c r="AA448">
        <v>5</v>
      </c>
      <c r="AB448" t="s">
        <v>29</v>
      </c>
    </row>
    <row r="449" spans="1:28" x14ac:dyDescent="0.2">
      <c r="A449" t="s">
        <v>943</v>
      </c>
      <c r="B449" s="2">
        <v>110010108003</v>
      </c>
      <c r="C449" s="1">
        <f>_xlfn.NUMBERVALUE(LEFT(B449,LEN(B449)-1))</f>
        <v>11001010800</v>
      </c>
      <c r="D449" s="2">
        <f>VLOOKUP(C449,ward_info!$A$2:$B$180,2)</f>
        <v>2</v>
      </c>
      <c r="E449" t="s">
        <v>944</v>
      </c>
      <c r="F449">
        <v>0</v>
      </c>
      <c r="G449">
        <v>0</v>
      </c>
      <c r="H449" t="e">
        <f>F449/(F449+G449)</f>
        <v>#DIV/0!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10800</v>
      </c>
      <c r="R449">
        <v>3</v>
      </c>
      <c r="S449">
        <v>11</v>
      </c>
      <c r="T449">
        <v>2352</v>
      </c>
      <c r="U449">
        <v>1.1192966</v>
      </c>
      <c r="V449">
        <v>38.912376000000002</v>
      </c>
      <c r="W449">
        <v>-77.039672999999993</v>
      </c>
      <c r="X449">
        <v>110003000027</v>
      </c>
      <c r="Y449" t="s">
        <v>27</v>
      </c>
      <c r="Z449" t="s">
        <v>409</v>
      </c>
      <c r="AA449">
        <v>5</v>
      </c>
      <c r="AB449" t="s">
        <v>29</v>
      </c>
    </row>
    <row r="450" spans="1:28" x14ac:dyDescent="0.2">
      <c r="A450" t="s">
        <v>532</v>
      </c>
      <c r="B450" s="2">
        <v>110010068041</v>
      </c>
      <c r="C450" s="1">
        <f>_xlfn.NUMBERVALUE(LEFT(B450,LEN(B450)-1))</f>
        <v>11001006804</v>
      </c>
      <c r="D450" s="2">
        <f>VLOOKUP(C450,ward_info!$A$2:$B$180,2)</f>
        <v>6</v>
      </c>
      <c r="E450" t="s">
        <v>533</v>
      </c>
      <c r="F450">
        <v>0</v>
      </c>
      <c r="G450">
        <v>0</v>
      </c>
      <c r="H450" t="e">
        <f>F450/(F450+G450)</f>
        <v>#DIV/0!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6804</v>
      </c>
      <c r="R450">
        <v>1</v>
      </c>
      <c r="S450">
        <v>11</v>
      </c>
      <c r="T450">
        <v>3670</v>
      </c>
      <c r="U450">
        <v>1.4407909000000001</v>
      </c>
      <c r="V450">
        <v>38.884644000000002</v>
      </c>
      <c r="W450">
        <v>-77.001518000000004</v>
      </c>
      <c r="X450">
        <v>110003000113</v>
      </c>
      <c r="Y450" t="s">
        <v>27</v>
      </c>
      <c r="Z450" t="s">
        <v>508</v>
      </c>
      <c r="AA450">
        <v>5</v>
      </c>
      <c r="AB450" t="s">
        <v>29</v>
      </c>
    </row>
    <row r="451" spans="1:28" x14ac:dyDescent="0.2">
      <c r="A451" t="s">
        <v>953</v>
      </c>
      <c r="B451" s="2">
        <v>110010110003</v>
      </c>
      <c r="C451" s="1">
        <f>_xlfn.NUMBERVALUE(LEFT(B451,LEN(B451)-1))</f>
        <v>11001011000</v>
      </c>
      <c r="D451" s="2">
        <f>VLOOKUP(C451,ward_info!$A$2:$B$180,2)</f>
        <v>6</v>
      </c>
      <c r="E451" t="s">
        <v>954</v>
      </c>
      <c r="F451">
        <v>0</v>
      </c>
      <c r="G451">
        <v>0</v>
      </c>
      <c r="H451" t="e">
        <f>F451/(F451+G451)</f>
        <v>#DIV/0!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11000</v>
      </c>
      <c r="R451">
        <v>3</v>
      </c>
      <c r="S451">
        <v>11</v>
      </c>
      <c r="T451">
        <v>567</v>
      </c>
      <c r="U451">
        <v>1.1358585000000001</v>
      </c>
      <c r="V451">
        <v>38.884644000000002</v>
      </c>
      <c r="W451">
        <v>-77.001518000000004</v>
      </c>
      <c r="X451">
        <v>110003000113</v>
      </c>
      <c r="Y451" t="s">
        <v>27</v>
      </c>
      <c r="Z451" t="s">
        <v>508</v>
      </c>
      <c r="AA451">
        <v>5</v>
      </c>
      <c r="AB451" t="s">
        <v>29</v>
      </c>
    </row>
    <row r="452" spans="1:28" x14ac:dyDescent="0.2">
      <c r="I452">
        <f t="shared" ref="I452:N452" si="0">SUM(I2:I451)</f>
        <v>5546</v>
      </c>
      <c r="J452">
        <f t="shared" si="0"/>
        <v>1052</v>
      </c>
      <c r="K452">
        <f t="shared" si="0"/>
        <v>2001</v>
      </c>
      <c r="L452">
        <f t="shared" si="0"/>
        <v>0</v>
      </c>
      <c r="M452">
        <f t="shared" si="0"/>
        <v>567</v>
      </c>
      <c r="N452">
        <f t="shared" si="0"/>
        <v>131</v>
      </c>
      <c r="O452">
        <f>SUM(O2:O451)</f>
        <v>16942</v>
      </c>
      <c r="P452">
        <f>SUM(P2:P451)</f>
        <v>3967</v>
      </c>
    </row>
    <row r="453" spans="1:28" x14ac:dyDescent="0.2">
      <c r="I453">
        <f t="shared" ref="I453:O455" si="1">SUMPRODUCT($U$2:$U$451,I2:I451)</f>
        <v>2498.9730287060011</v>
      </c>
      <c r="J453">
        <f t="shared" si="1"/>
        <v>572.11275931199987</v>
      </c>
      <c r="K453">
        <f t="shared" si="1"/>
        <v>914.70999950199996</v>
      </c>
      <c r="L453">
        <f t="shared" si="1"/>
        <v>0</v>
      </c>
      <c r="M453">
        <f t="shared" si="1"/>
        <v>251.76267745399994</v>
      </c>
      <c r="N453">
        <f>SUMPRODUCT($U$2:$U$451,N2:N451)</f>
        <v>44.462665330000007</v>
      </c>
      <c r="O453">
        <f>SUMPRODUCT($U$2:$U$451,O2:O451)</f>
        <v>14031.693998295001</v>
      </c>
      <c r="P453">
        <f>SUMPRODUCT($U$2:$U$451,P2:P451)</f>
        <v>1834.1544521359997</v>
      </c>
    </row>
    <row r="454" spans="1:28" x14ac:dyDescent="0.2">
      <c r="H454" t="s">
        <v>1032</v>
      </c>
      <c r="I454">
        <f t="shared" ref="I454:N454" si="2">I453/I452</f>
        <v>0.45059016024269766</v>
      </c>
      <c r="J454">
        <f t="shared" si="2"/>
        <v>0.5438334213992394</v>
      </c>
      <c r="K454">
        <f>K453/K452</f>
        <v>0.4571264365327336</v>
      </c>
      <c r="L454">
        <v>0</v>
      </c>
      <c r="M454">
        <f t="shared" si="2"/>
        <v>0.44402588616225741</v>
      </c>
      <c r="N454">
        <f t="shared" si="2"/>
        <v>0.33940965900763365</v>
      </c>
      <c r="O454">
        <f>O453/O452</f>
        <v>0.82821945450920798</v>
      </c>
      <c r="P454">
        <f>P453/P452</f>
        <v>0.46235302549432811</v>
      </c>
      <c r="U454" s="1"/>
    </row>
    <row r="455" spans="1:28" x14ac:dyDescent="0.2">
      <c r="H455" t="s">
        <v>1033</v>
      </c>
      <c r="I455">
        <f>SUMPRODUCT(I2:I438,$H$2:$H$438)/I452</f>
        <v>3.8780948782015164E-2</v>
      </c>
      <c r="J455">
        <f t="shared" ref="J455:O455" si="3">SUMPRODUCT(J2:J438,$H$2:$H$438)/J452</f>
        <v>0.15478778189753103</v>
      </c>
      <c r="K455">
        <f t="shared" si="3"/>
        <v>0.16995793770520448</v>
      </c>
      <c r="L455">
        <v>0</v>
      </c>
      <c r="M455">
        <f t="shared" si="3"/>
        <v>0.11632742186607141</v>
      </c>
      <c r="N455">
        <f t="shared" si="3"/>
        <v>0.14687434598032717</v>
      </c>
      <c r="O455">
        <f t="shared" si="3"/>
        <v>0.31699948268430445</v>
      </c>
      <c r="P455">
        <f t="shared" ref="P455" si="4">SUMPRODUCT(P2:P438,$H$2:$H$438)/P452</f>
        <v>0.17324933966572093</v>
      </c>
    </row>
    <row r="458" spans="1:28" x14ac:dyDescent="0.2">
      <c r="H458" t="s">
        <v>1034</v>
      </c>
      <c r="I458">
        <v>0.45059016024269766</v>
      </c>
      <c r="J458">
        <v>3.8780948782015164E-2</v>
      </c>
      <c r="K458">
        <v>5546</v>
      </c>
    </row>
    <row r="459" spans="1:28" x14ac:dyDescent="0.2">
      <c r="H459" t="s">
        <v>1035</v>
      </c>
      <c r="I459">
        <v>0.5438334213992394</v>
      </c>
      <c r="J459">
        <v>0.15478778189753103</v>
      </c>
      <c r="K459">
        <v>1052</v>
      </c>
    </row>
    <row r="460" spans="1:28" x14ac:dyDescent="0.2">
      <c r="H460" t="s">
        <v>1036</v>
      </c>
      <c r="I460">
        <v>0.4571264365327336</v>
      </c>
      <c r="J460">
        <v>0.16995793770520448</v>
      </c>
      <c r="K460">
        <v>2001</v>
      </c>
    </row>
    <row r="461" spans="1:28" x14ac:dyDescent="0.2">
      <c r="H461" t="s">
        <v>1037</v>
      </c>
      <c r="I461">
        <v>0.44402588616225741</v>
      </c>
      <c r="J461">
        <v>0.11632742186607141</v>
      </c>
      <c r="K461">
        <v>567</v>
      </c>
    </row>
    <row r="462" spans="1:28" x14ac:dyDescent="0.2">
      <c r="H462" t="s">
        <v>1038</v>
      </c>
      <c r="I462">
        <v>0.82821945450920798</v>
      </c>
      <c r="J462">
        <v>0.31699948268430445</v>
      </c>
      <c r="K462">
        <v>16942</v>
      </c>
    </row>
    <row r="463" spans="1:28" x14ac:dyDescent="0.2">
      <c r="H463" t="s">
        <v>1039</v>
      </c>
      <c r="I463">
        <v>0.46235302499999997</v>
      </c>
      <c r="J463">
        <v>0.17324933966572093</v>
      </c>
      <c r="K463">
        <v>3967</v>
      </c>
    </row>
  </sheetData>
  <sortState ref="A2:AB451">
    <sortCondition ref="H2:H4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topLeftCell="A159" workbookViewId="0">
      <selection activeCell="D168" sqref="D168"/>
    </sheetView>
  </sheetViews>
  <sheetFormatPr baseColWidth="10" defaultRowHeight="16" x14ac:dyDescent="0.2"/>
  <cols>
    <col min="1" max="1" width="12.1640625" bestFit="1" customWidth="1"/>
    <col min="6" max="6" width="12.1640625" bestFit="1" customWidth="1"/>
  </cols>
  <sheetData>
    <row r="1" spans="1:4" x14ac:dyDescent="0.2">
      <c r="A1" t="s">
        <v>993</v>
      </c>
      <c r="B1" t="s">
        <v>992</v>
      </c>
      <c r="C1" t="s">
        <v>990</v>
      </c>
      <c r="D1" t="s">
        <v>991</v>
      </c>
    </row>
    <row r="2" spans="1:4" x14ac:dyDescent="0.2">
      <c r="A2" s="3">
        <v>11001000100</v>
      </c>
      <c r="B2" s="3">
        <v>2</v>
      </c>
      <c r="C2" t="s">
        <v>994</v>
      </c>
      <c r="D2">
        <v>1</v>
      </c>
    </row>
    <row r="3" spans="1:4" x14ac:dyDescent="0.2">
      <c r="A3" s="3">
        <v>11001000201</v>
      </c>
      <c r="B3" s="3">
        <v>2</v>
      </c>
      <c r="C3" t="s">
        <v>994</v>
      </c>
      <c r="D3">
        <v>2.0099999999999998</v>
      </c>
    </row>
    <row r="4" spans="1:4" x14ac:dyDescent="0.2">
      <c r="A4" s="3">
        <v>11001000202</v>
      </c>
      <c r="B4" s="3">
        <v>2</v>
      </c>
      <c r="C4" t="s">
        <v>994</v>
      </c>
      <c r="D4">
        <v>2.02</v>
      </c>
    </row>
    <row r="5" spans="1:4" x14ac:dyDescent="0.2">
      <c r="A5" s="3">
        <v>11001000300</v>
      </c>
      <c r="B5" s="3">
        <v>3</v>
      </c>
      <c r="C5" t="s">
        <v>995</v>
      </c>
      <c r="D5">
        <v>3</v>
      </c>
    </row>
    <row r="6" spans="1:4" x14ac:dyDescent="0.2">
      <c r="A6" s="3">
        <v>11001000400</v>
      </c>
      <c r="B6" s="3">
        <v>3</v>
      </c>
      <c r="C6" t="s">
        <v>996</v>
      </c>
      <c r="D6">
        <v>4</v>
      </c>
    </row>
    <row r="7" spans="1:4" x14ac:dyDescent="0.2">
      <c r="A7" s="3">
        <v>11001000501</v>
      </c>
      <c r="B7" s="3">
        <v>3</v>
      </c>
      <c r="C7" t="s">
        <v>996</v>
      </c>
      <c r="D7">
        <v>5.01</v>
      </c>
    </row>
    <row r="8" spans="1:4" x14ac:dyDescent="0.2">
      <c r="A8" s="3">
        <v>11001000502</v>
      </c>
      <c r="B8" s="3">
        <v>3</v>
      </c>
      <c r="C8" t="s">
        <v>996</v>
      </c>
      <c r="D8">
        <v>5.0199999999999996</v>
      </c>
    </row>
    <row r="9" spans="1:4" x14ac:dyDescent="0.2">
      <c r="A9" s="3">
        <v>11001000600</v>
      </c>
      <c r="B9" s="3">
        <v>3</v>
      </c>
      <c r="C9" t="s">
        <v>997</v>
      </c>
      <c r="D9">
        <v>6</v>
      </c>
    </row>
    <row r="10" spans="1:4" x14ac:dyDescent="0.2">
      <c r="A10" s="3">
        <v>11001000701</v>
      </c>
      <c r="B10" s="3">
        <v>3</v>
      </c>
      <c r="C10" t="s">
        <v>996</v>
      </c>
      <c r="D10">
        <v>7.01</v>
      </c>
    </row>
    <row r="11" spans="1:4" x14ac:dyDescent="0.2">
      <c r="A11" s="3">
        <v>11001000702</v>
      </c>
      <c r="B11" s="3">
        <v>3</v>
      </c>
      <c r="C11" t="s">
        <v>995</v>
      </c>
      <c r="D11">
        <v>7.02</v>
      </c>
    </row>
    <row r="12" spans="1:4" x14ac:dyDescent="0.2">
      <c r="A12" s="3">
        <v>11001000801</v>
      </c>
      <c r="B12" s="3">
        <v>3</v>
      </c>
      <c r="C12" t="s">
        <v>998</v>
      </c>
      <c r="D12">
        <v>8.01</v>
      </c>
    </row>
    <row r="13" spans="1:4" x14ac:dyDescent="0.2">
      <c r="A13" s="3">
        <v>11001000802</v>
      </c>
      <c r="B13" s="3">
        <v>3</v>
      </c>
      <c r="C13" t="s">
        <v>999</v>
      </c>
      <c r="D13">
        <v>8.02</v>
      </c>
    </row>
    <row r="14" spans="1:4" x14ac:dyDescent="0.2">
      <c r="A14" s="3">
        <v>11001000901</v>
      </c>
      <c r="B14" s="3">
        <v>3</v>
      </c>
      <c r="C14" t="s">
        <v>999</v>
      </c>
      <c r="D14">
        <v>9.01</v>
      </c>
    </row>
    <row r="15" spans="1:4" x14ac:dyDescent="0.2">
      <c r="A15" s="3">
        <v>11001000902</v>
      </c>
      <c r="B15" s="3">
        <v>3</v>
      </c>
      <c r="C15" t="s">
        <v>999</v>
      </c>
      <c r="D15">
        <v>9.02</v>
      </c>
    </row>
    <row r="16" spans="1:4" x14ac:dyDescent="0.2">
      <c r="A16" s="3">
        <v>11001001001</v>
      </c>
      <c r="B16" s="3">
        <v>3</v>
      </c>
      <c r="C16" t="s">
        <v>1000</v>
      </c>
      <c r="D16">
        <v>10.01</v>
      </c>
    </row>
    <row r="17" spans="1:6" x14ac:dyDescent="0.2">
      <c r="A17" s="3">
        <v>11001001002</v>
      </c>
      <c r="B17" s="3">
        <v>3</v>
      </c>
      <c r="C17" t="s">
        <v>1000</v>
      </c>
      <c r="D17">
        <v>10.02</v>
      </c>
    </row>
    <row r="18" spans="1:6" x14ac:dyDescent="0.2">
      <c r="A18" s="3">
        <v>11001001100</v>
      </c>
      <c r="B18" s="3">
        <v>3</v>
      </c>
      <c r="C18" t="s">
        <v>1001</v>
      </c>
      <c r="D18">
        <v>11</v>
      </c>
    </row>
    <row r="19" spans="1:6" x14ac:dyDescent="0.2">
      <c r="A19" s="3">
        <v>11001001200</v>
      </c>
      <c r="B19" s="3">
        <v>3</v>
      </c>
      <c r="C19" t="s">
        <v>997</v>
      </c>
      <c r="D19">
        <v>12</v>
      </c>
    </row>
    <row r="20" spans="1:6" x14ac:dyDescent="0.2">
      <c r="A20" s="3">
        <v>11001001301</v>
      </c>
      <c r="B20" s="3">
        <v>3</v>
      </c>
      <c r="C20" t="s">
        <v>997</v>
      </c>
      <c r="D20">
        <v>13.01</v>
      </c>
    </row>
    <row r="21" spans="1:6" x14ac:dyDescent="0.2">
      <c r="A21" s="3">
        <v>11001001302</v>
      </c>
      <c r="B21" s="3">
        <v>3</v>
      </c>
      <c r="C21" t="s">
        <v>997</v>
      </c>
      <c r="D21">
        <v>13.02</v>
      </c>
    </row>
    <row r="22" spans="1:6" x14ac:dyDescent="0.2">
      <c r="A22" s="3">
        <v>11001001401</v>
      </c>
      <c r="B22" s="3">
        <v>3</v>
      </c>
      <c r="C22" t="s">
        <v>1001</v>
      </c>
      <c r="D22">
        <v>14.01</v>
      </c>
      <c r="F22" s="2"/>
    </row>
    <row r="23" spans="1:6" x14ac:dyDescent="0.2">
      <c r="A23" s="3">
        <v>11001001402</v>
      </c>
      <c r="B23" s="3">
        <v>3</v>
      </c>
      <c r="C23" t="s">
        <v>1001</v>
      </c>
      <c r="D23">
        <v>14.02</v>
      </c>
    </row>
    <row r="24" spans="1:6" x14ac:dyDescent="0.2">
      <c r="A24" s="3">
        <v>11001001500</v>
      </c>
      <c r="B24" s="3">
        <v>4</v>
      </c>
      <c r="C24" t="s">
        <v>1001</v>
      </c>
      <c r="D24">
        <v>15</v>
      </c>
    </row>
    <row r="25" spans="1:6" x14ac:dyDescent="0.2">
      <c r="A25" s="3">
        <v>11001001600</v>
      </c>
      <c r="B25" s="3">
        <v>4</v>
      </c>
      <c r="C25" t="s">
        <v>1002</v>
      </c>
      <c r="D25">
        <v>16</v>
      </c>
    </row>
    <row r="26" spans="1:6" x14ac:dyDescent="0.2">
      <c r="A26" s="3">
        <v>11001001702</v>
      </c>
      <c r="B26" s="3">
        <v>4</v>
      </c>
      <c r="C26" t="s">
        <v>1003</v>
      </c>
      <c r="D26">
        <v>17.02</v>
      </c>
    </row>
    <row r="27" spans="1:6" x14ac:dyDescent="0.2">
      <c r="A27" s="3">
        <v>11001001803</v>
      </c>
      <c r="B27" s="3">
        <v>4</v>
      </c>
      <c r="C27" t="s">
        <v>1002</v>
      </c>
      <c r="D27">
        <v>18.03</v>
      </c>
    </row>
    <row r="28" spans="1:6" x14ac:dyDescent="0.2">
      <c r="A28" s="3">
        <v>11001001804</v>
      </c>
      <c r="B28" s="3">
        <v>4</v>
      </c>
      <c r="C28" t="s">
        <v>1002</v>
      </c>
      <c r="D28">
        <v>18.04</v>
      </c>
    </row>
    <row r="29" spans="1:6" x14ac:dyDescent="0.2">
      <c r="A29" s="3">
        <v>11001001901</v>
      </c>
      <c r="B29" s="3">
        <v>4</v>
      </c>
      <c r="C29" t="s">
        <v>1003</v>
      </c>
      <c r="D29">
        <v>19.010000000000002</v>
      </c>
    </row>
    <row r="30" spans="1:6" x14ac:dyDescent="0.2">
      <c r="A30" s="3">
        <v>11001001902</v>
      </c>
      <c r="B30" s="3">
        <v>4</v>
      </c>
      <c r="C30" t="s">
        <v>1003</v>
      </c>
      <c r="D30">
        <v>19.02</v>
      </c>
    </row>
    <row r="31" spans="1:6" x14ac:dyDescent="0.2">
      <c r="A31" s="3">
        <v>11001002001</v>
      </c>
      <c r="B31" s="3">
        <v>4</v>
      </c>
      <c r="C31" t="s">
        <v>1002</v>
      </c>
      <c r="D31">
        <v>20.010000000000002</v>
      </c>
    </row>
    <row r="32" spans="1:6" x14ac:dyDescent="0.2">
      <c r="A32" s="3">
        <v>11001002002</v>
      </c>
      <c r="B32" s="3">
        <v>4</v>
      </c>
      <c r="C32" t="s">
        <v>1004</v>
      </c>
      <c r="D32">
        <v>20.02</v>
      </c>
    </row>
    <row r="33" spans="1:4" x14ac:dyDescent="0.2">
      <c r="A33" s="3">
        <v>11001002101</v>
      </c>
      <c r="B33" s="3">
        <v>4</v>
      </c>
      <c r="C33" t="s">
        <v>1003</v>
      </c>
      <c r="D33">
        <v>21.01</v>
      </c>
    </row>
    <row r="34" spans="1:4" x14ac:dyDescent="0.2">
      <c r="A34" s="3">
        <v>11001002102</v>
      </c>
      <c r="B34" s="3">
        <v>4</v>
      </c>
      <c r="C34" t="s">
        <v>1003</v>
      </c>
      <c r="D34">
        <v>21.02</v>
      </c>
    </row>
    <row r="35" spans="1:4" x14ac:dyDescent="0.2">
      <c r="A35" s="3">
        <v>11001002201</v>
      </c>
      <c r="B35" s="3">
        <v>4</v>
      </c>
      <c r="C35" t="s">
        <v>1005</v>
      </c>
      <c r="D35">
        <v>22.01</v>
      </c>
    </row>
    <row r="36" spans="1:4" x14ac:dyDescent="0.2">
      <c r="A36" s="3">
        <v>11001002202</v>
      </c>
      <c r="B36" s="3">
        <v>4</v>
      </c>
      <c r="C36" t="s">
        <v>1005</v>
      </c>
      <c r="D36">
        <v>22.02</v>
      </c>
    </row>
    <row r="37" spans="1:4" x14ac:dyDescent="0.2">
      <c r="A37" s="3">
        <v>11001002301</v>
      </c>
      <c r="B37" s="3">
        <v>4</v>
      </c>
      <c r="C37" t="s">
        <v>1004</v>
      </c>
      <c r="D37">
        <v>23.01</v>
      </c>
    </row>
    <row r="38" spans="1:4" x14ac:dyDescent="0.2">
      <c r="A38" s="3">
        <v>11001002302</v>
      </c>
      <c r="B38" s="3">
        <v>5</v>
      </c>
      <c r="C38" t="s">
        <v>1006</v>
      </c>
      <c r="D38">
        <v>23.02</v>
      </c>
    </row>
    <row r="39" spans="1:4" x14ac:dyDescent="0.2">
      <c r="A39" s="3">
        <v>11001002400</v>
      </c>
      <c r="B39" s="3">
        <v>4</v>
      </c>
      <c r="C39" t="s">
        <v>1004</v>
      </c>
      <c r="D39">
        <v>24</v>
      </c>
    </row>
    <row r="40" spans="1:4" x14ac:dyDescent="0.2">
      <c r="A40" s="3">
        <v>11001002501</v>
      </c>
      <c r="B40" s="3">
        <v>4</v>
      </c>
      <c r="C40" t="s">
        <v>1004</v>
      </c>
      <c r="D40">
        <v>25.01</v>
      </c>
    </row>
    <row r="41" spans="1:4" x14ac:dyDescent="0.2">
      <c r="A41" s="3">
        <v>11001002502</v>
      </c>
      <c r="B41" s="3">
        <v>4</v>
      </c>
      <c r="C41" t="s">
        <v>1004</v>
      </c>
      <c r="D41">
        <v>25.02</v>
      </c>
    </row>
    <row r="42" spans="1:4" x14ac:dyDescent="0.2">
      <c r="A42" s="3">
        <v>11001002600</v>
      </c>
      <c r="B42" s="3">
        <v>4</v>
      </c>
      <c r="C42" t="s">
        <v>1002</v>
      </c>
      <c r="D42">
        <v>26</v>
      </c>
    </row>
    <row r="43" spans="1:4" x14ac:dyDescent="0.2">
      <c r="A43" s="3">
        <v>11001002701</v>
      </c>
      <c r="B43" s="3">
        <v>1</v>
      </c>
      <c r="C43" t="s">
        <v>1007</v>
      </c>
      <c r="D43">
        <v>27.01</v>
      </c>
    </row>
    <row r="44" spans="1:4" x14ac:dyDescent="0.2">
      <c r="A44" s="3">
        <v>11001002702</v>
      </c>
      <c r="B44" s="3">
        <v>1</v>
      </c>
      <c r="C44" t="s">
        <v>1007</v>
      </c>
      <c r="D44">
        <v>27.02</v>
      </c>
    </row>
    <row r="45" spans="1:4" x14ac:dyDescent="0.2">
      <c r="A45" s="3">
        <v>11001002801</v>
      </c>
      <c r="B45" s="3">
        <v>1</v>
      </c>
      <c r="C45" t="s">
        <v>1008</v>
      </c>
      <c r="D45">
        <v>28.01</v>
      </c>
    </row>
    <row r="46" spans="1:4" x14ac:dyDescent="0.2">
      <c r="A46" s="3">
        <v>11001002802</v>
      </c>
      <c r="B46" s="3">
        <v>1</v>
      </c>
      <c r="C46" t="s">
        <v>1008</v>
      </c>
      <c r="D46">
        <v>28.02</v>
      </c>
    </row>
    <row r="47" spans="1:4" x14ac:dyDescent="0.2">
      <c r="A47" s="3">
        <v>11001002900</v>
      </c>
      <c r="B47" s="3">
        <v>1</v>
      </c>
      <c r="C47" t="s">
        <v>1008</v>
      </c>
      <c r="D47">
        <v>29</v>
      </c>
    </row>
    <row r="48" spans="1:4" x14ac:dyDescent="0.2">
      <c r="A48" s="3">
        <v>11001003000</v>
      </c>
      <c r="B48" s="3">
        <v>1</v>
      </c>
      <c r="C48" t="s">
        <v>1008</v>
      </c>
      <c r="D48">
        <v>30</v>
      </c>
    </row>
    <row r="49" spans="1:4" x14ac:dyDescent="0.2">
      <c r="A49" s="3">
        <v>11001003100</v>
      </c>
      <c r="B49" s="3">
        <v>1</v>
      </c>
      <c r="C49" t="s">
        <v>1008</v>
      </c>
      <c r="D49">
        <v>31</v>
      </c>
    </row>
    <row r="50" spans="1:4" x14ac:dyDescent="0.2">
      <c r="A50" s="3">
        <v>11001003200</v>
      </c>
      <c r="B50" s="3">
        <v>1</v>
      </c>
      <c r="C50" t="s">
        <v>1008</v>
      </c>
      <c r="D50">
        <v>32</v>
      </c>
    </row>
    <row r="51" spans="1:4" x14ac:dyDescent="0.2">
      <c r="A51" s="3">
        <v>11001003301</v>
      </c>
      <c r="B51" s="3">
        <v>5</v>
      </c>
      <c r="C51" t="s">
        <v>1006</v>
      </c>
      <c r="D51">
        <v>33.01</v>
      </c>
    </row>
    <row r="52" spans="1:4" x14ac:dyDescent="0.2">
      <c r="A52" s="3">
        <v>11001003302</v>
      </c>
      <c r="B52" s="3">
        <v>5</v>
      </c>
      <c r="C52" t="s">
        <v>1006</v>
      </c>
      <c r="D52">
        <v>33.020000000000003</v>
      </c>
    </row>
    <row r="53" spans="1:4" x14ac:dyDescent="0.2">
      <c r="A53" s="3">
        <v>11001003400</v>
      </c>
      <c r="B53" s="3">
        <v>1</v>
      </c>
      <c r="C53" t="s">
        <v>1009</v>
      </c>
      <c r="D53">
        <v>34</v>
      </c>
    </row>
    <row r="54" spans="1:4" x14ac:dyDescent="0.2">
      <c r="A54" s="3">
        <v>11001003500</v>
      </c>
      <c r="B54" s="3">
        <v>1</v>
      </c>
      <c r="C54" t="s">
        <v>1009</v>
      </c>
      <c r="D54">
        <v>35</v>
      </c>
    </row>
    <row r="55" spans="1:4" x14ac:dyDescent="0.2">
      <c r="A55" s="3">
        <v>11001003600</v>
      </c>
      <c r="B55" s="3">
        <v>1</v>
      </c>
      <c r="C55" t="s">
        <v>1009</v>
      </c>
      <c r="D55">
        <v>36</v>
      </c>
    </row>
    <row r="56" spans="1:4" x14ac:dyDescent="0.2">
      <c r="A56" s="3">
        <v>11001003700</v>
      </c>
      <c r="B56" s="3">
        <v>1</v>
      </c>
      <c r="C56" t="s">
        <v>1009</v>
      </c>
      <c r="D56">
        <v>37</v>
      </c>
    </row>
    <row r="57" spans="1:4" x14ac:dyDescent="0.2">
      <c r="A57" s="3">
        <v>11001003800</v>
      </c>
      <c r="B57" s="3">
        <v>1</v>
      </c>
      <c r="C57" t="s">
        <v>1010</v>
      </c>
      <c r="D57">
        <v>38</v>
      </c>
    </row>
    <row r="58" spans="1:4" x14ac:dyDescent="0.2">
      <c r="A58" s="3">
        <v>11001003900</v>
      </c>
      <c r="B58" s="3">
        <v>1</v>
      </c>
      <c r="C58" t="s">
        <v>1010</v>
      </c>
      <c r="D58">
        <v>39</v>
      </c>
    </row>
    <row r="59" spans="1:4" x14ac:dyDescent="0.2">
      <c r="A59" s="3">
        <v>11001004001</v>
      </c>
      <c r="B59" s="3">
        <v>1</v>
      </c>
      <c r="C59" t="s">
        <v>1010</v>
      </c>
      <c r="D59">
        <v>40.01</v>
      </c>
    </row>
    <row r="60" spans="1:4" x14ac:dyDescent="0.2">
      <c r="A60" s="3">
        <v>11001004002</v>
      </c>
      <c r="B60" s="3">
        <v>1</v>
      </c>
      <c r="C60" t="s">
        <v>1010</v>
      </c>
      <c r="D60">
        <v>40.020000000000003</v>
      </c>
    </row>
    <row r="61" spans="1:4" x14ac:dyDescent="0.2">
      <c r="A61" s="3">
        <v>11001004100</v>
      </c>
      <c r="B61" s="3">
        <v>2</v>
      </c>
      <c r="C61" t="s">
        <v>1011</v>
      </c>
      <c r="D61">
        <v>41</v>
      </c>
    </row>
    <row r="62" spans="1:4" x14ac:dyDescent="0.2">
      <c r="A62" s="3">
        <v>11001004201</v>
      </c>
      <c r="B62" s="3">
        <v>2</v>
      </c>
      <c r="C62" t="s">
        <v>1010</v>
      </c>
      <c r="D62">
        <v>42.01</v>
      </c>
    </row>
    <row r="63" spans="1:4" x14ac:dyDescent="0.2">
      <c r="A63" s="3">
        <v>11001004202</v>
      </c>
      <c r="B63" s="3">
        <v>2</v>
      </c>
      <c r="C63" t="s">
        <v>1012</v>
      </c>
      <c r="D63">
        <v>42.02</v>
      </c>
    </row>
    <row r="64" spans="1:4" x14ac:dyDescent="0.2">
      <c r="A64" s="3">
        <v>11001004300</v>
      </c>
      <c r="B64" s="3">
        <v>2</v>
      </c>
      <c r="C64" t="s">
        <v>1009</v>
      </c>
      <c r="D64">
        <v>43</v>
      </c>
    </row>
    <row r="65" spans="1:4" x14ac:dyDescent="0.2">
      <c r="A65" s="3">
        <v>11001004400</v>
      </c>
      <c r="B65" s="3">
        <v>1</v>
      </c>
      <c r="C65" t="s">
        <v>1009</v>
      </c>
      <c r="D65">
        <v>44</v>
      </c>
    </row>
    <row r="66" spans="1:4" x14ac:dyDescent="0.2">
      <c r="A66" s="3">
        <v>11001004600</v>
      </c>
      <c r="B66" s="3">
        <v>5</v>
      </c>
      <c r="C66" t="s">
        <v>1006</v>
      </c>
      <c r="D66">
        <v>46</v>
      </c>
    </row>
    <row r="67" spans="1:4" x14ac:dyDescent="0.2">
      <c r="A67" s="3">
        <v>11001004701</v>
      </c>
      <c r="B67" s="3">
        <v>6</v>
      </c>
      <c r="C67" t="s">
        <v>1013</v>
      </c>
      <c r="D67">
        <v>47.01</v>
      </c>
    </row>
    <row r="68" spans="1:4" x14ac:dyDescent="0.2">
      <c r="A68" s="3">
        <v>11001004702</v>
      </c>
      <c r="B68" s="3">
        <v>6</v>
      </c>
      <c r="C68" t="s">
        <v>1013</v>
      </c>
      <c r="D68">
        <v>47.02</v>
      </c>
    </row>
    <row r="69" spans="1:4" x14ac:dyDescent="0.2">
      <c r="A69" s="3">
        <v>11001004801</v>
      </c>
      <c r="B69" s="3">
        <v>2</v>
      </c>
      <c r="C69" t="s">
        <v>1014</v>
      </c>
      <c r="D69">
        <v>48.01</v>
      </c>
    </row>
    <row r="70" spans="1:4" x14ac:dyDescent="0.2">
      <c r="A70" s="3">
        <v>11001004802</v>
      </c>
      <c r="B70" s="3">
        <v>2</v>
      </c>
      <c r="C70" t="s">
        <v>1014</v>
      </c>
      <c r="D70">
        <v>48.02</v>
      </c>
    </row>
    <row r="71" spans="1:4" x14ac:dyDescent="0.2">
      <c r="A71" s="3">
        <v>11001004901</v>
      </c>
      <c r="B71" s="3">
        <v>2</v>
      </c>
      <c r="C71" t="s">
        <v>1014</v>
      </c>
      <c r="D71">
        <v>49.01</v>
      </c>
    </row>
    <row r="72" spans="1:4" x14ac:dyDescent="0.2">
      <c r="A72" s="3">
        <v>11001004902</v>
      </c>
      <c r="B72" s="3">
        <v>2</v>
      </c>
      <c r="C72" t="s">
        <v>1014</v>
      </c>
      <c r="D72">
        <v>49.02</v>
      </c>
    </row>
    <row r="73" spans="1:4" x14ac:dyDescent="0.2">
      <c r="A73" s="3">
        <v>11001005001</v>
      </c>
      <c r="B73" s="3">
        <v>2</v>
      </c>
      <c r="C73" t="s">
        <v>1015</v>
      </c>
      <c r="D73">
        <v>50.01</v>
      </c>
    </row>
    <row r="74" spans="1:4" x14ac:dyDescent="0.2">
      <c r="A74" s="3">
        <v>11001005002</v>
      </c>
      <c r="B74" s="3">
        <v>2</v>
      </c>
      <c r="C74" t="s">
        <v>1015</v>
      </c>
      <c r="D74">
        <v>50.02</v>
      </c>
    </row>
    <row r="75" spans="1:4" x14ac:dyDescent="0.2">
      <c r="A75" s="3">
        <v>11001005201</v>
      </c>
      <c r="B75" s="3">
        <v>2</v>
      </c>
      <c r="C75" t="s">
        <v>1015</v>
      </c>
      <c r="D75">
        <v>52.01</v>
      </c>
    </row>
    <row r="76" spans="1:4" x14ac:dyDescent="0.2">
      <c r="A76" s="3">
        <v>11001005301</v>
      </c>
      <c r="B76" s="3">
        <v>2</v>
      </c>
      <c r="C76" t="s">
        <v>1012</v>
      </c>
      <c r="D76">
        <v>53.01</v>
      </c>
    </row>
    <row r="77" spans="1:4" x14ac:dyDescent="0.2">
      <c r="A77" s="3">
        <v>11001005500</v>
      </c>
      <c r="B77" s="3">
        <v>2</v>
      </c>
      <c r="C77" t="s">
        <v>1012</v>
      </c>
      <c r="D77">
        <v>55</v>
      </c>
    </row>
    <row r="78" spans="1:4" x14ac:dyDescent="0.2">
      <c r="A78" s="3">
        <v>11001005600</v>
      </c>
      <c r="B78" s="3">
        <v>2</v>
      </c>
      <c r="C78" t="s">
        <v>1016</v>
      </c>
      <c r="D78">
        <v>56</v>
      </c>
    </row>
    <row r="79" spans="1:4" x14ac:dyDescent="0.2">
      <c r="A79" s="3">
        <v>11001005800</v>
      </c>
      <c r="B79" s="3">
        <v>2</v>
      </c>
      <c r="C79" t="s">
        <v>1014</v>
      </c>
      <c r="D79">
        <v>58</v>
      </c>
    </row>
    <row r="80" spans="1:4" x14ac:dyDescent="0.2">
      <c r="A80" s="3">
        <v>11001005900</v>
      </c>
      <c r="B80" s="3">
        <v>6</v>
      </c>
      <c r="C80" t="s">
        <v>1013</v>
      </c>
      <c r="D80">
        <v>59</v>
      </c>
    </row>
    <row r="81" spans="1:4" x14ac:dyDescent="0.2">
      <c r="A81" s="3">
        <v>11001006202</v>
      </c>
      <c r="B81" s="3">
        <v>2</v>
      </c>
      <c r="C81" t="s">
        <v>1013</v>
      </c>
      <c r="D81">
        <v>62.02</v>
      </c>
    </row>
    <row r="82" spans="1:4" x14ac:dyDescent="0.2">
      <c r="A82" s="3">
        <v>11001006400</v>
      </c>
      <c r="B82" s="3">
        <v>6</v>
      </c>
      <c r="C82" t="s">
        <v>1017</v>
      </c>
      <c r="D82">
        <v>64</v>
      </c>
    </row>
    <row r="83" spans="1:4" x14ac:dyDescent="0.2">
      <c r="A83" s="3">
        <v>11001006500</v>
      </c>
      <c r="B83" s="3">
        <v>6</v>
      </c>
      <c r="C83" t="s">
        <v>1018</v>
      </c>
      <c r="D83">
        <v>65</v>
      </c>
    </row>
    <row r="84" spans="1:4" x14ac:dyDescent="0.2">
      <c r="A84" s="3">
        <v>11001006600</v>
      </c>
      <c r="B84" s="3">
        <v>6</v>
      </c>
      <c r="C84" t="s">
        <v>1018</v>
      </c>
      <c r="D84">
        <v>66</v>
      </c>
    </row>
    <row r="85" spans="1:4" x14ac:dyDescent="0.2">
      <c r="A85" s="3">
        <v>11001006700</v>
      </c>
      <c r="B85" s="3">
        <v>6</v>
      </c>
      <c r="C85" t="s">
        <v>1018</v>
      </c>
      <c r="D85">
        <v>67</v>
      </c>
    </row>
    <row r="86" spans="1:4" x14ac:dyDescent="0.2">
      <c r="A86" s="3">
        <v>11001006801</v>
      </c>
      <c r="B86" s="3">
        <v>6</v>
      </c>
      <c r="C86" t="s">
        <v>1018</v>
      </c>
      <c r="D86">
        <v>68.010000000000005</v>
      </c>
    </row>
    <row r="87" spans="1:4" x14ac:dyDescent="0.2">
      <c r="A87" s="3">
        <v>11001006802</v>
      </c>
      <c r="B87" s="3">
        <v>6</v>
      </c>
      <c r="C87" t="s">
        <v>1018</v>
      </c>
      <c r="D87">
        <v>68.02</v>
      </c>
    </row>
    <row r="88" spans="1:4" x14ac:dyDescent="0.2">
      <c r="A88" s="3">
        <v>11001006804</v>
      </c>
      <c r="B88" s="3">
        <v>6</v>
      </c>
      <c r="C88" t="s">
        <v>1019</v>
      </c>
      <c r="D88">
        <v>68.040000000000006</v>
      </c>
    </row>
    <row r="89" spans="1:4" x14ac:dyDescent="0.2">
      <c r="A89" s="3">
        <v>11001006900</v>
      </c>
      <c r="B89" s="3">
        <v>6</v>
      </c>
      <c r="C89" t="s">
        <v>1018</v>
      </c>
      <c r="D89">
        <v>69</v>
      </c>
    </row>
    <row r="90" spans="1:4" x14ac:dyDescent="0.2">
      <c r="A90" s="3">
        <v>11001007000</v>
      </c>
      <c r="B90" s="3">
        <v>6</v>
      </c>
      <c r="C90" t="s">
        <v>1018</v>
      </c>
      <c r="D90">
        <v>70</v>
      </c>
    </row>
    <row r="91" spans="1:4" x14ac:dyDescent="0.2">
      <c r="A91" s="3">
        <v>11001007100</v>
      </c>
      <c r="B91" s="3">
        <v>6</v>
      </c>
      <c r="C91" t="s">
        <v>1018</v>
      </c>
      <c r="D91">
        <v>71</v>
      </c>
    </row>
    <row r="92" spans="1:4" x14ac:dyDescent="0.2">
      <c r="A92" s="3">
        <v>11001007200</v>
      </c>
      <c r="B92" s="3">
        <v>6</v>
      </c>
      <c r="C92" t="s">
        <v>1017</v>
      </c>
      <c r="D92">
        <v>72</v>
      </c>
    </row>
    <row r="93" spans="1:4" x14ac:dyDescent="0.2">
      <c r="A93" s="3">
        <v>11001007301</v>
      </c>
      <c r="B93" s="3">
        <v>8</v>
      </c>
      <c r="C93" t="s">
        <v>1020</v>
      </c>
      <c r="D93">
        <v>73.010000000000005</v>
      </c>
    </row>
    <row r="94" spans="1:4" x14ac:dyDescent="0.2">
      <c r="A94" s="3">
        <v>11001007304</v>
      </c>
      <c r="B94" s="3">
        <v>8</v>
      </c>
      <c r="C94" t="s">
        <v>1021</v>
      </c>
      <c r="D94">
        <v>73.040000000000006</v>
      </c>
    </row>
    <row r="95" spans="1:4" x14ac:dyDescent="0.2">
      <c r="A95" s="3">
        <v>11001007401</v>
      </c>
      <c r="B95" s="3">
        <v>8</v>
      </c>
      <c r="C95" t="s">
        <v>1020</v>
      </c>
      <c r="D95">
        <v>74.010000000000005</v>
      </c>
    </row>
    <row r="96" spans="1:4" x14ac:dyDescent="0.2">
      <c r="A96" s="3">
        <v>11001007403</v>
      </c>
      <c r="B96" s="3">
        <v>8</v>
      </c>
      <c r="C96" t="s">
        <v>1021</v>
      </c>
      <c r="D96">
        <v>74.03</v>
      </c>
    </row>
    <row r="97" spans="1:4" x14ac:dyDescent="0.2">
      <c r="A97" s="3">
        <v>11001007404</v>
      </c>
      <c r="B97" s="3">
        <v>8</v>
      </c>
      <c r="C97" t="s">
        <v>1021</v>
      </c>
      <c r="D97">
        <v>74.040000000000006</v>
      </c>
    </row>
    <row r="98" spans="1:4" x14ac:dyDescent="0.2">
      <c r="A98" s="3">
        <v>11001007406</v>
      </c>
      <c r="B98" s="3">
        <v>8</v>
      </c>
      <c r="C98" t="s">
        <v>1022</v>
      </c>
      <c r="D98">
        <v>74.06</v>
      </c>
    </row>
    <row r="99" spans="1:4" x14ac:dyDescent="0.2">
      <c r="A99" s="3">
        <v>11001007407</v>
      </c>
      <c r="B99" s="3">
        <v>8</v>
      </c>
      <c r="C99" t="s">
        <v>1021</v>
      </c>
      <c r="D99">
        <v>74.069999999999993</v>
      </c>
    </row>
    <row r="100" spans="1:4" x14ac:dyDescent="0.2">
      <c r="A100" s="3">
        <v>11001007408</v>
      </c>
      <c r="B100" s="3">
        <v>8</v>
      </c>
      <c r="C100" t="s">
        <v>1021</v>
      </c>
      <c r="D100">
        <v>74.08</v>
      </c>
    </row>
    <row r="101" spans="1:4" x14ac:dyDescent="0.2">
      <c r="A101" s="3">
        <v>11001007409</v>
      </c>
      <c r="B101" s="3">
        <v>8</v>
      </c>
      <c r="C101" t="s">
        <v>1021</v>
      </c>
      <c r="D101">
        <v>74.09</v>
      </c>
    </row>
    <row r="102" spans="1:4" x14ac:dyDescent="0.2">
      <c r="A102" s="3">
        <v>11001007502</v>
      </c>
      <c r="B102" s="3">
        <v>8</v>
      </c>
      <c r="C102" t="s">
        <v>1021</v>
      </c>
      <c r="D102">
        <v>75.02</v>
      </c>
    </row>
    <row r="103" spans="1:4" x14ac:dyDescent="0.2">
      <c r="A103" s="3">
        <v>11001007503</v>
      </c>
      <c r="B103" s="3">
        <v>8</v>
      </c>
      <c r="C103" t="s">
        <v>1022</v>
      </c>
      <c r="D103">
        <v>75.03</v>
      </c>
    </row>
    <row r="104" spans="1:4" x14ac:dyDescent="0.2">
      <c r="A104" s="3">
        <v>11001007504</v>
      </c>
      <c r="B104" s="3">
        <v>8</v>
      </c>
      <c r="C104" t="s">
        <v>1022</v>
      </c>
      <c r="D104">
        <v>75.040000000000006</v>
      </c>
    </row>
    <row r="105" spans="1:4" x14ac:dyDescent="0.2">
      <c r="A105" s="3">
        <v>11001007601</v>
      </c>
      <c r="B105" s="3">
        <v>8</v>
      </c>
      <c r="C105" t="s">
        <v>1022</v>
      </c>
      <c r="D105">
        <v>76.010000000000005</v>
      </c>
    </row>
    <row r="106" spans="1:4" x14ac:dyDescent="0.2">
      <c r="A106" s="3">
        <v>11001007603</v>
      </c>
      <c r="B106" s="3">
        <v>7</v>
      </c>
      <c r="C106" t="s">
        <v>1023</v>
      </c>
      <c r="D106">
        <v>76.03</v>
      </c>
    </row>
    <row r="107" spans="1:4" x14ac:dyDescent="0.2">
      <c r="A107" s="3">
        <v>11001007604</v>
      </c>
      <c r="B107" s="3">
        <v>7</v>
      </c>
      <c r="C107" t="s">
        <v>1024</v>
      </c>
      <c r="D107">
        <v>76.040000000000006</v>
      </c>
    </row>
    <row r="108" spans="1:4" x14ac:dyDescent="0.2">
      <c r="A108" s="3">
        <v>11001007605</v>
      </c>
      <c r="B108" s="3">
        <v>7</v>
      </c>
      <c r="C108" t="s">
        <v>1023</v>
      </c>
      <c r="D108">
        <v>76.05</v>
      </c>
    </row>
    <row r="109" spans="1:4" x14ac:dyDescent="0.2">
      <c r="A109" s="3">
        <v>11001007703</v>
      </c>
      <c r="B109" s="3">
        <v>7</v>
      </c>
      <c r="C109" t="s">
        <v>1024</v>
      </c>
      <c r="D109">
        <v>77.03</v>
      </c>
    </row>
    <row r="110" spans="1:4" x14ac:dyDescent="0.2">
      <c r="A110" s="3">
        <v>11001007707</v>
      </c>
      <c r="B110" s="3">
        <v>7</v>
      </c>
      <c r="C110" t="s">
        <v>1025</v>
      </c>
      <c r="D110">
        <v>77.069999999999993</v>
      </c>
    </row>
    <row r="111" spans="1:4" x14ac:dyDescent="0.2">
      <c r="A111" s="3">
        <v>11001007708</v>
      </c>
      <c r="B111" s="3">
        <v>7</v>
      </c>
      <c r="C111" t="s">
        <v>1024</v>
      </c>
      <c r="D111">
        <v>77.08</v>
      </c>
    </row>
    <row r="112" spans="1:4" x14ac:dyDescent="0.2">
      <c r="A112" s="3">
        <v>11001007709</v>
      </c>
      <c r="B112" s="3">
        <v>7</v>
      </c>
      <c r="C112" t="s">
        <v>1024</v>
      </c>
      <c r="D112">
        <v>77.09</v>
      </c>
    </row>
    <row r="113" spans="1:4" x14ac:dyDescent="0.2">
      <c r="A113" s="3">
        <v>11001007803</v>
      </c>
      <c r="B113" s="3">
        <v>7</v>
      </c>
      <c r="C113" t="s">
        <v>1019</v>
      </c>
      <c r="D113">
        <v>78.03</v>
      </c>
    </row>
    <row r="114" spans="1:4" x14ac:dyDescent="0.2">
      <c r="A114" s="3">
        <v>11001007804</v>
      </c>
      <c r="B114" s="3">
        <v>7</v>
      </c>
      <c r="C114" t="s">
        <v>1026</v>
      </c>
      <c r="D114">
        <v>78.040000000000006</v>
      </c>
    </row>
    <row r="115" spans="1:4" x14ac:dyDescent="0.2">
      <c r="A115" s="3">
        <v>11001007806</v>
      </c>
      <c r="B115" s="3">
        <v>7</v>
      </c>
      <c r="C115" t="s">
        <v>1019</v>
      </c>
      <c r="D115">
        <v>78.06</v>
      </c>
    </row>
    <row r="116" spans="1:4" x14ac:dyDescent="0.2">
      <c r="A116" s="3">
        <v>11001007807</v>
      </c>
      <c r="B116" s="3">
        <v>7</v>
      </c>
      <c r="C116" t="s">
        <v>1026</v>
      </c>
      <c r="D116">
        <v>78.069999999999993</v>
      </c>
    </row>
    <row r="117" spans="1:4" x14ac:dyDescent="0.2">
      <c r="A117" s="3">
        <v>11001007808</v>
      </c>
      <c r="B117" s="3">
        <v>7</v>
      </c>
      <c r="C117" t="s">
        <v>1026</v>
      </c>
      <c r="D117">
        <v>78.08</v>
      </c>
    </row>
    <row r="118" spans="1:4" x14ac:dyDescent="0.2">
      <c r="A118" s="3">
        <v>11001007809</v>
      </c>
      <c r="B118" s="3">
        <v>7</v>
      </c>
      <c r="C118" t="s">
        <v>1026</v>
      </c>
      <c r="D118">
        <v>78.09</v>
      </c>
    </row>
    <row r="119" spans="1:4" x14ac:dyDescent="0.2">
      <c r="A119" s="3">
        <v>11001007901</v>
      </c>
      <c r="B119" s="3">
        <v>6</v>
      </c>
      <c r="C119" t="s">
        <v>1027</v>
      </c>
      <c r="D119">
        <v>79.010000000000005</v>
      </c>
    </row>
    <row r="120" spans="1:4" x14ac:dyDescent="0.2">
      <c r="A120" s="3">
        <v>11001007903</v>
      </c>
      <c r="B120" s="3">
        <v>7</v>
      </c>
      <c r="C120" t="s">
        <v>1019</v>
      </c>
      <c r="D120">
        <v>79.03</v>
      </c>
    </row>
    <row r="121" spans="1:4" x14ac:dyDescent="0.2">
      <c r="A121" s="3">
        <v>11001008001</v>
      </c>
      <c r="B121" s="3">
        <v>6</v>
      </c>
      <c r="C121" t="s">
        <v>1027</v>
      </c>
      <c r="D121">
        <v>80.010000000000005</v>
      </c>
    </row>
    <row r="122" spans="1:4" x14ac:dyDescent="0.2">
      <c r="A122" s="3">
        <v>11001008002</v>
      </c>
      <c r="B122" s="3">
        <v>6</v>
      </c>
      <c r="C122" t="s">
        <v>1027</v>
      </c>
      <c r="D122">
        <v>80.02</v>
      </c>
    </row>
    <row r="123" spans="1:4" x14ac:dyDescent="0.2">
      <c r="A123" s="3">
        <v>11001008100</v>
      </c>
      <c r="B123" s="3">
        <v>6</v>
      </c>
      <c r="C123" t="s">
        <v>1027</v>
      </c>
      <c r="D123">
        <v>81</v>
      </c>
    </row>
    <row r="124" spans="1:4" x14ac:dyDescent="0.2">
      <c r="A124" s="3">
        <v>11001008200</v>
      </c>
      <c r="B124" s="3">
        <v>6</v>
      </c>
      <c r="C124" t="s">
        <v>1013</v>
      </c>
      <c r="D124">
        <v>82</v>
      </c>
    </row>
    <row r="125" spans="1:4" x14ac:dyDescent="0.2">
      <c r="A125" s="3">
        <v>11001008301</v>
      </c>
      <c r="B125" s="3">
        <v>6</v>
      </c>
      <c r="C125" t="s">
        <v>1013</v>
      </c>
      <c r="D125">
        <v>83.01</v>
      </c>
    </row>
    <row r="126" spans="1:4" x14ac:dyDescent="0.2">
      <c r="A126" s="3">
        <v>11001008302</v>
      </c>
      <c r="B126" s="3">
        <v>6</v>
      </c>
      <c r="C126" t="s">
        <v>1013</v>
      </c>
      <c r="D126">
        <v>83.02</v>
      </c>
    </row>
    <row r="127" spans="1:4" x14ac:dyDescent="0.2">
      <c r="A127" s="3">
        <v>11001008402</v>
      </c>
      <c r="B127" s="3">
        <v>6</v>
      </c>
      <c r="C127" t="s">
        <v>1027</v>
      </c>
      <c r="D127">
        <v>84.02</v>
      </c>
    </row>
    <row r="128" spans="1:4" x14ac:dyDescent="0.2">
      <c r="A128" s="3">
        <v>11001008410</v>
      </c>
      <c r="B128" s="3">
        <v>6</v>
      </c>
      <c r="C128" t="s">
        <v>1027</v>
      </c>
      <c r="D128">
        <v>84.1</v>
      </c>
    </row>
    <row r="129" spans="1:4" x14ac:dyDescent="0.2">
      <c r="A129" s="3">
        <v>11001008701</v>
      </c>
      <c r="B129" s="3">
        <v>5</v>
      </c>
      <c r="C129" t="s">
        <v>1006</v>
      </c>
      <c r="D129">
        <v>87.01</v>
      </c>
    </row>
    <row r="130" spans="1:4" x14ac:dyDescent="0.2">
      <c r="A130" s="3">
        <v>11001008702</v>
      </c>
      <c r="B130" s="3">
        <v>5</v>
      </c>
      <c r="C130" t="s">
        <v>1006</v>
      </c>
      <c r="D130">
        <v>87.02</v>
      </c>
    </row>
    <row r="131" spans="1:4" x14ac:dyDescent="0.2">
      <c r="A131" s="3">
        <v>11001008802</v>
      </c>
      <c r="B131" s="3">
        <v>5</v>
      </c>
      <c r="C131" t="s">
        <v>1028</v>
      </c>
      <c r="D131">
        <v>88.02</v>
      </c>
    </row>
    <row r="132" spans="1:4" x14ac:dyDescent="0.2">
      <c r="A132" s="3">
        <v>11001008803</v>
      </c>
      <c r="B132" s="3">
        <v>5</v>
      </c>
      <c r="C132" t="s">
        <v>1028</v>
      </c>
      <c r="D132">
        <v>88.03</v>
      </c>
    </row>
    <row r="133" spans="1:4" x14ac:dyDescent="0.2">
      <c r="A133" s="3">
        <v>11001008804</v>
      </c>
      <c r="B133" s="3">
        <v>5</v>
      </c>
      <c r="C133" t="s">
        <v>1028</v>
      </c>
      <c r="D133">
        <v>88.04</v>
      </c>
    </row>
    <row r="134" spans="1:4" x14ac:dyDescent="0.2">
      <c r="A134" s="3">
        <v>11001008903</v>
      </c>
      <c r="B134" s="3">
        <v>5</v>
      </c>
      <c r="C134" t="s">
        <v>1028</v>
      </c>
      <c r="D134">
        <v>89.03</v>
      </c>
    </row>
    <row r="135" spans="1:4" x14ac:dyDescent="0.2">
      <c r="A135" s="3">
        <v>11001008904</v>
      </c>
      <c r="B135" s="3">
        <v>5</v>
      </c>
      <c r="C135" t="s">
        <v>1028</v>
      </c>
      <c r="D135">
        <v>89.04</v>
      </c>
    </row>
    <row r="136" spans="1:4" x14ac:dyDescent="0.2">
      <c r="A136" s="3">
        <v>11001009000</v>
      </c>
      <c r="B136" s="3">
        <v>5</v>
      </c>
      <c r="C136" t="s">
        <v>1029</v>
      </c>
      <c r="D136">
        <v>90</v>
      </c>
    </row>
    <row r="137" spans="1:4" x14ac:dyDescent="0.2">
      <c r="A137" s="3">
        <v>11001009102</v>
      </c>
      <c r="B137" s="3">
        <v>5</v>
      </c>
      <c r="C137" t="s">
        <v>1028</v>
      </c>
      <c r="D137">
        <v>91.02</v>
      </c>
    </row>
    <row r="138" spans="1:4" x14ac:dyDescent="0.2">
      <c r="A138" s="3">
        <v>11001009201</v>
      </c>
      <c r="B138" s="3">
        <v>5</v>
      </c>
      <c r="C138" t="s">
        <v>1029</v>
      </c>
      <c r="D138">
        <v>92.01</v>
      </c>
    </row>
    <row r="139" spans="1:4" x14ac:dyDescent="0.2">
      <c r="A139" s="3">
        <v>11001009203</v>
      </c>
      <c r="B139" s="3">
        <v>5</v>
      </c>
      <c r="C139" t="s">
        <v>1006</v>
      </c>
      <c r="D139">
        <v>92.03</v>
      </c>
    </row>
    <row r="140" spans="1:4" x14ac:dyDescent="0.2">
      <c r="A140" s="3">
        <v>11001009204</v>
      </c>
      <c r="B140" s="3">
        <v>5</v>
      </c>
      <c r="C140" t="s">
        <v>1006</v>
      </c>
      <c r="D140">
        <v>92.04</v>
      </c>
    </row>
    <row r="141" spans="1:4" x14ac:dyDescent="0.2">
      <c r="A141" s="3">
        <v>11001009301</v>
      </c>
      <c r="B141" s="3">
        <v>5</v>
      </c>
      <c r="C141" t="s">
        <v>1029</v>
      </c>
      <c r="D141">
        <v>93.01</v>
      </c>
    </row>
    <row r="142" spans="1:4" x14ac:dyDescent="0.2">
      <c r="A142" s="3">
        <v>11001009302</v>
      </c>
      <c r="B142" s="3">
        <v>5</v>
      </c>
      <c r="C142" t="s">
        <v>1028</v>
      </c>
      <c r="D142">
        <v>93.02</v>
      </c>
    </row>
    <row r="143" spans="1:4" x14ac:dyDescent="0.2">
      <c r="A143" s="3">
        <v>11001009400</v>
      </c>
      <c r="B143" s="3">
        <v>5</v>
      </c>
      <c r="C143" t="s">
        <v>1029</v>
      </c>
      <c r="D143">
        <v>94</v>
      </c>
    </row>
    <row r="144" spans="1:4" x14ac:dyDescent="0.2">
      <c r="A144" s="3">
        <v>11001009501</v>
      </c>
      <c r="B144" s="3">
        <v>5</v>
      </c>
      <c r="C144" t="s">
        <v>1029</v>
      </c>
      <c r="D144">
        <v>95.01</v>
      </c>
    </row>
    <row r="145" spans="1:4" x14ac:dyDescent="0.2">
      <c r="A145" s="3">
        <v>11001009503</v>
      </c>
      <c r="B145" s="3">
        <v>5</v>
      </c>
      <c r="C145" t="s">
        <v>1029</v>
      </c>
      <c r="D145">
        <v>95.03</v>
      </c>
    </row>
    <row r="146" spans="1:4" x14ac:dyDescent="0.2">
      <c r="A146" s="3">
        <v>11001009504</v>
      </c>
      <c r="B146" s="3">
        <v>5</v>
      </c>
      <c r="C146" t="s">
        <v>1029</v>
      </c>
      <c r="D146">
        <v>95.04</v>
      </c>
    </row>
    <row r="147" spans="1:4" x14ac:dyDescent="0.2">
      <c r="A147" s="3">
        <v>11001009505</v>
      </c>
      <c r="B147" s="3">
        <v>4</v>
      </c>
      <c r="C147" t="s">
        <v>1003</v>
      </c>
      <c r="D147">
        <v>95.05</v>
      </c>
    </row>
    <row r="148" spans="1:4" x14ac:dyDescent="0.2">
      <c r="A148" s="3">
        <v>11001009507</v>
      </c>
      <c r="B148" s="3">
        <v>4</v>
      </c>
      <c r="C148" t="s">
        <v>1003</v>
      </c>
      <c r="D148">
        <v>95.07</v>
      </c>
    </row>
    <row r="149" spans="1:4" x14ac:dyDescent="0.2">
      <c r="A149" s="3">
        <v>11001009508</v>
      </c>
      <c r="B149" s="3">
        <v>5</v>
      </c>
      <c r="C149" t="s">
        <v>1029</v>
      </c>
      <c r="D149">
        <v>95.08</v>
      </c>
    </row>
    <row r="150" spans="1:4" x14ac:dyDescent="0.2">
      <c r="A150" s="3">
        <v>11001009509</v>
      </c>
      <c r="B150" s="3">
        <v>5</v>
      </c>
      <c r="C150" t="s">
        <v>1029</v>
      </c>
      <c r="D150">
        <v>95.09</v>
      </c>
    </row>
    <row r="151" spans="1:4" x14ac:dyDescent="0.2">
      <c r="A151" s="3">
        <v>11001009601</v>
      </c>
      <c r="B151" s="3">
        <v>7</v>
      </c>
      <c r="C151" t="s">
        <v>1019</v>
      </c>
      <c r="D151">
        <v>96.01</v>
      </c>
    </row>
    <row r="152" spans="1:4" x14ac:dyDescent="0.2">
      <c r="A152" s="3">
        <v>11001009602</v>
      </c>
      <c r="B152" s="3">
        <v>7</v>
      </c>
      <c r="C152" t="s">
        <v>1019</v>
      </c>
      <c r="D152">
        <v>96.02</v>
      </c>
    </row>
    <row r="153" spans="1:4" x14ac:dyDescent="0.2">
      <c r="A153" s="3">
        <v>11001009603</v>
      </c>
      <c r="B153" s="3">
        <v>7</v>
      </c>
      <c r="C153" t="s">
        <v>1019</v>
      </c>
      <c r="D153">
        <v>96.03</v>
      </c>
    </row>
    <row r="154" spans="1:4" x14ac:dyDescent="0.2">
      <c r="A154" s="3">
        <v>11001009604</v>
      </c>
      <c r="B154" s="3">
        <v>7</v>
      </c>
      <c r="C154" t="s">
        <v>1019</v>
      </c>
      <c r="D154">
        <v>96.04</v>
      </c>
    </row>
    <row r="155" spans="1:4" x14ac:dyDescent="0.2">
      <c r="A155" s="3">
        <v>11001009700</v>
      </c>
      <c r="B155" s="3">
        <v>8</v>
      </c>
      <c r="C155" t="s">
        <v>1030</v>
      </c>
      <c r="D155">
        <v>97</v>
      </c>
    </row>
    <row r="156" spans="1:4" x14ac:dyDescent="0.2">
      <c r="A156" s="3">
        <v>11001009801</v>
      </c>
      <c r="B156" s="3">
        <v>8</v>
      </c>
      <c r="C156" t="s">
        <v>1030</v>
      </c>
      <c r="D156">
        <v>98.01</v>
      </c>
    </row>
    <row r="157" spans="1:4" x14ac:dyDescent="0.2">
      <c r="A157" s="3">
        <v>11001009802</v>
      </c>
      <c r="B157" s="3">
        <v>8</v>
      </c>
      <c r="C157" t="s">
        <v>1030</v>
      </c>
      <c r="D157">
        <v>98.02</v>
      </c>
    </row>
    <row r="158" spans="1:4" x14ac:dyDescent="0.2">
      <c r="A158" s="3">
        <v>11001009803</v>
      </c>
      <c r="B158" s="3">
        <v>8</v>
      </c>
      <c r="C158" t="s">
        <v>1020</v>
      </c>
      <c r="D158">
        <v>98.03</v>
      </c>
    </row>
    <row r="159" spans="1:4" x14ac:dyDescent="0.2">
      <c r="A159" s="3">
        <v>11001009804</v>
      </c>
      <c r="B159" s="3">
        <v>8</v>
      </c>
      <c r="C159" t="s">
        <v>1030</v>
      </c>
      <c r="D159">
        <v>98.04</v>
      </c>
    </row>
    <row r="160" spans="1:4" x14ac:dyDescent="0.2">
      <c r="A160" s="3">
        <v>11001009807</v>
      </c>
      <c r="B160" s="3">
        <v>8</v>
      </c>
      <c r="C160" t="s">
        <v>1031</v>
      </c>
      <c r="D160">
        <v>98.07</v>
      </c>
    </row>
    <row r="161" spans="1:4" x14ac:dyDescent="0.2">
      <c r="A161" s="3">
        <v>11001009810</v>
      </c>
      <c r="B161" s="3">
        <v>8</v>
      </c>
      <c r="C161" t="s">
        <v>1031</v>
      </c>
      <c r="D161">
        <v>98.1</v>
      </c>
    </row>
    <row r="162" spans="1:4" x14ac:dyDescent="0.2">
      <c r="A162" s="3">
        <v>11001009811</v>
      </c>
      <c r="B162" s="3">
        <v>8</v>
      </c>
      <c r="C162" t="s">
        <v>1031</v>
      </c>
      <c r="D162">
        <v>98.11</v>
      </c>
    </row>
    <row r="163" spans="1:4" x14ac:dyDescent="0.2">
      <c r="A163" s="3">
        <v>11001009901</v>
      </c>
      <c r="B163" s="3">
        <v>7</v>
      </c>
      <c r="C163" t="s">
        <v>1023</v>
      </c>
      <c r="D163">
        <v>99.01</v>
      </c>
    </row>
    <row r="164" spans="1:4" x14ac:dyDescent="0.2">
      <c r="A164" s="3">
        <v>11001009902</v>
      </c>
      <c r="B164" s="3">
        <v>7</v>
      </c>
      <c r="C164" t="s">
        <v>1025</v>
      </c>
      <c r="D164">
        <v>99.02</v>
      </c>
    </row>
    <row r="165" spans="1:4" x14ac:dyDescent="0.2">
      <c r="A165" s="3">
        <v>11001009903</v>
      </c>
      <c r="B165" s="3">
        <v>7</v>
      </c>
      <c r="C165" t="s">
        <v>1025</v>
      </c>
      <c r="D165">
        <v>99.03</v>
      </c>
    </row>
    <row r="166" spans="1:4" x14ac:dyDescent="0.2">
      <c r="A166" s="3">
        <v>11001009904</v>
      </c>
      <c r="B166" s="3">
        <v>7</v>
      </c>
      <c r="C166" t="s">
        <v>1025</v>
      </c>
      <c r="D166">
        <v>99.04</v>
      </c>
    </row>
    <row r="167" spans="1:4" x14ac:dyDescent="0.2">
      <c r="A167" s="3">
        <v>11001009905</v>
      </c>
      <c r="B167" s="3">
        <v>7</v>
      </c>
      <c r="C167" t="s">
        <v>1025</v>
      </c>
      <c r="D167">
        <v>99.05</v>
      </c>
    </row>
    <row r="168" spans="1:4" x14ac:dyDescent="0.2">
      <c r="A168" s="3">
        <v>11001009906</v>
      </c>
      <c r="B168" s="3">
        <v>7</v>
      </c>
      <c r="C168" t="s">
        <v>1025</v>
      </c>
      <c r="D168">
        <v>99.06</v>
      </c>
    </row>
    <row r="169" spans="1:4" x14ac:dyDescent="0.2">
      <c r="A169" s="3">
        <v>11001009907</v>
      </c>
      <c r="B169" s="3">
        <v>7</v>
      </c>
      <c r="C169" t="s">
        <v>1024</v>
      </c>
      <c r="D169">
        <v>99.07</v>
      </c>
    </row>
    <row r="170" spans="1:4" x14ac:dyDescent="0.2">
      <c r="A170" s="3">
        <v>11001010100</v>
      </c>
      <c r="B170" s="3">
        <v>2</v>
      </c>
      <c r="C170" t="s">
        <v>1015</v>
      </c>
      <c r="D170">
        <v>101</v>
      </c>
    </row>
    <row r="171" spans="1:4" x14ac:dyDescent="0.2">
      <c r="A171" s="3">
        <v>11001010200</v>
      </c>
      <c r="B171" s="3">
        <v>6</v>
      </c>
      <c r="C171" t="s">
        <v>1017</v>
      </c>
      <c r="D171">
        <v>102</v>
      </c>
    </row>
    <row r="172" spans="1:4" x14ac:dyDescent="0.2">
      <c r="A172" s="3">
        <v>11001010300</v>
      </c>
      <c r="B172" s="3">
        <v>4</v>
      </c>
      <c r="C172" t="s">
        <v>1002</v>
      </c>
      <c r="D172">
        <v>103</v>
      </c>
    </row>
    <row r="173" spans="1:4" x14ac:dyDescent="0.2">
      <c r="A173" s="3">
        <v>11001010400</v>
      </c>
      <c r="B173" s="3">
        <v>8</v>
      </c>
      <c r="C173" t="s">
        <v>1020</v>
      </c>
      <c r="D173">
        <v>104</v>
      </c>
    </row>
    <row r="174" spans="1:4" x14ac:dyDescent="0.2">
      <c r="A174" s="3">
        <v>11001010500</v>
      </c>
      <c r="B174" s="3">
        <v>6</v>
      </c>
      <c r="C174" t="s">
        <v>1017</v>
      </c>
      <c r="D174">
        <v>105</v>
      </c>
    </row>
    <row r="175" spans="1:4" x14ac:dyDescent="0.2">
      <c r="A175" s="3">
        <v>11001010600</v>
      </c>
      <c r="B175" s="3">
        <v>6</v>
      </c>
      <c r="C175" t="s">
        <v>1027</v>
      </c>
      <c r="D175">
        <v>106</v>
      </c>
    </row>
    <row r="176" spans="1:4" x14ac:dyDescent="0.2">
      <c r="A176" s="3">
        <v>11001010700</v>
      </c>
      <c r="B176" s="3">
        <v>2</v>
      </c>
      <c r="C176" t="s">
        <v>1012</v>
      </c>
      <c r="D176">
        <v>107</v>
      </c>
    </row>
    <row r="177" spans="1:4" x14ac:dyDescent="0.2">
      <c r="A177" s="3">
        <v>11001010800</v>
      </c>
      <c r="B177" s="3">
        <v>2</v>
      </c>
      <c r="C177" t="s">
        <v>1016</v>
      </c>
      <c r="D177">
        <v>108</v>
      </c>
    </row>
    <row r="178" spans="1:4" x14ac:dyDescent="0.2">
      <c r="A178" s="3">
        <v>11001010900</v>
      </c>
      <c r="B178" s="3">
        <v>8</v>
      </c>
      <c r="C178" t="s">
        <v>1031</v>
      </c>
      <c r="D178">
        <v>109</v>
      </c>
    </row>
    <row r="179" spans="1:4" x14ac:dyDescent="0.2">
      <c r="A179" s="3">
        <v>11001011000</v>
      </c>
      <c r="B179" s="3">
        <v>6</v>
      </c>
      <c r="C179" t="s">
        <v>1017</v>
      </c>
      <c r="D179">
        <v>110</v>
      </c>
    </row>
    <row r="180" spans="1:4" x14ac:dyDescent="0.2">
      <c r="A180" s="3">
        <v>11001011100</v>
      </c>
      <c r="B180" s="3">
        <v>5</v>
      </c>
      <c r="C180" t="s">
        <v>1029</v>
      </c>
      <c r="D180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4" sqref="B4"/>
    </sheetView>
  </sheetViews>
  <sheetFormatPr baseColWidth="10" defaultRowHeight="16" x14ac:dyDescent="0.2"/>
  <cols>
    <col min="1" max="1" width="26.6640625" bestFit="1" customWidth="1"/>
    <col min="2" max="2" width="83.83203125" bestFit="1" customWidth="1"/>
  </cols>
  <sheetData>
    <row r="1" spans="1:2" x14ac:dyDescent="0.2">
      <c r="A1" t="s">
        <v>0</v>
      </c>
      <c r="B1" t="s">
        <v>963</v>
      </c>
    </row>
    <row r="2" spans="1:2" x14ac:dyDescent="0.2">
      <c r="A2" t="s">
        <v>1</v>
      </c>
      <c r="B2" t="s">
        <v>964</v>
      </c>
    </row>
    <row r="3" spans="1:2" x14ac:dyDescent="0.2">
      <c r="A3" t="s">
        <v>2</v>
      </c>
      <c r="B3" t="s">
        <v>965</v>
      </c>
    </row>
    <row r="4" spans="1:2" x14ac:dyDescent="0.2">
      <c r="A4" t="s">
        <v>3</v>
      </c>
      <c r="B4" t="s">
        <v>966</v>
      </c>
    </row>
    <row r="5" spans="1:2" x14ac:dyDescent="0.2">
      <c r="A5" t="s">
        <v>4</v>
      </c>
      <c r="B5" t="s">
        <v>967</v>
      </c>
    </row>
    <row r="6" spans="1:2" x14ac:dyDescent="0.2">
      <c r="A6" t="s">
        <v>5</v>
      </c>
      <c r="B6" t="s">
        <v>968</v>
      </c>
    </row>
    <row r="7" spans="1:2" x14ac:dyDescent="0.2">
      <c r="A7" t="s">
        <v>6</v>
      </c>
      <c r="B7" t="s">
        <v>969</v>
      </c>
    </row>
    <row r="8" spans="1:2" x14ac:dyDescent="0.2">
      <c r="A8" t="s">
        <v>7</v>
      </c>
      <c r="B8" t="s">
        <v>970</v>
      </c>
    </row>
    <row r="9" spans="1:2" x14ac:dyDescent="0.2">
      <c r="A9" t="s">
        <v>8</v>
      </c>
      <c r="B9" t="s">
        <v>971</v>
      </c>
    </row>
    <row r="10" spans="1:2" x14ac:dyDescent="0.2">
      <c r="A10" t="s">
        <v>9</v>
      </c>
      <c r="B10" t="s">
        <v>972</v>
      </c>
    </row>
    <row r="11" spans="1:2" x14ac:dyDescent="0.2">
      <c r="A11" t="s">
        <v>10</v>
      </c>
      <c r="B11" t="s">
        <v>973</v>
      </c>
    </row>
    <row r="12" spans="1:2" x14ac:dyDescent="0.2">
      <c r="A12" t="s">
        <v>11</v>
      </c>
      <c r="B12" t="s">
        <v>974</v>
      </c>
    </row>
    <row r="13" spans="1:2" x14ac:dyDescent="0.2">
      <c r="A13" t="s">
        <v>12</v>
      </c>
      <c r="B13" t="s">
        <v>975</v>
      </c>
    </row>
    <row r="14" spans="1:2" x14ac:dyDescent="0.2">
      <c r="A14" t="s">
        <v>13</v>
      </c>
      <c r="B14" t="s">
        <v>976</v>
      </c>
    </row>
    <row r="15" spans="1:2" x14ac:dyDescent="0.2">
      <c r="A15" t="s">
        <v>14</v>
      </c>
      <c r="B15" t="s">
        <v>977</v>
      </c>
    </row>
    <row r="16" spans="1:2" x14ac:dyDescent="0.2">
      <c r="A16" t="s">
        <v>15</v>
      </c>
      <c r="B16" t="s">
        <v>978</v>
      </c>
    </row>
    <row r="17" spans="1:2" x14ac:dyDescent="0.2">
      <c r="A17" t="s">
        <v>16</v>
      </c>
      <c r="B17" t="s">
        <v>979</v>
      </c>
    </row>
    <row r="18" spans="1:2" x14ac:dyDescent="0.2">
      <c r="A18" t="s">
        <v>17</v>
      </c>
      <c r="B18" t="s">
        <v>987</v>
      </c>
    </row>
    <row r="19" spans="1:2" x14ac:dyDescent="0.2">
      <c r="A19" t="s">
        <v>18</v>
      </c>
      <c r="B19" t="s">
        <v>980</v>
      </c>
    </row>
    <row r="20" spans="1:2" x14ac:dyDescent="0.2">
      <c r="A20" t="s">
        <v>19</v>
      </c>
      <c r="B20" t="s">
        <v>981</v>
      </c>
    </row>
    <row r="21" spans="1:2" x14ac:dyDescent="0.2">
      <c r="A21" t="s">
        <v>20</v>
      </c>
      <c r="B21" t="s">
        <v>982</v>
      </c>
    </row>
    <row r="22" spans="1:2" x14ac:dyDescent="0.2">
      <c r="A22" t="s">
        <v>21</v>
      </c>
      <c r="B22" t="s">
        <v>983</v>
      </c>
    </row>
    <row r="23" spans="1:2" x14ac:dyDescent="0.2">
      <c r="A23" t="s">
        <v>22</v>
      </c>
      <c r="B23" t="s">
        <v>984</v>
      </c>
    </row>
    <row r="24" spans="1:2" x14ac:dyDescent="0.2">
      <c r="A24" t="s">
        <v>23</v>
      </c>
      <c r="B24" t="s">
        <v>985</v>
      </c>
    </row>
    <row r="25" spans="1:2" x14ac:dyDescent="0.2">
      <c r="A25" t="s">
        <v>24</v>
      </c>
      <c r="B25" t="s">
        <v>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DC_school_distance</vt:lpstr>
      <vt:lpstr>ward_info</vt:lpstr>
      <vt:lpstr>data-dictionary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Chartoff</dc:creator>
  <cp:lastModifiedBy>Microsoft Office User</cp:lastModifiedBy>
  <dcterms:created xsi:type="dcterms:W3CDTF">2017-04-06T22:24:19Z</dcterms:created>
  <dcterms:modified xsi:type="dcterms:W3CDTF">2017-05-23T17:19:29Z</dcterms:modified>
</cp:coreProperties>
</file>