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7.VScode\Running VS Code\KUWOTECH\Kuwotech_Sales_Management\01.Original_data\"/>
    </mc:Choice>
  </mc:AlternateContent>
  <xr:revisionPtr revIDLastSave="0" documentId="13_ncr:1_{70A21B6E-8BB4-4435-A586-D9E9C5FA0EB4}" xr6:coauthVersionLast="47" xr6:coauthVersionMax="47" xr10:uidLastSave="{00000000-0000-0000-0000-000000000000}"/>
  <bookViews>
    <workbookView xWindow="77130" yWindow="5685" windowWidth="21600" windowHeight="11055" xr2:uid="{00000000-000D-0000-FFFF-FFFF00000000}"/>
  </bookViews>
  <sheets>
    <sheet name="기본정보" sheetId="1" r:id="rId1"/>
    <sheet name="입사일자" sheetId="2" r:id="rId2"/>
    <sheet name="ERP자료_원본" sheetId="3" state="hidden" r:id="rId3"/>
    <sheet name="ERP자료_수정_1" sheetId="4" state="hidden" r:id="rId4"/>
    <sheet name="ERP자료_수정_2" sheetId="5" state="hidden" r:id="rId5"/>
  </sheets>
  <definedNames>
    <definedName name="_xlnm._FilterDatabase" localSheetId="3" hidden="1">ERP자료_수정_1!A2:I718</definedName>
    <definedName name="_xlnm._FilterDatabase" localSheetId="4" hidden="1">ERP자료_수정_2!A1:J718</definedName>
    <definedName name="_xlnm._FilterDatabase" localSheetId="0" hidden="1">기본정보!$A$1:$W$1009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8" i="5" l="1"/>
  <c r="F718" i="5"/>
  <c r="D718" i="5"/>
  <c r="H717" i="5"/>
  <c r="F717" i="5"/>
  <c r="D717" i="5"/>
  <c r="H716" i="5"/>
  <c r="F716" i="5"/>
  <c r="D716" i="5"/>
  <c r="H715" i="5"/>
  <c r="F715" i="5"/>
  <c r="D715" i="5"/>
  <c r="H714" i="5"/>
  <c r="F714" i="5"/>
  <c r="D714" i="5"/>
  <c r="H713" i="5"/>
  <c r="F713" i="5"/>
  <c r="D713" i="5"/>
  <c r="H712" i="5"/>
  <c r="F712" i="5"/>
  <c r="D712" i="5"/>
  <c r="H711" i="5"/>
  <c r="F711" i="5"/>
  <c r="D711" i="5"/>
  <c r="H710" i="5"/>
  <c r="F710" i="5"/>
  <c r="D710" i="5"/>
  <c r="H709" i="5"/>
  <c r="F709" i="5"/>
  <c r="D709" i="5"/>
  <c r="H708" i="5"/>
  <c r="F708" i="5"/>
  <c r="D708" i="5"/>
  <c r="H707" i="5"/>
  <c r="F707" i="5"/>
  <c r="D707" i="5"/>
  <c r="H706" i="5"/>
  <c r="F706" i="5"/>
  <c r="D706" i="5"/>
  <c r="H705" i="5"/>
  <c r="F705" i="5"/>
  <c r="D705" i="5"/>
  <c r="H704" i="5"/>
  <c r="F704" i="5"/>
  <c r="D704" i="5"/>
  <c r="H703" i="5"/>
  <c r="F703" i="5"/>
  <c r="D703" i="5"/>
  <c r="H702" i="5"/>
  <c r="F702" i="5"/>
  <c r="D702" i="5"/>
  <c r="H701" i="5"/>
  <c r="F701" i="5"/>
  <c r="D701" i="5"/>
  <c r="H700" i="5"/>
  <c r="F700" i="5"/>
  <c r="D700" i="5"/>
  <c r="K699" i="5"/>
  <c r="J699" i="5"/>
  <c r="H699" i="5"/>
  <c r="F699" i="5"/>
  <c r="D699" i="5"/>
  <c r="H698" i="5"/>
  <c r="F698" i="5"/>
  <c r="D698" i="5"/>
  <c r="H697" i="5"/>
  <c r="F697" i="5"/>
  <c r="D697" i="5"/>
  <c r="H696" i="5"/>
  <c r="F696" i="5"/>
  <c r="D696" i="5"/>
  <c r="H695" i="5"/>
  <c r="F695" i="5"/>
  <c r="D695" i="5"/>
  <c r="H694" i="5"/>
  <c r="F694" i="5"/>
  <c r="D694" i="5"/>
  <c r="H693" i="5"/>
  <c r="F693" i="5"/>
  <c r="D693" i="5"/>
  <c r="H692" i="5"/>
  <c r="F692" i="5"/>
  <c r="D692" i="5"/>
  <c r="H691" i="5"/>
  <c r="F691" i="5"/>
  <c r="D691" i="5"/>
  <c r="H690" i="5"/>
  <c r="F690" i="5"/>
  <c r="D690" i="5"/>
  <c r="H689" i="5"/>
  <c r="F689" i="5"/>
  <c r="D689" i="5"/>
  <c r="H688" i="5"/>
  <c r="F688" i="5"/>
  <c r="D688" i="5"/>
  <c r="H687" i="5"/>
  <c r="F687" i="5"/>
  <c r="D687" i="5"/>
  <c r="H686" i="5"/>
  <c r="F686" i="5"/>
  <c r="D686" i="5"/>
  <c r="H685" i="5"/>
  <c r="F685" i="5"/>
  <c r="D685" i="5"/>
  <c r="H684" i="5"/>
  <c r="F684" i="5"/>
  <c r="D684" i="5"/>
  <c r="H683" i="5"/>
  <c r="F683" i="5"/>
  <c r="D683" i="5"/>
  <c r="H682" i="5"/>
  <c r="F682" i="5"/>
  <c r="D682" i="5"/>
  <c r="H681" i="5"/>
  <c r="F681" i="5"/>
  <c r="D681" i="5"/>
  <c r="H680" i="5"/>
  <c r="F680" i="5"/>
  <c r="D680" i="5"/>
  <c r="H679" i="5"/>
  <c r="F679" i="5"/>
  <c r="D679" i="5"/>
  <c r="H678" i="5"/>
  <c r="F678" i="5"/>
  <c r="D678" i="5"/>
  <c r="H677" i="5"/>
  <c r="F677" i="5"/>
  <c r="D677" i="5"/>
  <c r="H676" i="5"/>
  <c r="F676" i="5"/>
  <c r="D676" i="5"/>
  <c r="H675" i="5"/>
  <c r="F675" i="5"/>
  <c r="D675" i="5"/>
  <c r="H674" i="5"/>
  <c r="F674" i="5"/>
  <c r="D674" i="5"/>
  <c r="H673" i="5"/>
  <c r="F673" i="5"/>
  <c r="D673" i="5"/>
  <c r="H672" i="5"/>
  <c r="F672" i="5"/>
  <c r="D672" i="5"/>
  <c r="H671" i="5"/>
  <c r="F671" i="5"/>
  <c r="D671" i="5"/>
  <c r="H670" i="5"/>
  <c r="F670" i="5"/>
  <c r="D670" i="5"/>
  <c r="H669" i="5"/>
  <c r="F669" i="5"/>
  <c r="D669" i="5"/>
  <c r="H668" i="5"/>
  <c r="F668" i="5"/>
  <c r="D668" i="5"/>
  <c r="H667" i="5"/>
  <c r="F667" i="5"/>
  <c r="D667" i="5"/>
  <c r="H666" i="5"/>
  <c r="F666" i="5"/>
  <c r="D666" i="5"/>
  <c r="H665" i="5"/>
  <c r="F665" i="5"/>
  <c r="D665" i="5"/>
  <c r="J664" i="5"/>
  <c r="H664" i="5"/>
  <c r="F664" i="5"/>
  <c r="D664" i="5"/>
  <c r="H663" i="5"/>
  <c r="F663" i="5"/>
  <c r="D663" i="5"/>
  <c r="H662" i="5"/>
  <c r="F662" i="5"/>
  <c r="D662" i="5"/>
  <c r="H661" i="5"/>
  <c r="F661" i="5"/>
  <c r="D661" i="5"/>
  <c r="H660" i="5"/>
  <c r="F660" i="5"/>
  <c r="D660" i="5"/>
  <c r="K659" i="5"/>
  <c r="I659" i="5"/>
  <c r="H659" i="5"/>
  <c r="F659" i="5"/>
  <c r="D659" i="5"/>
  <c r="H658" i="5"/>
  <c r="F658" i="5"/>
  <c r="D658" i="5"/>
  <c r="H657" i="5"/>
  <c r="F657" i="5"/>
  <c r="D657" i="5"/>
  <c r="H656" i="5"/>
  <c r="F656" i="5"/>
  <c r="D656" i="5"/>
  <c r="H655" i="5"/>
  <c r="F655" i="5"/>
  <c r="D655" i="5"/>
  <c r="J654" i="5"/>
  <c r="H654" i="5"/>
  <c r="F654" i="5"/>
  <c r="D654" i="5"/>
  <c r="H653" i="5"/>
  <c r="F653" i="5"/>
  <c r="D653" i="5"/>
  <c r="H652" i="5"/>
  <c r="F652" i="5"/>
  <c r="D652" i="5"/>
  <c r="H651" i="5"/>
  <c r="F651" i="5"/>
  <c r="D651" i="5"/>
  <c r="H650" i="5"/>
  <c r="F650" i="5"/>
  <c r="D650" i="5"/>
  <c r="H649" i="5"/>
  <c r="F649" i="5"/>
  <c r="D649" i="5"/>
  <c r="H648" i="5"/>
  <c r="F648" i="5"/>
  <c r="D648" i="5"/>
  <c r="J647" i="5"/>
  <c r="H647" i="5"/>
  <c r="F647" i="5"/>
  <c r="D647" i="5"/>
  <c r="H646" i="5"/>
  <c r="F646" i="5"/>
  <c r="D646" i="5"/>
  <c r="H645" i="5"/>
  <c r="F645" i="5"/>
  <c r="D645" i="5"/>
  <c r="H644" i="5"/>
  <c r="F644" i="5"/>
  <c r="D644" i="5"/>
  <c r="H643" i="5"/>
  <c r="F643" i="5"/>
  <c r="D643" i="5"/>
  <c r="H642" i="5"/>
  <c r="F642" i="5"/>
  <c r="D642" i="5"/>
  <c r="I641" i="5"/>
  <c r="H641" i="5"/>
  <c r="F641" i="5"/>
  <c r="D641" i="5"/>
  <c r="H640" i="5"/>
  <c r="F640" i="5"/>
  <c r="D640" i="5"/>
  <c r="H639" i="5"/>
  <c r="F639" i="5"/>
  <c r="D639" i="5"/>
  <c r="H638" i="5"/>
  <c r="F638" i="5"/>
  <c r="D638" i="5"/>
  <c r="H637" i="5"/>
  <c r="F637" i="5"/>
  <c r="D637" i="5"/>
  <c r="H636" i="5"/>
  <c r="F636" i="5"/>
  <c r="D636" i="5"/>
  <c r="H635" i="5"/>
  <c r="F635" i="5"/>
  <c r="D635" i="5"/>
  <c r="H634" i="5"/>
  <c r="F634" i="5"/>
  <c r="D634" i="5"/>
  <c r="H633" i="5"/>
  <c r="F633" i="5"/>
  <c r="D633" i="5"/>
  <c r="H632" i="5"/>
  <c r="F632" i="5"/>
  <c r="D632" i="5"/>
  <c r="H631" i="5"/>
  <c r="F631" i="5"/>
  <c r="D631" i="5"/>
  <c r="H630" i="5"/>
  <c r="F630" i="5"/>
  <c r="D630" i="5"/>
  <c r="H629" i="5"/>
  <c r="F629" i="5"/>
  <c r="D629" i="5"/>
  <c r="H628" i="5"/>
  <c r="F628" i="5"/>
  <c r="D628" i="5"/>
  <c r="H627" i="5"/>
  <c r="F627" i="5"/>
  <c r="D627" i="5"/>
  <c r="H626" i="5"/>
  <c r="F626" i="5"/>
  <c r="D626" i="5"/>
  <c r="H625" i="5"/>
  <c r="F625" i="5"/>
  <c r="D625" i="5"/>
  <c r="H624" i="5"/>
  <c r="F624" i="5"/>
  <c r="D624" i="5"/>
  <c r="H623" i="5"/>
  <c r="F623" i="5"/>
  <c r="D623" i="5"/>
  <c r="H622" i="5"/>
  <c r="F622" i="5"/>
  <c r="D622" i="5"/>
  <c r="H621" i="5"/>
  <c r="F621" i="5"/>
  <c r="D621" i="5"/>
  <c r="J620" i="5"/>
  <c r="H620" i="5"/>
  <c r="F620" i="5"/>
  <c r="D620" i="5"/>
  <c r="H619" i="5"/>
  <c r="F619" i="5"/>
  <c r="D619" i="5"/>
  <c r="H618" i="5"/>
  <c r="F618" i="5"/>
  <c r="D618" i="5"/>
  <c r="H617" i="5"/>
  <c r="F617" i="5"/>
  <c r="D617" i="5"/>
  <c r="H616" i="5"/>
  <c r="F616" i="5"/>
  <c r="D616" i="5"/>
  <c r="H615" i="5"/>
  <c r="F615" i="5"/>
  <c r="D615" i="5"/>
  <c r="K614" i="5"/>
  <c r="H614" i="5"/>
  <c r="F614" i="5"/>
  <c r="D614" i="5"/>
  <c r="H613" i="5"/>
  <c r="F613" i="5"/>
  <c r="D613" i="5"/>
  <c r="H612" i="5"/>
  <c r="F612" i="5"/>
  <c r="D612" i="5"/>
  <c r="H611" i="5"/>
  <c r="F611" i="5"/>
  <c r="D611" i="5"/>
  <c r="H610" i="5"/>
  <c r="F610" i="5"/>
  <c r="D610" i="5"/>
  <c r="H609" i="5"/>
  <c r="F609" i="5"/>
  <c r="D609" i="5"/>
  <c r="H608" i="5"/>
  <c r="F608" i="5"/>
  <c r="D608" i="5"/>
  <c r="I607" i="5"/>
  <c r="H607" i="5"/>
  <c r="F607" i="5"/>
  <c r="D607" i="5"/>
  <c r="H606" i="5"/>
  <c r="F606" i="5"/>
  <c r="D606" i="5"/>
  <c r="H605" i="5"/>
  <c r="F605" i="5"/>
  <c r="D605" i="5"/>
  <c r="H604" i="5"/>
  <c r="F604" i="5"/>
  <c r="D604" i="5"/>
  <c r="H603" i="5"/>
  <c r="F603" i="5"/>
  <c r="D603" i="5"/>
  <c r="H602" i="5"/>
  <c r="F602" i="5"/>
  <c r="D602" i="5"/>
  <c r="H601" i="5"/>
  <c r="F601" i="5"/>
  <c r="D601" i="5"/>
  <c r="H600" i="5"/>
  <c r="F600" i="5"/>
  <c r="D600" i="5"/>
  <c r="H599" i="5"/>
  <c r="F599" i="5"/>
  <c r="D599" i="5"/>
  <c r="H598" i="5"/>
  <c r="F598" i="5"/>
  <c r="D598" i="5"/>
  <c r="H597" i="5"/>
  <c r="F597" i="5"/>
  <c r="D597" i="5"/>
  <c r="H596" i="5"/>
  <c r="F596" i="5"/>
  <c r="D596" i="5"/>
  <c r="H595" i="5"/>
  <c r="F595" i="5"/>
  <c r="D595" i="5"/>
  <c r="H594" i="5"/>
  <c r="F594" i="5"/>
  <c r="D594" i="5"/>
  <c r="H593" i="5"/>
  <c r="F593" i="5"/>
  <c r="D593" i="5"/>
  <c r="H592" i="5"/>
  <c r="F592" i="5"/>
  <c r="D592" i="5"/>
  <c r="H591" i="5"/>
  <c r="F591" i="5"/>
  <c r="D591" i="5"/>
  <c r="H590" i="5"/>
  <c r="F590" i="5"/>
  <c r="D590" i="5"/>
  <c r="H589" i="5"/>
  <c r="F589" i="5"/>
  <c r="D589" i="5"/>
  <c r="H588" i="5"/>
  <c r="F588" i="5"/>
  <c r="D588" i="5"/>
  <c r="H587" i="5"/>
  <c r="F587" i="5"/>
  <c r="D587" i="5"/>
  <c r="H586" i="5"/>
  <c r="F586" i="5"/>
  <c r="D586" i="5"/>
  <c r="H585" i="5"/>
  <c r="F585" i="5"/>
  <c r="D585" i="5"/>
  <c r="H584" i="5"/>
  <c r="F584" i="5"/>
  <c r="D584" i="5"/>
  <c r="H583" i="5"/>
  <c r="F583" i="5"/>
  <c r="D583" i="5"/>
  <c r="H582" i="5"/>
  <c r="F582" i="5"/>
  <c r="D582" i="5"/>
  <c r="H581" i="5"/>
  <c r="F581" i="5"/>
  <c r="D581" i="5"/>
  <c r="H580" i="5"/>
  <c r="F580" i="5"/>
  <c r="D580" i="5"/>
  <c r="H579" i="5"/>
  <c r="F579" i="5"/>
  <c r="D579" i="5"/>
  <c r="H578" i="5"/>
  <c r="F578" i="5"/>
  <c r="D578" i="5"/>
  <c r="H577" i="5"/>
  <c r="F577" i="5"/>
  <c r="D577" i="5"/>
  <c r="H576" i="5"/>
  <c r="F576" i="5"/>
  <c r="D576" i="5"/>
  <c r="H575" i="5"/>
  <c r="F575" i="5"/>
  <c r="D575" i="5"/>
  <c r="H574" i="5"/>
  <c r="F574" i="5"/>
  <c r="D574" i="5"/>
  <c r="H573" i="5"/>
  <c r="F573" i="5"/>
  <c r="D573" i="5"/>
  <c r="H572" i="5"/>
  <c r="F572" i="5"/>
  <c r="D572" i="5"/>
  <c r="H571" i="5"/>
  <c r="F571" i="5"/>
  <c r="D571" i="5"/>
  <c r="H570" i="5"/>
  <c r="F570" i="5"/>
  <c r="D570" i="5"/>
  <c r="H569" i="5"/>
  <c r="F569" i="5"/>
  <c r="D569" i="5"/>
  <c r="H568" i="5"/>
  <c r="F568" i="5"/>
  <c r="D568" i="5"/>
  <c r="H567" i="5"/>
  <c r="F567" i="5"/>
  <c r="D567" i="5"/>
  <c r="H566" i="5"/>
  <c r="F566" i="5"/>
  <c r="D566" i="5"/>
  <c r="H565" i="5"/>
  <c r="F565" i="5"/>
  <c r="D565" i="5"/>
  <c r="H564" i="5"/>
  <c r="F564" i="5"/>
  <c r="D564" i="5"/>
  <c r="H563" i="5"/>
  <c r="F563" i="5"/>
  <c r="D563" i="5"/>
  <c r="H562" i="5"/>
  <c r="F562" i="5"/>
  <c r="D562" i="5"/>
  <c r="H561" i="5"/>
  <c r="F561" i="5"/>
  <c r="D561" i="5"/>
  <c r="H560" i="5"/>
  <c r="F560" i="5"/>
  <c r="D560" i="5"/>
  <c r="H559" i="5"/>
  <c r="F559" i="5"/>
  <c r="D559" i="5"/>
  <c r="H558" i="5"/>
  <c r="F558" i="5"/>
  <c r="D558" i="5"/>
  <c r="H557" i="5"/>
  <c r="F557" i="5"/>
  <c r="D557" i="5"/>
  <c r="K556" i="5"/>
  <c r="H556" i="5"/>
  <c r="F556" i="5"/>
  <c r="D556" i="5"/>
  <c r="K555" i="5"/>
  <c r="J555" i="5"/>
  <c r="I555" i="5"/>
  <c r="H555" i="5"/>
  <c r="F555" i="5"/>
  <c r="D555" i="5"/>
  <c r="H554" i="5"/>
  <c r="F554" i="5"/>
  <c r="D554" i="5"/>
  <c r="H553" i="5"/>
  <c r="F553" i="5"/>
  <c r="D553" i="5"/>
  <c r="H552" i="5"/>
  <c r="F552" i="5"/>
  <c r="D552" i="5"/>
  <c r="H551" i="5"/>
  <c r="F551" i="5"/>
  <c r="D551" i="5"/>
  <c r="H550" i="5"/>
  <c r="F550" i="5"/>
  <c r="D550" i="5"/>
  <c r="H549" i="5"/>
  <c r="F549" i="5"/>
  <c r="D549" i="5"/>
  <c r="H548" i="5"/>
  <c r="F548" i="5"/>
  <c r="D548" i="5"/>
  <c r="H547" i="5"/>
  <c r="F547" i="5"/>
  <c r="D547" i="5"/>
  <c r="H546" i="5"/>
  <c r="F546" i="5"/>
  <c r="D546" i="5"/>
  <c r="H545" i="5"/>
  <c r="F545" i="5"/>
  <c r="D545" i="5"/>
  <c r="H544" i="5"/>
  <c r="F544" i="5"/>
  <c r="D544" i="5"/>
  <c r="H543" i="5"/>
  <c r="F543" i="5"/>
  <c r="D543" i="5"/>
  <c r="H542" i="5"/>
  <c r="F542" i="5"/>
  <c r="D542" i="5"/>
  <c r="H541" i="5"/>
  <c r="F541" i="5"/>
  <c r="D541" i="5"/>
  <c r="H540" i="5"/>
  <c r="F540" i="5"/>
  <c r="D540" i="5"/>
  <c r="H539" i="5"/>
  <c r="F539" i="5"/>
  <c r="D539" i="5"/>
  <c r="H538" i="5"/>
  <c r="F538" i="5"/>
  <c r="D538" i="5"/>
  <c r="H537" i="5"/>
  <c r="F537" i="5"/>
  <c r="D537" i="5"/>
  <c r="H536" i="5"/>
  <c r="F536" i="5"/>
  <c r="D536" i="5"/>
  <c r="H535" i="5"/>
  <c r="F535" i="5"/>
  <c r="D535" i="5"/>
  <c r="H534" i="5"/>
  <c r="F534" i="5"/>
  <c r="D534" i="5"/>
  <c r="H533" i="5"/>
  <c r="F533" i="5"/>
  <c r="D533" i="5"/>
  <c r="H532" i="5"/>
  <c r="F532" i="5"/>
  <c r="D532" i="5"/>
  <c r="H531" i="5"/>
  <c r="F531" i="5"/>
  <c r="D531" i="5"/>
  <c r="H530" i="5"/>
  <c r="F530" i="5"/>
  <c r="D530" i="5"/>
  <c r="H529" i="5"/>
  <c r="F529" i="5"/>
  <c r="D529" i="5"/>
  <c r="H528" i="5"/>
  <c r="F528" i="5"/>
  <c r="D528" i="5"/>
  <c r="H527" i="5"/>
  <c r="F527" i="5"/>
  <c r="D527" i="5"/>
  <c r="H526" i="5"/>
  <c r="F526" i="5"/>
  <c r="D526" i="5"/>
  <c r="H525" i="5"/>
  <c r="F525" i="5"/>
  <c r="D525" i="5"/>
  <c r="H524" i="5"/>
  <c r="F524" i="5"/>
  <c r="D524" i="5"/>
  <c r="H523" i="5"/>
  <c r="F523" i="5"/>
  <c r="D523" i="5"/>
  <c r="K522" i="5"/>
  <c r="J522" i="5"/>
  <c r="H522" i="5"/>
  <c r="F522" i="5"/>
  <c r="D522" i="5"/>
  <c r="K521" i="5"/>
  <c r="H521" i="5"/>
  <c r="F521" i="5"/>
  <c r="D521" i="5"/>
  <c r="H520" i="5"/>
  <c r="F520" i="5"/>
  <c r="D520" i="5"/>
  <c r="H519" i="5"/>
  <c r="F519" i="5"/>
  <c r="D519" i="5"/>
  <c r="H518" i="5"/>
  <c r="F518" i="5"/>
  <c r="D518" i="5"/>
  <c r="J517" i="5"/>
  <c r="H517" i="5"/>
  <c r="F517" i="5"/>
  <c r="D517" i="5"/>
  <c r="H516" i="5"/>
  <c r="F516" i="5"/>
  <c r="D516" i="5"/>
  <c r="H515" i="5"/>
  <c r="F515" i="5"/>
  <c r="D515" i="5"/>
  <c r="H514" i="5"/>
  <c r="F514" i="5"/>
  <c r="D514" i="5"/>
  <c r="H513" i="5"/>
  <c r="F513" i="5"/>
  <c r="D513" i="5"/>
  <c r="H512" i="5"/>
  <c r="F512" i="5"/>
  <c r="D512" i="5"/>
  <c r="H511" i="5"/>
  <c r="F511" i="5"/>
  <c r="D511" i="5"/>
  <c r="K510" i="5"/>
  <c r="J510" i="5"/>
  <c r="H510" i="5"/>
  <c r="F510" i="5"/>
  <c r="D510" i="5"/>
  <c r="K509" i="5"/>
  <c r="H509" i="5"/>
  <c r="F509" i="5"/>
  <c r="D509" i="5"/>
  <c r="H508" i="5"/>
  <c r="F508" i="5"/>
  <c r="D508" i="5"/>
  <c r="H507" i="5"/>
  <c r="F507" i="5"/>
  <c r="D507" i="5"/>
  <c r="H506" i="5"/>
  <c r="F506" i="5"/>
  <c r="D506" i="5"/>
  <c r="J505" i="5"/>
  <c r="H505" i="5"/>
  <c r="F505" i="5"/>
  <c r="D505" i="5"/>
  <c r="H504" i="5"/>
  <c r="F504" i="5"/>
  <c r="D504" i="5"/>
  <c r="H503" i="5"/>
  <c r="F503" i="5"/>
  <c r="D503" i="5"/>
  <c r="H502" i="5"/>
  <c r="F502" i="5"/>
  <c r="D502" i="5"/>
  <c r="H501" i="5"/>
  <c r="F501" i="5"/>
  <c r="D501" i="5"/>
  <c r="H500" i="5"/>
  <c r="F500" i="5"/>
  <c r="D500" i="5"/>
  <c r="H499" i="5"/>
  <c r="F499" i="5"/>
  <c r="D499" i="5"/>
  <c r="H498" i="5"/>
  <c r="F498" i="5"/>
  <c r="D498" i="5"/>
  <c r="H497" i="5"/>
  <c r="F497" i="5"/>
  <c r="D497" i="5"/>
  <c r="H496" i="5"/>
  <c r="F496" i="5"/>
  <c r="D496" i="5"/>
  <c r="H495" i="5"/>
  <c r="F495" i="5"/>
  <c r="D495" i="5"/>
  <c r="H494" i="5"/>
  <c r="F494" i="5"/>
  <c r="D494" i="5"/>
  <c r="H493" i="5"/>
  <c r="F493" i="5"/>
  <c r="D493" i="5"/>
  <c r="H492" i="5"/>
  <c r="F492" i="5"/>
  <c r="D492" i="5"/>
  <c r="H491" i="5"/>
  <c r="F491" i="5"/>
  <c r="D491" i="5"/>
  <c r="H490" i="5"/>
  <c r="F490" i="5"/>
  <c r="D490" i="5"/>
  <c r="H489" i="5"/>
  <c r="F489" i="5"/>
  <c r="D489" i="5"/>
  <c r="H488" i="5"/>
  <c r="F488" i="5"/>
  <c r="D488" i="5"/>
  <c r="H487" i="5"/>
  <c r="F487" i="5"/>
  <c r="D487" i="5"/>
  <c r="H486" i="5"/>
  <c r="F486" i="5"/>
  <c r="D486" i="5"/>
  <c r="H485" i="5"/>
  <c r="F485" i="5"/>
  <c r="D485" i="5"/>
  <c r="H484" i="5"/>
  <c r="F484" i="5"/>
  <c r="D484" i="5"/>
  <c r="H483" i="5"/>
  <c r="F483" i="5"/>
  <c r="D483" i="5"/>
  <c r="H482" i="5"/>
  <c r="F482" i="5"/>
  <c r="D482" i="5"/>
  <c r="H481" i="5"/>
  <c r="F481" i="5"/>
  <c r="D481" i="5"/>
  <c r="H480" i="5"/>
  <c r="F480" i="5"/>
  <c r="D480" i="5"/>
  <c r="H479" i="5"/>
  <c r="F479" i="5"/>
  <c r="D479" i="5"/>
  <c r="H478" i="5"/>
  <c r="F478" i="5"/>
  <c r="D478" i="5"/>
  <c r="H477" i="5"/>
  <c r="F477" i="5"/>
  <c r="D477" i="5"/>
  <c r="H476" i="5"/>
  <c r="F476" i="5"/>
  <c r="D476" i="5"/>
  <c r="H475" i="5"/>
  <c r="F475" i="5"/>
  <c r="D475" i="5"/>
  <c r="H474" i="5"/>
  <c r="F474" i="5"/>
  <c r="D474" i="5"/>
  <c r="H473" i="5"/>
  <c r="F473" i="5"/>
  <c r="D473" i="5"/>
  <c r="H472" i="5"/>
  <c r="F472" i="5"/>
  <c r="D472" i="5"/>
  <c r="H471" i="5"/>
  <c r="F471" i="5"/>
  <c r="D471" i="5"/>
  <c r="K470" i="5"/>
  <c r="I470" i="5"/>
  <c r="H470" i="5"/>
  <c r="F470" i="5"/>
  <c r="D470" i="5"/>
  <c r="H469" i="5"/>
  <c r="F469" i="5"/>
  <c r="D469" i="5"/>
  <c r="H468" i="5"/>
  <c r="F468" i="5"/>
  <c r="D468" i="5"/>
  <c r="H467" i="5"/>
  <c r="F467" i="5"/>
  <c r="D467" i="5"/>
  <c r="K466" i="5"/>
  <c r="H466" i="5"/>
  <c r="F466" i="5"/>
  <c r="D466" i="5"/>
  <c r="H465" i="5"/>
  <c r="F465" i="5"/>
  <c r="D465" i="5"/>
  <c r="H464" i="5"/>
  <c r="F464" i="5"/>
  <c r="D464" i="5"/>
  <c r="H463" i="5"/>
  <c r="F463" i="5"/>
  <c r="D463" i="5"/>
  <c r="H462" i="5"/>
  <c r="F462" i="5"/>
  <c r="D462" i="5"/>
  <c r="H461" i="5"/>
  <c r="F461" i="5"/>
  <c r="D461" i="5"/>
  <c r="H460" i="5"/>
  <c r="F460" i="5"/>
  <c r="D460" i="5"/>
  <c r="H459" i="5"/>
  <c r="F459" i="5"/>
  <c r="D459" i="5"/>
  <c r="H458" i="5"/>
  <c r="F458" i="5"/>
  <c r="D458" i="5"/>
  <c r="J457" i="5"/>
  <c r="H457" i="5"/>
  <c r="F457" i="5"/>
  <c r="D457" i="5"/>
  <c r="H456" i="5"/>
  <c r="F456" i="5"/>
  <c r="D456" i="5"/>
  <c r="H455" i="5"/>
  <c r="F455" i="5"/>
  <c r="D455" i="5"/>
  <c r="H454" i="5"/>
  <c r="F454" i="5"/>
  <c r="D454" i="5"/>
  <c r="H453" i="5"/>
  <c r="F453" i="5"/>
  <c r="D453" i="5"/>
  <c r="K452" i="5"/>
  <c r="H452" i="5"/>
  <c r="F452" i="5"/>
  <c r="D452" i="5"/>
  <c r="H451" i="5"/>
  <c r="F451" i="5"/>
  <c r="D451" i="5"/>
  <c r="H450" i="5"/>
  <c r="F450" i="5"/>
  <c r="D450" i="5"/>
  <c r="H449" i="5"/>
  <c r="F449" i="5"/>
  <c r="D449" i="5"/>
  <c r="H448" i="5"/>
  <c r="F448" i="5"/>
  <c r="D448" i="5"/>
  <c r="H447" i="5"/>
  <c r="F447" i="5"/>
  <c r="D447" i="5"/>
  <c r="K446" i="5"/>
  <c r="H446" i="5"/>
  <c r="F446" i="5"/>
  <c r="D446" i="5"/>
  <c r="H445" i="5"/>
  <c r="F445" i="5"/>
  <c r="D445" i="5"/>
  <c r="H444" i="5"/>
  <c r="F444" i="5"/>
  <c r="D444" i="5"/>
  <c r="H443" i="5"/>
  <c r="F443" i="5"/>
  <c r="D443" i="5"/>
  <c r="H442" i="5"/>
  <c r="F442" i="5"/>
  <c r="D442" i="5"/>
  <c r="H441" i="5"/>
  <c r="F441" i="5"/>
  <c r="D441" i="5"/>
  <c r="H440" i="5"/>
  <c r="F440" i="5"/>
  <c r="D440" i="5"/>
  <c r="J439" i="5"/>
  <c r="H439" i="5"/>
  <c r="F439" i="5"/>
  <c r="D439" i="5"/>
  <c r="H438" i="5"/>
  <c r="F438" i="5"/>
  <c r="D438" i="5"/>
  <c r="H437" i="5"/>
  <c r="F437" i="5"/>
  <c r="D437" i="5"/>
  <c r="H436" i="5"/>
  <c r="F436" i="5"/>
  <c r="D436" i="5"/>
  <c r="H435" i="5"/>
  <c r="F435" i="5"/>
  <c r="D435" i="5"/>
  <c r="H434" i="5"/>
  <c r="F434" i="5"/>
  <c r="D434" i="5"/>
  <c r="H433" i="5"/>
  <c r="F433" i="5"/>
  <c r="D433" i="5"/>
  <c r="H432" i="5"/>
  <c r="F432" i="5"/>
  <c r="D432" i="5"/>
  <c r="H431" i="5"/>
  <c r="F431" i="5"/>
  <c r="D431" i="5"/>
  <c r="H430" i="5"/>
  <c r="F430" i="5"/>
  <c r="D430" i="5"/>
  <c r="H429" i="5"/>
  <c r="F429" i="5"/>
  <c r="D429" i="5"/>
  <c r="H428" i="5"/>
  <c r="F428" i="5"/>
  <c r="D428" i="5"/>
  <c r="H427" i="5"/>
  <c r="F427" i="5"/>
  <c r="D427" i="5"/>
  <c r="H426" i="5"/>
  <c r="F426" i="5"/>
  <c r="D426" i="5"/>
  <c r="H425" i="5"/>
  <c r="F425" i="5"/>
  <c r="D425" i="5"/>
  <c r="H424" i="5"/>
  <c r="F424" i="5"/>
  <c r="D424" i="5"/>
  <c r="H423" i="5"/>
  <c r="F423" i="5"/>
  <c r="D423" i="5"/>
  <c r="H422" i="5"/>
  <c r="F422" i="5"/>
  <c r="D422" i="5"/>
  <c r="H421" i="5"/>
  <c r="F421" i="5"/>
  <c r="D421" i="5"/>
  <c r="H420" i="5"/>
  <c r="F420" i="5"/>
  <c r="D420" i="5"/>
  <c r="J419" i="5"/>
  <c r="H419" i="5"/>
  <c r="F419" i="5"/>
  <c r="D419" i="5"/>
  <c r="J418" i="5"/>
  <c r="H418" i="5"/>
  <c r="F418" i="5"/>
  <c r="D418" i="5"/>
  <c r="H417" i="5"/>
  <c r="F417" i="5"/>
  <c r="D417" i="5"/>
  <c r="H416" i="5"/>
  <c r="F416" i="5"/>
  <c r="D416" i="5"/>
  <c r="H415" i="5"/>
  <c r="F415" i="5"/>
  <c r="D415" i="5"/>
  <c r="H414" i="5"/>
  <c r="F414" i="5"/>
  <c r="D414" i="5"/>
  <c r="H413" i="5"/>
  <c r="F413" i="5"/>
  <c r="D413" i="5"/>
  <c r="J412" i="5"/>
  <c r="H412" i="5"/>
  <c r="F412" i="5"/>
  <c r="D412" i="5"/>
  <c r="H411" i="5"/>
  <c r="F411" i="5"/>
  <c r="D411" i="5"/>
  <c r="H410" i="5"/>
  <c r="F410" i="5"/>
  <c r="D410" i="5"/>
  <c r="H409" i="5"/>
  <c r="F409" i="5"/>
  <c r="D409" i="5"/>
  <c r="H408" i="5"/>
  <c r="F408" i="5"/>
  <c r="D408" i="5"/>
  <c r="H407" i="5"/>
  <c r="F407" i="5"/>
  <c r="D407" i="5"/>
  <c r="H406" i="5"/>
  <c r="F406" i="5"/>
  <c r="D406" i="5"/>
  <c r="H405" i="5"/>
  <c r="F405" i="5"/>
  <c r="D405" i="5"/>
  <c r="H404" i="5"/>
  <c r="F404" i="5"/>
  <c r="D404" i="5"/>
  <c r="H403" i="5"/>
  <c r="F403" i="5"/>
  <c r="D403" i="5"/>
  <c r="H402" i="5"/>
  <c r="F402" i="5"/>
  <c r="D402" i="5"/>
  <c r="H401" i="5"/>
  <c r="F401" i="5"/>
  <c r="D401" i="5"/>
  <c r="H400" i="5"/>
  <c r="F400" i="5"/>
  <c r="D400" i="5"/>
  <c r="H399" i="5"/>
  <c r="F399" i="5"/>
  <c r="D399" i="5"/>
  <c r="H398" i="5"/>
  <c r="F398" i="5"/>
  <c r="D398" i="5"/>
  <c r="H397" i="5"/>
  <c r="F397" i="5"/>
  <c r="D397" i="5"/>
  <c r="H396" i="5"/>
  <c r="F396" i="5"/>
  <c r="D396" i="5"/>
  <c r="H395" i="5"/>
  <c r="F395" i="5"/>
  <c r="D395" i="5"/>
  <c r="H394" i="5"/>
  <c r="F394" i="5"/>
  <c r="D394" i="5"/>
  <c r="H393" i="5"/>
  <c r="F393" i="5"/>
  <c r="D393" i="5"/>
  <c r="K392" i="5"/>
  <c r="H392" i="5"/>
  <c r="F392" i="5"/>
  <c r="D392" i="5"/>
  <c r="H391" i="5"/>
  <c r="F391" i="5"/>
  <c r="D391" i="5"/>
  <c r="H390" i="5"/>
  <c r="F390" i="5"/>
  <c r="D390" i="5"/>
  <c r="H389" i="5"/>
  <c r="F389" i="5"/>
  <c r="D389" i="5"/>
  <c r="H388" i="5"/>
  <c r="F388" i="5"/>
  <c r="D388" i="5"/>
  <c r="K387" i="5"/>
  <c r="H387" i="5"/>
  <c r="F387" i="5"/>
  <c r="D387" i="5"/>
  <c r="H386" i="5"/>
  <c r="F386" i="5"/>
  <c r="D386" i="5"/>
  <c r="H385" i="5"/>
  <c r="F385" i="5"/>
  <c r="D385" i="5"/>
  <c r="H384" i="5"/>
  <c r="F384" i="5"/>
  <c r="D384" i="5"/>
  <c r="H383" i="5"/>
  <c r="F383" i="5"/>
  <c r="D383" i="5"/>
  <c r="H382" i="5"/>
  <c r="F382" i="5"/>
  <c r="D382" i="5"/>
  <c r="H381" i="5"/>
  <c r="F381" i="5"/>
  <c r="D381" i="5"/>
  <c r="H380" i="5"/>
  <c r="F380" i="5"/>
  <c r="D380" i="5"/>
  <c r="H379" i="5"/>
  <c r="F379" i="5"/>
  <c r="D379" i="5"/>
  <c r="H378" i="5"/>
  <c r="F378" i="5"/>
  <c r="D378" i="5"/>
  <c r="H377" i="5"/>
  <c r="F377" i="5"/>
  <c r="D377" i="5"/>
  <c r="H376" i="5"/>
  <c r="F376" i="5"/>
  <c r="D376" i="5"/>
  <c r="J375" i="5"/>
  <c r="H375" i="5"/>
  <c r="F375" i="5"/>
  <c r="D375" i="5"/>
  <c r="K374" i="5"/>
  <c r="J374" i="5"/>
  <c r="H374" i="5"/>
  <c r="F374" i="5"/>
  <c r="D374" i="5"/>
  <c r="H373" i="5"/>
  <c r="F373" i="5"/>
  <c r="D373" i="5"/>
  <c r="H372" i="5"/>
  <c r="F372" i="5"/>
  <c r="D372" i="5"/>
  <c r="H371" i="5"/>
  <c r="F371" i="5"/>
  <c r="D371" i="5"/>
  <c r="J370" i="5"/>
  <c r="H370" i="5"/>
  <c r="F370" i="5"/>
  <c r="D370" i="5"/>
  <c r="H369" i="5"/>
  <c r="F369" i="5"/>
  <c r="D369" i="5"/>
  <c r="H368" i="5"/>
  <c r="F368" i="5"/>
  <c r="D368" i="5"/>
  <c r="H367" i="5"/>
  <c r="F367" i="5"/>
  <c r="D367" i="5"/>
  <c r="K366" i="5"/>
  <c r="H366" i="5"/>
  <c r="F366" i="5"/>
  <c r="D366" i="5"/>
  <c r="H365" i="5"/>
  <c r="F365" i="5"/>
  <c r="D365" i="5"/>
  <c r="H364" i="5"/>
  <c r="F364" i="5"/>
  <c r="D364" i="5"/>
  <c r="H363" i="5"/>
  <c r="F363" i="5"/>
  <c r="D363" i="5"/>
  <c r="H362" i="5"/>
  <c r="F362" i="5"/>
  <c r="D362" i="5"/>
  <c r="H361" i="5"/>
  <c r="F361" i="5"/>
  <c r="D361" i="5"/>
  <c r="K360" i="5"/>
  <c r="H360" i="5"/>
  <c r="F360" i="5"/>
  <c r="D360" i="5"/>
  <c r="H359" i="5"/>
  <c r="F359" i="5"/>
  <c r="D359" i="5"/>
  <c r="H358" i="5"/>
  <c r="F358" i="5"/>
  <c r="D358" i="5"/>
  <c r="H357" i="5"/>
  <c r="F357" i="5"/>
  <c r="D357" i="5"/>
  <c r="H356" i="5"/>
  <c r="F356" i="5"/>
  <c r="D356" i="5"/>
  <c r="H355" i="5"/>
  <c r="F355" i="5"/>
  <c r="D355" i="5"/>
  <c r="H354" i="5"/>
  <c r="F354" i="5"/>
  <c r="D354" i="5"/>
  <c r="H353" i="5"/>
  <c r="F353" i="5"/>
  <c r="D353" i="5"/>
  <c r="H352" i="5"/>
  <c r="F352" i="5"/>
  <c r="D352" i="5"/>
  <c r="H351" i="5"/>
  <c r="F351" i="5"/>
  <c r="D351" i="5"/>
  <c r="H350" i="5"/>
  <c r="F350" i="5"/>
  <c r="D350" i="5"/>
  <c r="H349" i="5"/>
  <c r="F349" i="5"/>
  <c r="D349" i="5"/>
  <c r="H348" i="5"/>
  <c r="F348" i="5"/>
  <c r="D348" i="5"/>
  <c r="H347" i="5"/>
  <c r="F347" i="5"/>
  <c r="D347" i="5"/>
  <c r="H346" i="5"/>
  <c r="F346" i="5"/>
  <c r="D346" i="5"/>
  <c r="H345" i="5"/>
  <c r="F345" i="5"/>
  <c r="D345" i="5"/>
  <c r="H344" i="5"/>
  <c r="F344" i="5"/>
  <c r="D344" i="5"/>
  <c r="H343" i="5"/>
  <c r="F343" i="5"/>
  <c r="D343" i="5"/>
  <c r="H342" i="5"/>
  <c r="F342" i="5"/>
  <c r="D342" i="5"/>
  <c r="H341" i="5"/>
  <c r="F341" i="5"/>
  <c r="D341" i="5"/>
  <c r="H340" i="5"/>
  <c r="F340" i="5"/>
  <c r="D340" i="5"/>
  <c r="H339" i="5"/>
  <c r="F339" i="5"/>
  <c r="D339" i="5"/>
  <c r="H338" i="5"/>
  <c r="F338" i="5"/>
  <c r="D338" i="5"/>
  <c r="H337" i="5"/>
  <c r="F337" i="5"/>
  <c r="D337" i="5"/>
  <c r="H336" i="5"/>
  <c r="F336" i="5"/>
  <c r="D336" i="5"/>
  <c r="H335" i="5"/>
  <c r="F335" i="5"/>
  <c r="D335" i="5"/>
  <c r="H334" i="5"/>
  <c r="F334" i="5"/>
  <c r="D334" i="5"/>
  <c r="H333" i="5"/>
  <c r="F333" i="5"/>
  <c r="D333" i="5"/>
  <c r="H332" i="5"/>
  <c r="F332" i="5"/>
  <c r="D332" i="5"/>
  <c r="H331" i="5"/>
  <c r="F331" i="5"/>
  <c r="D331" i="5"/>
  <c r="K330" i="5"/>
  <c r="H330" i="5"/>
  <c r="F330" i="5"/>
  <c r="D330" i="5"/>
  <c r="H329" i="5"/>
  <c r="F329" i="5"/>
  <c r="D329" i="5"/>
  <c r="H328" i="5"/>
  <c r="F328" i="5"/>
  <c r="D328" i="5"/>
  <c r="H327" i="5"/>
  <c r="F327" i="5"/>
  <c r="D327" i="5"/>
  <c r="H326" i="5"/>
  <c r="F326" i="5"/>
  <c r="D326" i="5"/>
  <c r="K325" i="5"/>
  <c r="H325" i="5"/>
  <c r="F325" i="5"/>
  <c r="D325" i="5"/>
  <c r="H324" i="5"/>
  <c r="F324" i="5"/>
  <c r="D324" i="5"/>
  <c r="H323" i="5"/>
  <c r="F323" i="5"/>
  <c r="D323" i="5"/>
  <c r="H322" i="5"/>
  <c r="F322" i="5"/>
  <c r="D322" i="5"/>
  <c r="H321" i="5"/>
  <c r="F321" i="5"/>
  <c r="D321" i="5"/>
  <c r="H320" i="5"/>
  <c r="F320" i="5"/>
  <c r="D320" i="5"/>
  <c r="H319" i="5"/>
  <c r="F319" i="5"/>
  <c r="D319" i="5"/>
  <c r="K318" i="5"/>
  <c r="J318" i="5"/>
  <c r="H318" i="5"/>
  <c r="F318" i="5"/>
  <c r="D318" i="5"/>
  <c r="H317" i="5"/>
  <c r="F317" i="5"/>
  <c r="D317" i="5"/>
  <c r="H316" i="5"/>
  <c r="F316" i="5"/>
  <c r="D316" i="5"/>
  <c r="H315" i="5"/>
  <c r="F315" i="5"/>
  <c r="D315" i="5"/>
  <c r="J314" i="5"/>
  <c r="I314" i="5"/>
  <c r="H314" i="5"/>
  <c r="F314" i="5"/>
  <c r="D314" i="5"/>
  <c r="K313" i="5"/>
  <c r="H313" i="5"/>
  <c r="F313" i="5"/>
  <c r="D313" i="5"/>
  <c r="H312" i="5"/>
  <c r="F312" i="5"/>
  <c r="D312" i="5"/>
  <c r="H311" i="5"/>
  <c r="F311" i="5"/>
  <c r="D311" i="5"/>
  <c r="H310" i="5"/>
  <c r="F310" i="5"/>
  <c r="D310" i="5"/>
  <c r="H309" i="5"/>
  <c r="F309" i="5"/>
  <c r="D309" i="5"/>
  <c r="J308" i="5"/>
  <c r="H308" i="5"/>
  <c r="F308" i="5"/>
  <c r="D308" i="5"/>
  <c r="H307" i="5"/>
  <c r="F307" i="5"/>
  <c r="D307" i="5"/>
  <c r="H306" i="5"/>
  <c r="F306" i="5"/>
  <c r="D306" i="5"/>
  <c r="H305" i="5"/>
  <c r="F305" i="5"/>
  <c r="D305" i="5"/>
  <c r="H304" i="5"/>
  <c r="F304" i="5"/>
  <c r="D304" i="5"/>
  <c r="H303" i="5"/>
  <c r="F303" i="5"/>
  <c r="D303" i="5"/>
  <c r="H302" i="5"/>
  <c r="F302" i="5"/>
  <c r="D302" i="5"/>
  <c r="K301" i="5"/>
  <c r="H301" i="5"/>
  <c r="F301" i="5"/>
  <c r="D301" i="5"/>
  <c r="K300" i="5"/>
  <c r="I300" i="5"/>
  <c r="H300" i="5"/>
  <c r="F300" i="5"/>
  <c r="D300" i="5"/>
  <c r="H299" i="5"/>
  <c r="F299" i="5"/>
  <c r="D299" i="5"/>
  <c r="H298" i="5"/>
  <c r="F298" i="5"/>
  <c r="D298" i="5"/>
  <c r="H297" i="5"/>
  <c r="F297" i="5"/>
  <c r="D297" i="5"/>
  <c r="H296" i="5"/>
  <c r="F296" i="5"/>
  <c r="D296" i="5"/>
  <c r="K295" i="5"/>
  <c r="H295" i="5"/>
  <c r="F295" i="5"/>
  <c r="D295" i="5"/>
  <c r="H294" i="5"/>
  <c r="F294" i="5"/>
  <c r="D294" i="5"/>
  <c r="H293" i="5"/>
  <c r="F293" i="5"/>
  <c r="D293" i="5"/>
  <c r="H292" i="5"/>
  <c r="F292" i="5"/>
  <c r="D292" i="5"/>
  <c r="H291" i="5"/>
  <c r="F291" i="5"/>
  <c r="D291" i="5"/>
  <c r="H290" i="5"/>
  <c r="F290" i="5"/>
  <c r="D290" i="5"/>
  <c r="H289" i="5"/>
  <c r="F289" i="5"/>
  <c r="D289" i="5"/>
  <c r="H288" i="5"/>
  <c r="F288" i="5"/>
  <c r="D288" i="5"/>
  <c r="K287" i="5"/>
  <c r="H287" i="5"/>
  <c r="F287" i="5"/>
  <c r="D287" i="5"/>
  <c r="H286" i="5"/>
  <c r="F286" i="5"/>
  <c r="D286" i="5"/>
  <c r="H285" i="5"/>
  <c r="F285" i="5"/>
  <c r="D285" i="5"/>
  <c r="H284" i="5"/>
  <c r="F284" i="5"/>
  <c r="D284" i="5"/>
  <c r="H283" i="5"/>
  <c r="F283" i="5"/>
  <c r="D283" i="5"/>
  <c r="K282" i="5"/>
  <c r="H282" i="5"/>
  <c r="F282" i="5"/>
  <c r="D282" i="5"/>
  <c r="H281" i="5"/>
  <c r="F281" i="5"/>
  <c r="D281" i="5"/>
  <c r="H280" i="5"/>
  <c r="F280" i="5"/>
  <c r="D280" i="5"/>
  <c r="H279" i="5"/>
  <c r="F279" i="5"/>
  <c r="D279" i="5"/>
  <c r="H278" i="5"/>
  <c r="F278" i="5"/>
  <c r="D278" i="5"/>
  <c r="H277" i="5"/>
  <c r="F277" i="5"/>
  <c r="D277" i="5"/>
  <c r="H276" i="5"/>
  <c r="F276" i="5"/>
  <c r="D276" i="5"/>
  <c r="H275" i="5"/>
  <c r="F275" i="5"/>
  <c r="D275" i="5"/>
  <c r="H274" i="5"/>
  <c r="F274" i="5"/>
  <c r="D274" i="5"/>
  <c r="H273" i="5"/>
  <c r="F273" i="5"/>
  <c r="D273" i="5"/>
  <c r="H272" i="5"/>
  <c r="F272" i="5"/>
  <c r="D272" i="5"/>
  <c r="H271" i="5"/>
  <c r="F271" i="5"/>
  <c r="D271" i="5"/>
  <c r="H270" i="5"/>
  <c r="F270" i="5"/>
  <c r="D270" i="5"/>
  <c r="H269" i="5"/>
  <c r="F269" i="5"/>
  <c r="D269" i="5"/>
  <c r="H268" i="5"/>
  <c r="F268" i="5"/>
  <c r="D268" i="5"/>
  <c r="I267" i="5"/>
  <c r="H267" i="5"/>
  <c r="F267" i="5"/>
  <c r="D267" i="5"/>
  <c r="K266" i="5"/>
  <c r="H266" i="5"/>
  <c r="F266" i="5"/>
  <c r="D266" i="5"/>
  <c r="H265" i="5"/>
  <c r="F265" i="5"/>
  <c r="D265" i="5"/>
  <c r="H264" i="5"/>
  <c r="F264" i="5"/>
  <c r="D264" i="5"/>
  <c r="H263" i="5"/>
  <c r="F263" i="5"/>
  <c r="D263" i="5"/>
  <c r="H262" i="5"/>
  <c r="F262" i="5"/>
  <c r="D262" i="5"/>
  <c r="H261" i="5"/>
  <c r="F261" i="5"/>
  <c r="D261" i="5"/>
  <c r="H260" i="5"/>
  <c r="F260" i="5"/>
  <c r="D260" i="5"/>
  <c r="H259" i="5"/>
  <c r="F259" i="5"/>
  <c r="D259" i="5"/>
  <c r="H258" i="5"/>
  <c r="F258" i="5"/>
  <c r="D258" i="5"/>
  <c r="K257" i="5"/>
  <c r="H257" i="5"/>
  <c r="F257" i="5"/>
  <c r="D257" i="5"/>
  <c r="K256" i="5"/>
  <c r="H256" i="5"/>
  <c r="F256" i="5"/>
  <c r="D256" i="5"/>
  <c r="H255" i="5"/>
  <c r="F255" i="5"/>
  <c r="D255" i="5"/>
  <c r="H254" i="5"/>
  <c r="F254" i="5"/>
  <c r="D254" i="5"/>
  <c r="H253" i="5"/>
  <c r="F253" i="5"/>
  <c r="D253" i="5"/>
  <c r="K252" i="5"/>
  <c r="H252" i="5"/>
  <c r="F252" i="5"/>
  <c r="D252" i="5"/>
  <c r="J251" i="5"/>
  <c r="H251" i="5"/>
  <c r="F251" i="5"/>
  <c r="D251" i="5"/>
  <c r="H250" i="5"/>
  <c r="F250" i="5"/>
  <c r="D250" i="5"/>
  <c r="H249" i="5"/>
  <c r="F249" i="5"/>
  <c r="D249" i="5"/>
  <c r="H248" i="5"/>
  <c r="F248" i="5"/>
  <c r="D248" i="5"/>
  <c r="H247" i="5"/>
  <c r="F247" i="5"/>
  <c r="D247" i="5"/>
  <c r="H246" i="5"/>
  <c r="F246" i="5"/>
  <c r="D246" i="5"/>
  <c r="H245" i="5"/>
  <c r="F245" i="5"/>
  <c r="D245" i="5"/>
  <c r="H244" i="5"/>
  <c r="F244" i="5"/>
  <c r="D244" i="5"/>
  <c r="H243" i="5"/>
  <c r="F243" i="5"/>
  <c r="D243" i="5"/>
  <c r="H242" i="5"/>
  <c r="F242" i="5"/>
  <c r="D242" i="5"/>
  <c r="H241" i="5"/>
  <c r="F241" i="5"/>
  <c r="D241" i="5"/>
  <c r="H240" i="5"/>
  <c r="F240" i="5"/>
  <c r="D240" i="5"/>
  <c r="K239" i="5"/>
  <c r="H239" i="5"/>
  <c r="F239" i="5"/>
  <c r="D239" i="5"/>
  <c r="J238" i="5"/>
  <c r="H238" i="5"/>
  <c r="F238" i="5"/>
  <c r="D238" i="5"/>
  <c r="H237" i="5"/>
  <c r="F237" i="5"/>
  <c r="D237" i="5"/>
  <c r="H236" i="5"/>
  <c r="F236" i="5"/>
  <c r="D236" i="5"/>
  <c r="H235" i="5"/>
  <c r="F235" i="5"/>
  <c r="D235" i="5"/>
  <c r="J234" i="5"/>
  <c r="H234" i="5"/>
  <c r="F234" i="5"/>
  <c r="D234" i="5"/>
  <c r="H233" i="5"/>
  <c r="F233" i="5"/>
  <c r="D233" i="5"/>
  <c r="H232" i="5"/>
  <c r="F232" i="5"/>
  <c r="D232" i="5"/>
  <c r="H231" i="5"/>
  <c r="F231" i="5"/>
  <c r="D231" i="5"/>
  <c r="H230" i="5"/>
  <c r="F230" i="5"/>
  <c r="D230" i="5"/>
  <c r="H229" i="5"/>
  <c r="F229" i="5"/>
  <c r="D229" i="5"/>
  <c r="H228" i="5"/>
  <c r="F228" i="5"/>
  <c r="D228" i="5"/>
  <c r="J227" i="5"/>
  <c r="H227" i="5"/>
  <c r="F227" i="5"/>
  <c r="D227" i="5"/>
  <c r="H226" i="5"/>
  <c r="F226" i="5"/>
  <c r="D226" i="5"/>
  <c r="H225" i="5"/>
  <c r="F225" i="5"/>
  <c r="D225" i="5"/>
  <c r="H224" i="5"/>
  <c r="F224" i="5"/>
  <c r="D224" i="5"/>
  <c r="H223" i="5"/>
  <c r="F223" i="5"/>
  <c r="D223" i="5"/>
  <c r="K222" i="5"/>
  <c r="J222" i="5"/>
  <c r="H222" i="5"/>
  <c r="F222" i="5"/>
  <c r="D222" i="5"/>
  <c r="H221" i="5"/>
  <c r="F221" i="5"/>
  <c r="D221" i="5"/>
  <c r="H220" i="5"/>
  <c r="F220" i="5"/>
  <c r="D220" i="5"/>
  <c r="H219" i="5"/>
  <c r="F219" i="5"/>
  <c r="D219" i="5"/>
  <c r="H218" i="5"/>
  <c r="F218" i="5"/>
  <c r="D218" i="5"/>
  <c r="J217" i="5"/>
  <c r="H217" i="5"/>
  <c r="F217" i="5"/>
  <c r="D217" i="5"/>
  <c r="H216" i="5"/>
  <c r="F216" i="5"/>
  <c r="D216" i="5"/>
  <c r="H215" i="5"/>
  <c r="F215" i="5"/>
  <c r="D215" i="5"/>
  <c r="H214" i="5"/>
  <c r="F214" i="5"/>
  <c r="D214" i="5"/>
  <c r="H213" i="5"/>
  <c r="F213" i="5"/>
  <c r="D213" i="5"/>
  <c r="H212" i="5"/>
  <c r="F212" i="5"/>
  <c r="D212" i="5"/>
  <c r="H211" i="5"/>
  <c r="F211" i="5"/>
  <c r="D211" i="5"/>
  <c r="H210" i="5"/>
  <c r="F210" i="5"/>
  <c r="D210" i="5"/>
  <c r="H209" i="5"/>
  <c r="F209" i="5"/>
  <c r="D209" i="5"/>
  <c r="H208" i="5"/>
  <c r="F208" i="5"/>
  <c r="D208" i="5"/>
  <c r="H207" i="5"/>
  <c r="F207" i="5"/>
  <c r="D207" i="5"/>
  <c r="K206" i="5"/>
  <c r="I206" i="5"/>
  <c r="H206" i="5"/>
  <c r="F206" i="5"/>
  <c r="D206" i="5"/>
  <c r="H205" i="5"/>
  <c r="F205" i="5"/>
  <c r="D205" i="5"/>
  <c r="H204" i="5"/>
  <c r="F204" i="5"/>
  <c r="D204" i="5"/>
  <c r="H203" i="5"/>
  <c r="F203" i="5"/>
  <c r="D203" i="5"/>
  <c r="K202" i="5"/>
  <c r="H202" i="5"/>
  <c r="F202" i="5"/>
  <c r="D202" i="5"/>
  <c r="H201" i="5"/>
  <c r="F201" i="5"/>
  <c r="D201" i="5"/>
  <c r="H200" i="5"/>
  <c r="F200" i="5"/>
  <c r="D200" i="5"/>
  <c r="H199" i="5"/>
  <c r="F199" i="5"/>
  <c r="D199" i="5"/>
  <c r="H198" i="5"/>
  <c r="F198" i="5"/>
  <c r="D198" i="5"/>
  <c r="H197" i="5"/>
  <c r="F197" i="5"/>
  <c r="D197" i="5"/>
  <c r="H196" i="5"/>
  <c r="F196" i="5"/>
  <c r="D196" i="5"/>
  <c r="H195" i="5"/>
  <c r="F195" i="5"/>
  <c r="D195" i="5"/>
  <c r="H194" i="5"/>
  <c r="F194" i="5"/>
  <c r="D194" i="5"/>
  <c r="K193" i="5"/>
  <c r="H193" i="5"/>
  <c r="F193" i="5"/>
  <c r="D193" i="5"/>
  <c r="H192" i="5"/>
  <c r="F192" i="5"/>
  <c r="D192" i="5"/>
  <c r="H191" i="5"/>
  <c r="F191" i="5"/>
  <c r="D191" i="5"/>
  <c r="H190" i="5"/>
  <c r="F190" i="5"/>
  <c r="D190" i="5"/>
  <c r="H189" i="5"/>
  <c r="F189" i="5"/>
  <c r="D189" i="5"/>
  <c r="H188" i="5"/>
  <c r="F188" i="5"/>
  <c r="D188" i="5"/>
  <c r="H187" i="5"/>
  <c r="F187" i="5"/>
  <c r="D187" i="5"/>
  <c r="H186" i="5"/>
  <c r="F186" i="5"/>
  <c r="D186" i="5"/>
  <c r="H185" i="5"/>
  <c r="F185" i="5"/>
  <c r="D185" i="5"/>
  <c r="H184" i="5"/>
  <c r="F184" i="5"/>
  <c r="D184" i="5"/>
  <c r="H183" i="5"/>
  <c r="F183" i="5"/>
  <c r="D183" i="5"/>
  <c r="H182" i="5"/>
  <c r="F182" i="5"/>
  <c r="D182" i="5"/>
  <c r="K181" i="5"/>
  <c r="J181" i="5"/>
  <c r="I181" i="5"/>
  <c r="H181" i="5"/>
  <c r="F181" i="5"/>
  <c r="D181" i="5"/>
  <c r="H180" i="5"/>
  <c r="F180" i="5"/>
  <c r="D180" i="5"/>
  <c r="H179" i="5"/>
  <c r="F179" i="5"/>
  <c r="D179" i="5"/>
  <c r="H178" i="5"/>
  <c r="F178" i="5"/>
  <c r="D178" i="5"/>
  <c r="K177" i="5"/>
  <c r="I177" i="5"/>
  <c r="H177" i="5"/>
  <c r="F177" i="5"/>
  <c r="D177" i="5"/>
  <c r="H176" i="5"/>
  <c r="F176" i="5"/>
  <c r="D176" i="5"/>
  <c r="H175" i="5"/>
  <c r="F175" i="5"/>
  <c r="D175" i="5"/>
  <c r="H174" i="5"/>
  <c r="F174" i="5"/>
  <c r="D174" i="5"/>
  <c r="H173" i="5"/>
  <c r="F173" i="5"/>
  <c r="D173" i="5"/>
  <c r="H172" i="5"/>
  <c r="F172" i="5"/>
  <c r="D172" i="5"/>
  <c r="H171" i="5"/>
  <c r="F171" i="5"/>
  <c r="D171" i="5"/>
  <c r="H170" i="5"/>
  <c r="F170" i="5"/>
  <c r="D170" i="5"/>
  <c r="H169" i="5"/>
  <c r="F169" i="5"/>
  <c r="D169" i="5"/>
  <c r="K168" i="5"/>
  <c r="H168" i="5"/>
  <c r="F168" i="5"/>
  <c r="D168" i="5"/>
  <c r="H167" i="5"/>
  <c r="F167" i="5"/>
  <c r="D167" i="5"/>
  <c r="H166" i="5"/>
  <c r="F166" i="5"/>
  <c r="D166" i="5"/>
  <c r="J165" i="5"/>
  <c r="H165" i="5"/>
  <c r="F165" i="5"/>
  <c r="D165" i="5"/>
  <c r="K164" i="5"/>
  <c r="J164" i="5"/>
  <c r="H164" i="5"/>
  <c r="F164" i="5"/>
  <c r="D164" i="5"/>
  <c r="H163" i="5"/>
  <c r="F163" i="5"/>
  <c r="D163" i="5"/>
  <c r="H162" i="5"/>
  <c r="F162" i="5"/>
  <c r="D162" i="5"/>
  <c r="J161" i="5"/>
  <c r="H161" i="5"/>
  <c r="F161" i="5"/>
  <c r="D161" i="5"/>
  <c r="J160" i="5"/>
  <c r="I160" i="5"/>
  <c r="H160" i="5"/>
  <c r="F160" i="5"/>
  <c r="D160" i="5"/>
  <c r="H159" i="5"/>
  <c r="F159" i="5"/>
  <c r="D159" i="5"/>
  <c r="H158" i="5"/>
  <c r="F158" i="5"/>
  <c r="D158" i="5"/>
  <c r="K157" i="5"/>
  <c r="H157" i="5"/>
  <c r="F157" i="5"/>
  <c r="D157" i="5"/>
  <c r="H156" i="5"/>
  <c r="F156" i="5"/>
  <c r="D156" i="5"/>
  <c r="H155" i="5"/>
  <c r="F155" i="5"/>
  <c r="D155" i="5"/>
  <c r="H154" i="5"/>
  <c r="F154" i="5"/>
  <c r="D154" i="5"/>
  <c r="H153" i="5"/>
  <c r="F153" i="5"/>
  <c r="D153" i="5"/>
  <c r="K152" i="5"/>
  <c r="H152" i="5"/>
  <c r="F152" i="5"/>
  <c r="D152" i="5"/>
  <c r="H151" i="5"/>
  <c r="F151" i="5"/>
  <c r="D151" i="5"/>
  <c r="H150" i="5"/>
  <c r="F150" i="5"/>
  <c r="D150" i="5"/>
  <c r="H149" i="5"/>
  <c r="F149" i="5"/>
  <c r="D149" i="5"/>
  <c r="H148" i="5"/>
  <c r="F148" i="5"/>
  <c r="D148" i="5"/>
  <c r="H147" i="5"/>
  <c r="F147" i="5"/>
  <c r="D147" i="5"/>
  <c r="H146" i="5"/>
  <c r="F146" i="5"/>
  <c r="D146" i="5"/>
  <c r="H145" i="5"/>
  <c r="F145" i="5"/>
  <c r="D145" i="5"/>
  <c r="H144" i="5"/>
  <c r="F144" i="5"/>
  <c r="D144" i="5"/>
  <c r="H143" i="5"/>
  <c r="F143" i="5"/>
  <c r="D143" i="5"/>
  <c r="H142" i="5"/>
  <c r="F142" i="5"/>
  <c r="D142" i="5"/>
  <c r="H141" i="5"/>
  <c r="F141" i="5"/>
  <c r="D141" i="5"/>
  <c r="H140" i="5"/>
  <c r="F140" i="5"/>
  <c r="D140" i="5"/>
  <c r="H139" i="5"/>
  <c r="F139" i="5"/>
  <c r="D139" i="5"/>
  <c r="H138" i="5"/>
  <c r="F138" i="5"/>
  <c r="D138" i="5"/>
  <c r="K137" i="5"/>
  <c r="J137" i="5"/>
  <c r="H137" i="5"/>
  <c r="F137" i="5"/>
  <c r="D137" i="5"/>
  <c r="K136" i="5"/>
  <c r="H136" i="5"/>
  <c r="F136" i="5"/>
  <c r="D136" i="5"/>
  <c r="H135" i="5"/>
  <c r="F135" i="5"/>
  <c r="D135" i="5"/>
  <c r="H134" i="5"/>
  <c r="F134" i="5"/>
  <c r="D134" i="5"/>
  <c r="K133" i="5"/>
  <c r="J133" i="5"/>
  <c r="H133" i="5"/>
  <c r="F133" i="5"/>
  <c r="D133" i="5"/>
  <c r="J132" i="5"/>
  <c r="I132" i="5"/>
  <c r="H132" i="5"/>
  <c r="F132" i="5"/>
  <c r="D132" i="5"/>
  <c r="H131" i="5"/>
  <c r="F131" i="5"/>
  <c r="D131" i="5"/>
  <c r="H130" i="5"/>
  <c r="F130" i="5"/>
  <c r="D130" i="5"/>
  <c r="H129" i="5"/>
  <c r="F129" i="5"/>
  <c r="D129" i="5"/>
  <c r="H128" i="5"/>
  <c r="F128" i="5"/>
  <c r="D128" i="5"/>
  <c r="H127" i="5"/>
  <c r="F127" i="5"/>
  <c r="D127" i="5"/>
  <c r="H126" i="5"/>
  <c r="F126" i="5"/>
  <c r="D126" i="5"/>
  <c r="H125" i="5"/>
  <c r="F125" i="5"/>
  <c r="D125" i="5"/>
  <c r="H124" i="5"/>
  <c r="F124" i="5"/>
  <c r="D124" i="5"/>
  <c r="H123" i="5"/>
  <c r="F123" i="5"/>
  <c r="D123" i="5"/>
  <c r="H122" i="5"/>
  <c r="F122" i="5"/>
  <c r="D122" i="5"/>
  <c r="H121" i="5"/>
  <c r="F121" i="5"/>
  <c r="D121" i="5"/>
  <c r="H120" i="5"/>
  <c r="F120" i="5"/>
  <c r="D120" i="5"/>
  <c r="H119" i="5"/>
  <c r="F119" i="5"/>
  <c r="D119" i="5"/>
  <c r="K118" i="5"/>
  <c r="H118" i="5"/>
  <c r="F118" i="5"/>
  <c r="D118" i="5"/>
  <c r="H117" i="5"/>
  <c r="F117" i="5"/>
  <c r="D117" i="5"/>
  <c r="H116" i="5"/>
  <c r="F116" i="5"/>
  <c r="D116" i="5"/>
  <c r="J115" i="5"/>
  <c r="I115" i="5"/>
  <c r="H115" i="5"/>
  <c r="F115" i="5"/>
  <c r="D115" i="5"/>
  <c r="K114" i="5"/>
  <c r="H114" i="5"/>
  <c r="F114" i="5"/>
  <c r="D114" i="5"/>
  <c r="H113" i="5"/>
  <c r="F113" i="5"/>
  <c r="D113" i="5"/>
  <c r="H112" i="5"/>
  <c r="F112" i="5"/>
  <c r="D112" i="5"/>
  <c r="K111" i="5"/>
  <c r="H111" i="5"/>
  <c r="F111" i="5"/>
  <c r="D111" i="5"/>
  <c r="K110" i="5"/>
  <c r="H110" i="5"/>
  <c r="F110" i="5"/>
  <c r="D110" i="5"/>
  <c r="H109" i="5"/>
  <c r="F109" i="5"/>
  <c r="D109" i="5"/>
  <c r="H108" i="5"/>
  <c r="F108" i="5"/>
  <c r="D108" i="5"/>
  <c r="H107" i="5"/>
  <c r="F107" i="5"/>
  <c r="D107" i="5"/>
  <c r="H106" i="5"/>
  <c r="F106" i="5"/>
  <c r="D106" i="5"/>
  <c r="K105" i="5"/>
  <c r="H105" i="5"/>
  <c r="F105" i="5"/>
  <c r="D105" i="5"/>
  <c r="H104" i="5"/>
  <c r="F104" i="5"/>
  <c r="D104" i="5"/>
  <c r="H103" i="5"/>
  <c r="F103" i="5"/>
  <c r="D103" i="5"/>
  <c r="H102" i="5"/>
  <c r="F102" i="5"/>
  <c r="D102" i="5"/>
  <c r="K101" i="5"/>
  <c r="H101" i="5"/>
  <c r="F101" i="5"/>
  <c r="D101" i="5"/>
  <c r="H100" i="5"/>
  <c r="F100" i="5"/>
  <c r="D100" i="5"/>
  <c r="H99" i="5"/>
  <c r="F99" i="5"/>
  <c r="D99" i="5"/>
  <c r="H98" i="5"/>
  <c r="F98" i="5"/>
  <c r="D98" i="5"/>
  <c r="H97" i="5"/>
  <c r="F97" i="5"/>
  <c r="D97" i="5"/>
  <c r="H96" i="5"/>
  <c r="F96" i="5"/>
  <c r="D96" i="5"/>
  <c r="H95" i="5"/>
  <c r="F95" i="5"/>
  <c r="D95" i="5"/>
  <c r="H94" i="5"/>
  <c r="F94" i="5"/>
  <c r="D94" i="5"/>
  <c r="H93" i="5"/>
  <c r="F93" i="5"/>
  <c r="D93" i="5"/>
  <c r="I92" i="5"/>
  <c r="H92" i="5"/>
  <c r="F92" i="5"/>
  <c r="D92" i="5"/>
  <c r="K91" i="5"/>
  <c r="J91" i="5"/>
  <c r="H91" i="5"/>
  <c r="F91" i="5"/>
  <c r="D91" i="5"/>
  <c r="H90" i="5"/>
  <c r="F90" i="5"/>
  <c r="D90" i="5"/>
  <c r="H89" i="5"/>
  <c r="F89" i="5"/>
  <c r="D89" i="5"/>
  <c r="H88" i="5"/>
  <c r="F88" i="5"/>
  <c r="D88" i="5"/>
  <c r="K87" i="5"/>
  <c r="H87" i="5"/>
  <c r="F87" i="5"/>
  <c r="D87" i="5"/>
  <c r="H86" i="5"/>
  <c r="F86" i="5"/>
  <c r="D86" i="5"/>
  <c r="J85" i="5"/>
  <c r="I85" i="5"/>
  <c r="H85" i="5"/>
  <c r="F85" i="5"/>
  <c r="D85" i="5"/>
  <c r="H84" i="5"/>
  <c r="F84" i="5"/>
  <c r="D84" i="5"/>
  <c r="H83" i="5"/>
  <c r="F83" i="5"/>
  <c r="D83" i="5"/>
  <c r="H82" i="5"/>
  <c r="F82" i="5"/>
  <c r="D82" i="5"/>
  <c r="H81" i="5"/>
  <c r="F81" i="5"/>
  <c r="D81" i="5"/>
  <c r="H80" i="5"/>
  <c r="F80" i="5"/>
  <c r="D80" i="5"/>
  <c r="K79" i="5"/>
  <c r="H79" i="5"/>
  <c r="F79" i="5"/>
  <c r="D79" i="5"/>
  <c r="H78" i="5"/>
  <c r="F78" i="5"/>
  <c r="D78" i="5"/>
  <c r="H77" i="5"/>
  <c r="F77" i="5"/>
  <c r="D77" i="5"/>
  <c r="J76" i="5"/>
  <c r="H76" i="5"/>
  <c r="F76" i="5"/>
  <c r="D76" i="5"/>
  <c r="K75" i="5"/>
  <c r="J75" i="5"/>
  <c r="H75" i="5"/>
  <c r="F75" i="5"/>
  <c r="D75" i="5"/>
  <c r="H74" i="5"/>
  <c r="F74" i="5"/>
  <c r="D74" i="5"/>
  <c r="H73" i="5"/>
  <c r="F73" i="5"/>
  <c r="D73" i="5"/>
  <c r="H72" i="5"/>
  <c r="F72" i="5"/>
  <c r="D72" i="5"/>
  <c r="H71" i="5"/>
  <c r="F71" i="5"/>
  <c r="D71" i="5"/>
  <c r="H70" i="5"/>
  <c r="F70" i="5"/>
  <c r="D70" i="5"/>
  <c r="H69" i="5"/>
  <c r="F69" i="5"/>
  <c r="D69" i="5"/>
  <c r="H68" i="5"/>
  <c r="F68" i="5"/>
  <c r="D68" i="5"/>
  <c r="J67" i="5"/>
  <c r="H67" i="5"/>
  <c r="F67" i="5"/>
  <c r="D67" i="5"/>
  <c r="K66" i="5"/>
  <c r="J66" i="5"/>
  <c r="H66" i="5"/>
  <c r="F66" i="5"/>
  <c r="D66" i="5"/>
  <c r="H65" i="5"/>
  <c r="F65" i="5"/>
  <c r="D65" i="5"/>
  <c r="H64" i="5"/>
  <c r="F64" i="5"/>
  <c r="D64" i="5"/>
  <c r="K63" i="5"/>
  <c r="J63" i="5"/>
  <c r="H63" i="5"/>
  <c r="F63" i="5"/>
  <c r="D63" i="5"/>
  <c r="K62" i="5"/>
  <c r="J62" i="5"/>
  <c r="H62" i="5"/>
  <c r="F62" i="5"/>
  <c r="D62" i="5"/>
  <c r="H61" i="5"/>
  <c r="F61" i="5"/>
  <c r="D61" i="5"/>
  <c r="H60" i="5"/>
  <c r="F60" i="5"/>
  <c r="D60" i="5"/>
  <c r="K59" i="5"/>
  <c r="J59" i="5"/>
  <c r="H59" i="5"/>
  <c r="F59" i="5"/>
  <c r="D59" i="5"/>
  <c r="J58" i="5"/>
  <c r="H58" i="5"/>
  <c r="F58" i="5"/>
  <c r="D58" i="5"/>
  <c r="H57" i="5"/>
  <c r="F57" i="5"/>
  <c r="D57" i="5"/>
  <c r="H56" i="5"/>
  <c r="F56" i="5"/>
  <c r="D56" i="5"/>
  <c r="K55" i="5"/>
  <c r="J55" i="5"/>
  <c r="H55" i="5"/>
  <c r="F55" i="5"/>
  <c r="D55" i="5"/>
  <c r="J54" i="5"/>
  <c r="H54" i="5"/>
  <c r="F54" i="5"/>
  <c r="D54" i="5"/>
  <c r="H53" i="5"/>
  <c r="F53" i="5"/>
  <c r="D53" i="5"/>
  <c r="H52" i="5"/>
  <c r="F52" i="5"/>
  <c r="D52" i="5"/>
  <c r="K51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K44" i="5"/>
  <c r="J44" i="5"/>
  <c r="H44" i="5"/>
  <c r="F44" i="5"/>
  <c r="D44" i="5"/>
  <c r="H43" i="5"/>
  <c r="F43" i="5"/>
  <c r="D43" i="5"/>
  <c r="J42" i="5"/>
  <c r="H42" i="5"/>
  <c r="F42" i="5"/>
  <c r="D42" i="5"/>
  <c r="J41" i="5"/>
  <c r="H41" i="5"/>
  <c r="F41" i="5"/>
  <c r="D41" i="5"/>
  <c r="H40" i="5"/>
  <c r="F40" i="5"/>
  <c r="D40" i="5"/>
  <c r="H39" i="5"/>
  <c r="F39" i="5"/>
  <c r="D39" i="5"/>
  <c r="K38" i="5"/>
  <c r="H38" i="5"/>
  <c r="F38" i="5"/>
  <c r="D38" i="5"/>
  <c r="K37" i="5"/>
  <c r="J37" i="5"/>
  <c r="I37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J30" i="5"/>
  <c r="I30" i="5"/>
  <c r="H30" i="5"/>
  <c r="F30" i="5"/>
  <c r="D30" i="5"/>
  <c r="H29" i="5"/>
  <c r="F29" i="5"/>
  <c r="D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K18" i="5"/>
  <c r="J18" i="5"/>
  <c r="I18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F12" i="5"/>
  <c r="D12" i="5"/>
  <c r="H11" i="5"/>
  <c r="F11" i="5"/>
  <c r="D11" i="5"/>
  <c r="H10" i="5"/>
  <c r="F10" i="5"/>
  <c r="D10" i="5"/>
  <c r="F9" i="5"/>
  <c r="D9" i="5"/>
  <c r="K8" i="5"/>
  <c r="H8" i="5"/>
  <c r="F8" i="5"/>
  <c r="D8" i="5"/>
  <c r="H7" i="5"/>
  <c r="F7" i="5"/>
  <c r="D7" i="5"/>
  <c r="K6" i="5"/>
  <c r="H6" i="5"/>
  <c r="F6" i="5"/>
  <c r="D6" i="5"/>
  <c r="K5" i="5"/>
  <c r="I5" i="5"/>
  <c r="H5" i="5"/>
  <c r="F5" i="5"/>
  <c r="D5" i="5"/>
  <c r="H4" i="5"/>
  <c r="F4" i="5"/>
  <c r="D4" i="5"/>
  <c r="H3" i="5"/>
  <c r="F3" i="5"/>
  <c r="D3" i="5"/>
  <c r="H728" i="4"/>
  <c r="G727" i="4"/>
  <c r="H726" i="4"/>
  <c r="H725" i="4"/>
  <c r="I716" i="4"/>
  <c r="K624" i="5" s="1"/>
  <c r="H716" i="4"/>
  <c r="J624" i="5" s="1"/>
  <c r="F716" i="4"/>
  <c r="G716" i="4" s="1"/>
  <c r="I624" i="5" s="1"/>
  <c r="I715" i="4"/>
  <c r="K620" i="5" s="1"/>
  <c r="H715" i="4"/>
  <c r="G715" i="4"/>
  <c r="I620" i="5" s="1"/>
  <c r="F715" i="4"/>
  <c r="I714" i="4"/>
  <c r="K603" i="5" s="1"/>
  <c r="H714" i="4"/>
  <c r="J603" i="5" s="1"/>
  <c r="F714" i="4"/>
  <c r="G714" i="4" s="1"/>
  <c r="I603" i="5" s="1"/>
  <c r="I713" i="4"/>
  <c r="K583" i="5" s="1"/>
  <c r="H713" i="4"/>
  <c r="J583" i="5" s="1"/>
  <c r="F713" i="4"/>
  <c r="G713" i="4" s="1"/>
  <c r="I583" i="5" s="1"/>
  <c r="I712" i="4"/>
  <c r="K580" i="5" s="1"/>
  <c r="H712" i="4"/>
  <c r="J580" i="5" s="1"/>
  <c r="F712" i="4"/>
  <c r="G712" i="4" s="1"/>
  <c r="I580" i="5" s="1"/>
  <c r="I711" i="4"/>
  <c r="K535" i="5" s="1"/>
  <c r="H711" i="4"/>
  <c r="J535" i="5" s="1"/>
  <c r="F711" i="4"/>
  <c r="G711" i="4" s="1"/>
  <c r="I535" i="5" s="1"/>
  <c r="I710" i="4"/>
  <c r="K527" i="5" s="1"/>
  <c r="H710" i="4"/>
  <c r="J527" i="5" s="1"/>
  <c r="F710" i="4"/>
  <c r="G710" i="4" s="1"/>
  <c r="I527" i="5" s="1"/>
  <c r="I709" i="4"/>
  <c r="K506" i="5" s="1"/>
  <c r="H709" i="4"/>
  <c r="J506" i="5" s="1"/>
  <c r="G709" i="4"/>
  <c r="I506" i="5" s="1"/>
  <c r="F709" i="4"/>
  <c r="I708" i="4"/>
  <c r="K492" i="5" s="1"/>
  <c r="H708" i="4"/>
  <c r="J492" i="5" s="1"/>
  <c r="F708" i="4"/>
  <c r="G708" i="4" s="1"/>
  <c r="I492" i="5" s="1"/>
  <c r="I707" i="4"/>
  <c r="K490" i="5" s="1"/>
  <c r="H707" i="4"/>
  <c r="J490" i="5" s="1"/>
  <c r="F707" i="4"/>
  <c r="G707" i="4" s="1"/>
  <c r="I490" i="5" s="1"/>
  <c r="I706" i="4"/>
  <c r="K488" i="5" s="1"/>
  <c r="H706" i="4"/>
  <c r="J488" i="5" s="1"/>
  <c r="F706" i="4"/>
  <c r="G706" i="4" s="1"/>
  <c r="I488" i="5" s="1"/>
  <c r="I705" i="4"/>
  <c r="K483" i="5" s="1"/>
  <c r="H705" i="4"/>
  <c r="J483" i="5" s="1"/>
  <c r="F705" i="4"/>
  <c r="G705" i="4" s="1"/>
  <c r="I483" i="5" s="1"/>
  <c r="I704" i="4"/>
  <c r="K477" i="5" s="1"/>
  <c r="H704" i="4"/>
  <c r="J477" i="5" s="1"/>
  <c r="F704" i="4"/>
  <c r="G704" i="4" s="1"/>
  <c r="I477" i="5" s="1"/>
  <c r="I703" i="4"/>
  <c r="K474" i="5" s="1"/>
  <c r="H703" i="4"/>
  <c r="J474" i="5" s="1"/>
  <c r="G703" i="4"/>
  <c r="I474" i="5" s="1"/>
  <c r="F703" i="4"/>
  <c r="I702" i="4"/>
  <c r="H702" i="4"/>
  <c r="J470" i="5" s="1"/>
  <c r="F702" i="4"/>
  <c r="G702" i="4" s="1"/>
  <c r="I701" i="4"/>
  <c r="K468" i="5" s="1"/>
  <c r="H701" i="4"/>
  <c r="J468" i="5" s="1"/>
  <c r="F701" i="4"/>
  <c r="G701" i="4" s="1"/>
  <c r="I468" i="5" s="1"/>
  <c r="I700" i="4"/>
  <c r="K434" i="5" s="1"/>
  <c r="H700" i="4"/>
  <c r="J434" i="5" s="1"/>
  <c r="G700" i="4"/>
  <c r="I434" i="5" s="1"/>
  <c r="F700" i="4"/>
  <c r="I699" i="4"/>
  <c r="K431" i="5" s="1"/>
  <c r="H699" i="4"/>
  <c r="J431" i="5" s="1"/>
  <c r="F699" i="4"/>
  <c r="G699" i="4" s="1"/>
  <c r="I431" i="5" s="1"/>
  <c r="I698" i="4"/>
  <c r="K423" i="5" s="1"/>
  <c r="H698" i="4"/>
  <c r="J423" i="5" s="1"/>
  <c r="G698" i="4"/>
  <c r="I423" i="5" s="1"/>
  <c r="F698" i="4"/>
  <c r="I697" i="4"/>
  <c r="K422" i="5" s="1"/>
  <c r="H697" i="4"/>
  <c r="J422" i="5" s="1"/>
  <c r="F697" i="4"/>
  <c r="G697" i="4" s="1"/>
  <c r="I422" i="5" s="1"/>
  <c r="I696" i="4"/>
  <c r="H696" i="4"/>
  <c r="F696" i="4"/>
  <c r="G696" i="4" s="1"/>
  <c r="I374" i="5" s="1"/>
  <c r="I695" i="4"/>
  <c r="K363" i="5" s="1"/>
  <c r="H695" i="4"/>
  <c r="J363" i="5" s="1"/>
  <c r="F695" i="4"/>
  <c r="G695" i="4" s="1"/>
  <c r="I363" i="5" s="1"/>
  <c r="I694" i="4"/>
  <c r="K347" i="5" s="1"/>
  <c r="H694" i="4"/>
  <c r="J347" i="5" s="1"/>
  <c r="F694" i="4"/>
  <c r="G694" i="4" s="1"/>
  <c r="I347" i="5" s="1"/>
  <c r="I693" i="4"/>
  <c r="H693" i="4"/>
  <c r="F693" i="4"/>
  <c r="G693" i="4" s="1"/>
  <c r="I692" i="4"/>
  <c r="K686" i="5" s="1"/>
  <c r="H692" i="4"/>
  <c r="J686" i="5" s="1"/>
  <c r="G692" i="4"/>
  <c r="I686" i="5" s="1"/>
  <c r="F692" i="4"/>
  <c r="I691" i="4"/>
  <c r="K672" i="5" s="1"/>
  <c r="H691" i="4"/>
  <c r="J672" i="5" s="1"/>
  <c r="F691" i="4"/>
  <c r="G691" i="4" s="1"/>
  <c r="I672" i="5" s="1"/>
  <c r="I690" i="4"/>
  <c r="K664" i="5" s="1"/>
  <c r="H690" i="4"/>
  <c r="F690" i="4"/>
  <c r="G690" i="4" s="1"/>
  <c r="I664" i="5" s="1"/>
  <c r="I689" i="4"/>
  <c r="K639" i="5" s="1"/>
  <c r="H689" i="4"/>
  <c r="J639" i="5" s="1"/>
  <c r="F689" i="4"/>
  <c r="G689" i="4" s="1"/>
  <c r="I639" i="5" s="1"/>
  <c r="I688" i="4"/>
  <c r="K308" i="5" s="1"/>
  <c r="H688" i="4"/>
  <c r="F688" i="4"/>
  <c r="G688" i="4" s="1"/>
  <c r="I308" i="5" s="1"/>
  <c r="I687" i="4"/>
  <c r="K302" i="5" s="1"/>
  <c r="H687" i="4"/>
  <c r="J302" i="5" s="1"/>
  <c r="F687" i="4"/>
  <c r="G687" i="4" s="1"/>
  <c r="I302" i="5" s="1"/>
  <c r="I686" i="4"/>
  <c r="K284" i="5" s="1"/>
  <c r="H686" i="4"/>
  <c r="J284" i="5" s="1"/>
  <c r="F686" i="4"/>
  <c r="G686" i="4" s="1"/>
  <c r="I284" i="5" s="1"/>
  <c r="I685" i="4"/>
  <c r="K277" i="5" s="1"/>
  <c r="H685" i="4"/>
  <c r="J277" i="5" s="1"/>
  <c r="G685" i="4"/>
  <c r="I277" i="5" s="1"/>
  <c r="F685" i="4"/>
  <c r="I684" i="4"/>
  <c r="K245" i="5" s="1"/>
  <c r="H684" i="4"/>
  <c r="J245" i="5" s="1"/>
  <c r="F684" i="4"/>
  <c r="G684" i="4" s="1"/>
  <c r="I245" i="5" s="1"/>
  <c r="I683" i="4"/>
  <c r="K203" i="5" s="1"/>
  <c r="H683" i="4"/>
  <c r="J203" i="5" s="1"/>
  <c r="F683" i="4"/>
  <c r="G683" i="4" s="1"/>
  <c r="I203" i="5" s="1"/>
  <c r="I682" i="4"/>
  <c r="K192" i="5" s="1"/>
  <c r="H682" i="4"/>
  <c r="J192" i="5" s="1"/>
  <c r="F682" i="4"/>
  <c r="G682" i="4" s="1"/>
  <c r="I192" i="5" s="1"/>
  <c r="I681" i="4"/>
  <c r="K180" i="5" s="1"/>
  <c r="H681" i="4"/>
  <c r="J180" i="5" s="1"/>
  <c r="G681" i="4"/>
  <c r="I180" i="5" s="1"/>
  <c r="F681" i="4"/>
  <c r="I680" i="4"/>
  <c r="K175" i="5" s="1"/>
  <c r="H680" i="4"/>
  <c r="J175" i="5" s="1"/>
  <c r="F680" i="4"/>
  <c r="G680" i="4" s="1"/>
  <c r="I175" i="5" s="1"/>
  <c r="I679" i="4"/>
  <c r="K161" i="5" s="1"/>
  <c r="H679" i="4"/>
  <c r="F679" i="4"/>
  <c r="G679" i="4" s="1"/>
  <c r="I161" i="5" s="1"/>
  <c r="I678" i="4"/>
  <c r="K139" i="5" s="1"/>
  <c r="H678" i="4"/>
  <c r="J139" i="5" s="1"/>
  <c r="G678" i="4"/>
  <c r="I139" i="5" s="1"/>
  <c r="F678" i="4"/>
  <c r="I677" i="4"/>
  <c r="H677" i="4"/>
  <c r="G677" i="4"/>
  <c r="I137" i="5" s="1"/>
  <c r="F677" i="4"/>
  <c r="I676" i="4"/>
  <c r="K73" i="5" s="1"/>
  <c r="H676" i="4"/>
  <c r="J73" i="5" s="1"/>
  <c r="F676" i="4"/>
  <c r="G676" i="4" s="1"/>
  <c r="I73" i="5" s="1"/>
  <c r="I675" i="4"/>
  <c r="K67" i="5" s="1"/>
  <c r="H675" i="4"/>
  <c r="F675" i="4"/>
  <c r="G675" i="4" s="1"/>
  <c r="I67" i="5" s="1"/>
  <c r="I674" i="4"/>
  <c r="H674" i="4"/>
  <c r="G674" i="4"/>
  <c r="I66" i="5" s="1"/>
  <c r="F674" i="4"/>
  <c r="I673" i="4"/>
  <c r="H673" i="4"/>
  <c r="F673" i="4"/>
  <c r="G673" i="4" s="1"/>
  <c r="I62" i="5" s="1"/>
  <c r="I672" i="4"/>
  <c r="K40" i="5" s="1"/>
  <c r="H672" i="4"/>
  <c r="J40" i="5" s="1"/>
  <c r="F672" i="4"/>
  <c r="G672" i="4" s="1"/>
  <c r="I40" i="5" s="1"/>
  <c r="I671" i="4"/>
  <c r="K32" i="5" s="1"/>
  <c r="H671" i="4"/>
  <c r="J32" i="5" s="1"/>
  <c r="G671" i="4"/>
  <c r="I32" i="5" s="1"/>
  <c r="F671" i="4"/>
  <c r="I670" i="4"/>
  <c r="H670" i="4"/>
  <c r="G670" i="4"/>
  <c r="F670" i="4"/>
  <c r="I669" i="4"/>
  <c r="H669" i="4"/>
  <c r="J8" i="5" s="1"/>
  <c r="F669" i="4"/>
  <c r="G669" i="4" s="1"/>
  <c r="I8" i="5" s="1"/>
  <c r="I668" i="4"/>
  <c r="K7" i="5" s="1"/>
  <c r="H668" i="4"/>
  <c r="J7" i="5" s="1"/>
  <c r="F668" i="4"/>
  <c r="G668" i="4" s="1"/>
  <c r="I7" i="5" s="1"/>
  <c r="I667" i="4"/>
  <c r="H667" i="4"/>
  <c r="J6" i="5" s="1"/>
  <c r="F667" i="4"/>
  <c r="G667" i="4" s="1"/>
  <c r="I6" i="5" s="1"/>
  <c r="I665" i="4"/>
  <c r="K599" i="5" s="1"/>
  <c r="H665" i="4"/>
  <c r="J599" i="5" s="1"/>
  <c r="F665" i="4"/>
  <c r="G665" i="4" s="1"/>
  <c r="I599" i="5" s="1"/>
  <c r="I664" i="4"/>
  <c r="K640" i="5" s="1"/>
  <c r="H664" i="4"/>
  <c r="J640" i="5" s="1"/>
  <c r="G664" i="4"/>
  <c r="I640" i="5" s="1"/>
  <c r="F664" i="4"/>
  <c r="I663" i="4"/>
  <c r="H663" i="4"/>
  <c r="J252" i="5" s="1"/>
  <c r="F663" i="4"/>
  <c r="G663" i="4" s="1"/>
  <c r="I252" i="5" s="1"/>
  <c r="I662" i="4"/>
  <c r="K53" i="5" s="1"/>
  <c r="H662" i="4"/>
  <c r="J53" i="5" s="1"/>
  <c r="G662" i="4"/>
  <c r="I53" i="5" s="1"/>
  <c r="F662" i="4"/>
  <c r="I661" i="4"/>
  <c r="H661" i="4"/>
  <c r="F661" i="4"/>
  <c r="G661" i="4" s="1"/>
  <c r="I44" i="5" s="1"/>
  <c r="I659" i="4"/>
  <c r="K619" i="5" s="1"/>
  <c r="H659" i="4"/>
  <c r="J619" i="5" s="1"/>
  <c r="F659" i="4"/>
  <c r="G659" i="4" s="1"/>
  <c r="I619" i="5" s="1"/>
  <c r="I658" i="4"/>
  <c r="K567" i="5" s="1"/>
  <c r="H658" i="4"/>
  <c r="J567" i="5" s="1"/>
  <c r="F658" i="4"/>
  <c r="G658" i="4" s="1"/>
  <c r="I567" i="5" s="1"/>
  <c r="I657" i="4"/>
  <c r="K551" i="5" s="1"/>
  <c r="H657" i="4"/>
  <c r="J551" i="5" s="1"/>
  <c r="G657" i="4"/>
  <c r="I551" i="5" s="1"/>
  <c r="F657" i="4"/>
  <c r="I656" i="4"/>
  <c r="H656" i="4"/>
  <c r="F656" i="4"/>
  <c r="G656" i="4" s="1"/>
  <c r="I699" i="5" s="1"/>
  <c r="I655" i="4"/>
  <c r="K273" i="5" s="1"/>
  <c r="H655" i="4"/>
  <c r="J273" i="5" s="1"/>
  <c r="F655" i="4"/>
  <c r="G655" i="4" s="1"/>
  <c r="I273" i="5" s="1"/>
  <c r="I654" i="4"/>
  <c r="K225" i="5" s="1"/>
  <c r="H654" i="4"/>
  <c r="J225" i="5" s="1"/>
  <c r="F654" i="4"/>
  <c r="G654" i="4" s="1"/>
  <c r="I225" i="5" s="1"/>
  <c r="I653" i="4"/>
  <c r="K150" i="5" s="1"/>
  <c r="H653" i="4"/>
  <c r="J150" i="5" s="1"/>
  <c r="F653" i="4"/>
  <c r="G653" i="4" s="1"/>
  <c r="I150" i="5" s="1"/>
  <c r="I652" i="4"/>
  <c r="K147" i="5" s="1"/>
  <c r="H652" i="4"/>
  <c r="J147" i="5" s="1"/>
  <c r="F652" i="4"/>
  <c r="G652" i="4" s="1"/>
  <c r="I147" i="5" s="1"/>
  <c r="I651" i="4"/>
  <c r="K99" i="5" s="1"/>
  <c r="H651" i="4"/>
  <c r="J99" i="5" s="1"/>
  <c r="F651" i="4"/>
  <c r="G651" i="4" s="1"/>
  <c r="I99" i="5" s="1"/>
  <c r="I649" i="4"/>
  <c r="K616" i="5" s="1"/>
  <c r="H649" i="4"/>
  <c r="J616" i="5" s="1"/>
  <c r="G649" i="4"/>
  <c r="I616" i="5" s="1"/>
  <c r="F649" i="4"/>
  <c r="I648" i="4"/>
  <c r="K615" i="5" s="1"/>
  <c r="H648" i="4"/>
  <c r="J615" i="5" s="1"/>
  <c r="F648" i="4"/>
  <c r="G648" i="4" s="1"/>
  <c r="I615" i="5" s="1"/>
  <c r="I647" i="4"/>
  <c r="K590" i="5" s="1"/>
  <c r="H647" i="4"/>
  <c r="J590" i="5" s="1"/>
  <c r="F647" i="4"/>
  <c r="G647" i="4" s="1"/>
  <c r="I590" i="5" s="1"/>
  <c r="I646" i="4"/>
  <c r="K576" i="5" s="1"/>
  <c r="H646" i="4"/>
  <c r="J576" i="5" s="1"/>
  <c r="F646" i="4"/>
  <c r="G646" i="4" s="1"/>
  <c r="I576" i="5" s="1"/>
  <c r="I645" i="4"/>
  <c r="K548" i="5" s="1"/>
  <c r="H645" i="4"/>
  <c r="J548" i="5" s="1"/>
  <c r="G645" i="4"/>
  <c r="I548" i="5" s="1"/>
  <c r="F645" i="4"/>
  <c r="I644" i="4"/>
  <c r="K516" i="5" s="1"/>
  <c r="H644" i="4"/>
  <c r="J516" i="5" s="1"/>
  <c r="F644" i="4"/>
  <c r="G644" i="4" s="1"/>
  <c r="I516" i="5" s="1"/>
  <c r="I643" i="4"/>
  <c r="H643" i="4"/>
  <c r="F643" i="4"/>
  <c r="G643" i="4" s="1"/>
  <c r="I642" i="4"/>
  <c r="H642" i="4"/>
  <c r="G642" i="4"/>
  <c r="F642" i="4"/>
  <c r="I641" i="4"/>
  <c r="H641" i="4"/>
  <c r="G641" i="4"/>
  <c r="F641" i="4"/>
  <c r="I640" i="4"/>
  <c r="K464" i="5" s="1"/>
  <c r="H640" i="4"/>
  <c r="J464" i="5" s="1"/>
  <c r="F640" i="4"/>
  <c r="G640" i="4" s="1"/>
  <c r="I464" i="5" s="1"/>
  <c r="I639" i="4"/>
  <c r="K410" i="5" s="1"/>
  <c r="H639" i="4"/>
  <c r="J410" i="5" s="1"/>
  <c r="F639" i="4"/>
  <c r="G639" i="4" s="1"/>
  <c r="I410" i="5" s="1"/>
  <c r="I638" i="4"/>
  <c r="K399" i="5" s="1"/>
  <c r="H638" i="4"/>
  <c r="J399" i="5" s="1"/>
  <c r="G638" i="4"/>
  <c r="I399" i="5" s="1"/>
  <c r="F638" i="4"/>
  <c r="I637" i="4"/>
  <c r="K398" i="5" s="1"/>
  <c r="H637" i="4"/>
  <c r="J398" i="5" s="1"/>
  <c r="F637" i="4"/>
  <c r="G637" i="4" s="1"/>
  <c r="I398" i="5" s="1"/>
  <c r="I636" i="4"/>
  <c r="K384" i="5" s="1"/>
  <c r="H636" i="4"/>
  <c r="J384" i="5" s="1"/>
  <c r="F636" i="4"/>
  <c r="G636" i="4" s="1"/>
  <c r="I384" i="5" s="1"/>
  <c r="I635" i="4"/>
  <c r="K375" i="5" s="1"/>
  <c r="H635" i="4"/>
  <c r="F635" i="4"/>
  <c r="G635" i="4" s="1"/>
  <c r="I375" i="5" s="1"/>
  <c r="I634" i="4"/>
  <c r="K361" i="5" s="1"/>
  <c r="H634" i="4"/>
  <c r="J361" i="5" s="1"/>
  <c r="G634" i="4"/>
  <c r="I361" i="5" s="1"/>
  <c r="F634" i="4"/>
  <c r="I633" i="4"/>
  <c r="K343" i="5" s="1"/>
  <c r="H633" i="4"/>
  <c r="J343" i="5" s="1"/>
  <c r="F633" i="4"/>
  <c r="G633" i="4" s="1"/>
  <c r="I343" i="5" s="1"/>
  <c r="I632" i="4"/>
  <c r="K671" i="5" s="1"/>
  <c r="H632" i="4"/>
  <c r="J671" i="5" s="1"/>
  <c r="F632" i="4"/>
  <c r="G632" i="4" s="1"/>
  <c r="I671" i="5" s="1"/>
  <c r="I631" i="4"/>
  <c r="K668" i="5" s="1"/>
  <c r="H631" i="4"/>
  <c r="J668" i="5" s="1"/>
  <c r="F631" i="4"/>
  <c r="G631" i="4" s="1"/>
  <c r="I668" i="5" s="1"/>
  <c r="I630" i="4"/>
  <c r="K666" i="5" s="1"/>
  <c r="H630" i="4"/>
  <c r="J666" i="5" s="1"/>
  <c r="G630" i="4"/>
  <c r="I666" i="5" s="1"/>
  <c r="F630" i="4"/>
  <c r="I629" i="4"/>
  <c r="K665" i="5" s="1"/>
  <c r="H629" i="4"/>
  <c r="J665" i="5" s="1"/>
  <c r="F629" i="4"/>
  <c r="G629" i="4" s="1"/>
  <c r="I665" i="5" s="1"/>
  <c r="I628" i="4"/>
  <c r="K650" i="5" s="1"/>
  <c r="H628" i="4"/>
  <c r="J650" i="5" s="1"/>
  <c r="F628" i="4"/>
  <c r="G628" i="4" s="1"/>
  <c r="I650" i="5" s="1"/>
  <c r="I627" i="4"/>
  <c r="K321" i="5" s="1"/>
  <c r="H627" i="4"/>
  <c r="J321" i="5" s="1"/>
  <c r="G627" i="4"/>
  <c r="I321" i="5" s="1"/>
  <c r="F627" i="4"/>
  <c r="I626" i="4"/>
  <c r="H626" i="4"/>
  <c r="J313" i="5" s="1"/>
  <c r="F626" i="4"/>
  <c r="G626" i="4" s="1"/>
  <c r="I313" i="5" s="1"/>
  <c r="I625" i="4"/>
  <c r="K307" i="5" s="1"/>
  <c r="H625" i="4"/>
  <c r="J307" i="5" s="1"/>
  <c r="F625" i="4"/>
  <c r="G625" i="4" s="1"/>
  <c r="I307" i="5" s="1"/>
  <c r="I624" i="4"/>
  <c r="K304" i="5" s="1"/>
  <c r="H624" i="4"/>
  <c r="J304" i="5" s="1"/>
  <c r="G624" i="4"/>
  <c r="I304" i="5" s="1"/>
  <c r="F624" i="4"/>
  <c r="I623" i="4"/>
  <c r="K293" i="5" s="1"/>
  <c r="H623" i="4"/>
  <c r="J293" i="5" s="1"/>
  <c r="F623" i="4"/>
  <c r="G623" i="4" s="1"/>
  <c r="I293" i="5" s="1"/>
  <c r="I622" i="4"/>
  <c r="K271" i="5" s="1"/>
  <c r="H622" i="4"/>
  <c r="J271" i="5" s="1"/>
  <c r="F622" i="4"/>
  <c r="G622" i="4" s="1"/>
  <c r="I271" i="5" s="1"/>
  <c r="I621" i="4"/>
  <c r="K259" i="5" s="1"/>
  <c r="H621" i="4"/>
  <c r="J259" i="5" s="1"/>
  <c r="F621" i="4"/>
  <c r="G621" i="4" s="1"/>
  <c r="I259" i="5" s="1"/>
  <c r="I620" i="4"/>
  <c r="H620" i="4"/>
  <c r="J202" i="5" s="1"/>
  <c r="G620" i="4"/>
  <c r="I202" i="5" s="1"/>
  <c r="F620" i="4"/>
  <c r="I619" i="4"/>
  <c r="K189" i="5" s="1"/>
  <c r="H619" i="4"/>
  <c r="J189" i="5" s="1"/>
  <c r="F619" i="4"/>
  <c r="G619" i="4" s="1"/>
  <c r="I189" i="5" s="1"/>
  <c r="I618" i="4"/>
  <c r="H618" i="4"/>
  <c r="G618" i="4"/>
  <c r="F618" i="4"/>
  <c r="I617" i="4"/>
  <c r="K176" i="5" s="1"/>
  <c r="H617" i="4"/>
  <c r="J176" i="5" s="1"/>
  <c r="F617" i="4"/>
  <c r="G617" i="4" s="1"/>
  <c r="I176" i="5" s="1"/>
  <c r="I616" i="4"/>
  <c r="K145" i="5" s="1"/>
  <c r="H616" i="4"/>
  <c r="J145" i="5" s="1"/>
  <c r="G616" i="4"/>
  <c r="I145" i="5" s="1"/>
  <c r="F616" i="4"/>
  <c r="I615" i="4"/>
  <c r="H615" i="4"/>
  <c r="J136" i="5" s="1"/>
  <c r="F615" i="4"/>
  <c r="G615" i="4" s="1"/>
  <c r="I136" i="5" s="1"/>
  <c r="I614" i="4"/>
  <c r="K135" i="5" s="1"/>
  <c r="H614" i="4"/>
  <c r="J135" i="5" s="1"/>
  <c r="F614" i="4"/>
  <c r="G614" i="4" s="1"/>
  <c r="I135" i="5" s="1"/>
  <c r="I613" i="4"/>
  <c r="K134" i="5" s="1"/>
  <c r="H613" i="4"/>
  <c r="J134" i="5" s="1"/>
  <c r="F613" i="4"/>
  <c r="G613" i="4" s="1"/>
  <c r="I134" i="5" s="1"/>
  <c r="I612" i="4"/>
  <c r="H612" i="4"/>
  <c r="G612" i="4"/>
  <c r="I133" i="5" s="1"/>
  <c r="F612" i="4"/>
  <c r="I611" i="4"/>
  <c r="K132" i="5" s="1"/>
  <c r="H611" i="4"/>
  <c r="F611" i="4"/>
  <c r="G611" i="4" s="1"/>
  <c r="I610" i="4"/>
  <c r="H610" i="4"/>
  <c r="F610" i="4"/>
  <c r="G610" i="4" s="1"/>
  <c r="I609" i="4"/>
  <c r="H609" i="4"/>
  <c r="F609" i="4"/>
  <c r="G609" i="4" s="1"/>
  <c r="I608" i="4"/>
  <c r="K69" i="5" s="1"/>
  <c r="H608" i="4"/>
  <c r="J69" i="5" s="1"/>
  <c r="G608" i="4"/>
  <c r="I69" i="5" s="1"/>
  <c r="F608" i="4"/>
  <c r="I607" i="4"/>
  <c r="K56" i="5" s="1"/>
  <c r="H607" i="4"/>
  <c r="J56" i="5" s="1"/>
  <c r="F607" i="4"/>
  <c r="G607" i="4" s="1"/>
  <c r="I56" i="5" s="1"/>
  <c r="I606" i="4"/>
  <c r="K54" i="5" s="1"/>
  <c r="H606" i="4"/>
  <c r="F606" i="4"/>
  <c r="G606" i="4" s="1"/>
  <c r="I54" i="5" s="1"/>
  <c r="I605" i="4"/>
  <c r="H605" i="4"/>
  <c r="G605" i="4"/>
  <c r="F605" i="4"/>
  <c r="I604" i="4"/>
  <c r="H604" i="4"/>
  <c r="F604" i="4"/>
  <c r="G604" i="4" s="1"/>
  <c r="I603" i="4"/>
  <c r="H603" i="4"/>
  <c r="F603" i="4"/>
  <c r="G603" i="4" s="1"/>
  <c r="I601" i="4"/>
  <c r="K597" i="5" s="1"/>
  <c r="H601" i="4"/>
  <c r="J597" i="5" s="1"/>
  <c r="G601" i="4"/>
  <c r="I597" i="5" s="1"/>
  <c r="F601" i="4"/>
  <c r="I600" i="4"/>
  <c r="K536" i="5" s="1"/>
  <c r="H600" i="4"/>
  <c r="J536" i="5" s="1"/>
  <c r="F600" i="4"/>
  <c r="G600" i="4" s="1"/>
  <c r="I536" i="5" s="1"/>
  <c r="I599" i="4"/>
  <c r="K517" i="5" s="1"/>
  <c r="H599" i="4"/>
  <c r="F599" i="4"/>
  <c r="G599" i="4" s="1"/>
  <c r="I517" i="5" s="1"/>
  <c r="I598" i="4"/>
  <c r="K458" i="5" s="1"/>
  <c r="H598" i="4"/>
  <c r="J458" i="5" s="1"/>
  <c r="F598" i="4"/>
  <c r="G598" i="4" s="1"/>
  <c r="I458" i="5" s="1"/>
  <c r="I597" i="4"/>
  <c r="H597" i="4"/>
  <c r="J239" i="5" s="1"/>
  <c r="F597" i="4"/>
  <c r="G597" i="4" s="1"/>
  <c r="I239" i="5" s="1"/>
  <c r="I596" i="4"/>
  <c r="K217" i="5" s="1"/>
  <c r="H596" i="4"/>
  <c r="F596" i="4"/>
  <c r="G596" i="4" s="1"/>
  <c r="I217" i="5" s="1"/>
  <c r="I595" i="4"/>
  <c r="K149" i="5" s="1"/>
  <c r="H595" i="4"/>
  <c r="J149" i="5" s="1"/>
  <c r="F595" i="4"/>
  <c r="G595" i="4" s="1"/>
  <c r="I149" i="5" s="1"/>
  <c r="I594" i="4"/>
  <c r="K146" i="5" s="1"/>
  <c r="H594" i="4"/>
  <c r="J146" i="5" s="1"/>
  <c r="F594" i="4"/>
  <c r="G594" i="4" s="1"/>
  <c r="I146" i="5" s="1"/>
  <c r="I593" i="4"/>
  <c r="H593" i="4"/>
  <c r="J111" i="5" s="1"/>
  <c r="G593" i="4"/>
  <c r="I111" i="5" s="1"/>
  <c r="F593" i="4"/>
  <c r="I592" i="4"/>
  <c r="H592" i="4"/>
  <c r="F592" i="4"/>
  <c r="G592" i="4" s="1"/>
  <c r="I55" i="5" s="1"/>
  <c r="I590" i="4"/>
  <c r="K623" i="5" s="1"/>
  <c r="H590" i="4"/>
  <c r="J623" i="5" s="1"/>
  <c r="F590" i="4"/>
  <c r="G590" i="4" s="1"/>
  <c r="I623" i="5" s="1"/>
  <c r="I589" i="4"/>
  <c r="K617" i="5" s="1"/>
  <c r="H589" i="4"/>
  <c r="J617" i="5" s="1"/>
  <c r="F589" i="4"/>
  <c r="G589" i="4" s="1"/>
  <c r="I617" i="5" s="1"/>
  <c r="I588" i="4"/>
  <c r="K608" i="5" s="1"/>
  <c r="H588" i="4"/>
  <c r="J608" i="5" s="1"/>
  <c r="G588" i="4"/>
  <c r="I608" i="5" s="1"/>
  <c r="F588" i="4"/>
  <c r="I587" i="4"/>
  <c r="K607" i="5" s="1"/>
  <c r="H587" i="4"/>
  <c r="J607" i="5" s="1"/>
  <c r="F587" i="4"/>
  <c r="G587" i="4" s="1"/>
  <c r="I586" i="4"/>
  <c r="K605" i="5" s="1"/>
  <c r="H586" i="4"/>
  <c r="J605" i="5" s="1"/>
  <c r="F586" i="4"/>
  <c r="G586" i="4" s="1"/>
  <c r="I605" i="5" s="1"/>
  <c r="I585" i="4"/>
  <c r="K585" i="5" s="1"/>
  <c r="H585" i="4"/>
  <c r="J585" i="5" s="1"/>
  <c r="F585" i="4"/>
  <c r="G585" i="4" s="1"/>
  <c r="I585" i="5" s="1"/>
  <c r="I584" i="4"/>
  <c r="K584" i="5" s="1"/>
  <c r="H584" i="4"/>
  <c r="J584" i="5" s="1"/>
  <c r="F584" i="4"/>
  <c r="G584" i="4" s="1"/>
  <c r="I584" i="5" s="1"/>
  <c r="I583" i="4"/>
  <c r="K563" i="5" s="1"/>
  <c r="H583" i="4"/>
  <c r="J563" i="5" s="1"/>
  <c r="F583" i="4"/>
  <c r="G583" i="4" s="1"/>
  <c r="I563" i="5" s="1"/>
  <c r="I582" i="4"/>
  <c r="K561" i="5" s="1"/>
  <c r="H582" i="4"/>
  <c r="J561" i="5" s="1"/>
  <c r="F582" i="4"/>
  <c r="G582" i="4" s="1"/>
  <c r="I561" i="5" s="1"/>
  <c r="I581" i="4"/>
  <c r="H581" i="4"/>
  <c r="J556" i="5" s="1"/>
  <c r="G581" i="4"/>
  <c r="I556" i="5" s="1"/>
  <c r="F581" i="4"/>
  <c r="I580" i="4"/>
  <c r="K550" i="5" s="1"/>
  <c r="H580" i="4"/>
  <c r="J550" i="5" s="1"/>
  <c r="F580" i="4"/>
  <c r="G580" i="4" s="1"/>
  <c r="I550" i="5" s="1"/>
  <c r="I579" i="4"/>
  <c r="K545" i="5" s="1"/>
  <c r="H579" i="4"/>
  <c r="J545" i="5" s="1"/>
  <c r="F579" i="4"/>
  <c r="G579" i="4" s="1"/>
  <c r="I545" i="5" s="1"/>
  <c r="I578" i="4"/>
  <c r="K544" i="5" s="1"/>
  <c r="H578" i="4"/>
  <c r="J544" i="5" s="1"/>
  <c r="F578" i="4"/>
  <c r="G578" i="4" s="1"/>
  <c r="I544" i="5" s="1"/>
  <c r="I577" i="4"/>
  <c r="K532" i="5" s="1"/>
  <c r="H577" i="4"/>
  <c r="J532" i="5" s="1"/>
  <c r="F577" i="4"/>
  <c r="G577" i="4" s="1"/>
  <c r="I532" i="5" s="1"/>
  <c r="I576" i="4"/>
  <c r="K528" i="5" s="1"/>
  <c r="H576" i="4"/>
  <c r="J528" i="5" s="1"/>
  <c r="F576" i="4"/>
  <c r="G576" i="4" s="1"/>
  <c r="I528" i="5" s="1"/>
  <c r="I575" i="4"/>
  <c r="K524" i="5" s="1"/>
  <c r="H575" i="4"/>
  <c r="J524" i="5" s="1"/>
  <c r="F575" i="4"/>
  <c r="G575" i="4" s="1"/>
  <c r="I524" i="5" s="1"/>
  <c r="I574" i="4"/>
  <c r="H574" i="4"/>
  <c r="G574" i="4"/>
  <c r="F574" i="4"/>
  <c r="I573" i="4"/>
  <c r="H573" i="4"/>
  <c r="F573" i="4"/>
  <c r="G573" i="4" s="1"/>
  <c r="I572" i="4"/>
  <c r="K502" i="5" s="1"/>
  <c r="H572" i="4"/>
  <c r="J502" i="5" s="1"/>
  <c r="F572" i="4"/>
  <c r="G572" i="4" s="1"/>
  <c r="I502" i="5" s="1"/>
  <c r="I571" i="4"/>
  <c r="K501" i="5" s="1"/>
  <c r="H571" i="4"/>
  <c r="J501" i="5" s="1"/>
  <c r="F571" i="4"/>
  <c r="G571" i="4" s="1"/>
  <c r="I501" i="5" s="1"/>
  <c r="I570" i="4"/>
  <c r="H570" i="4"/>
  <c r="J466" i="5" s="1"/>
  <c r="G570" i="4"/>
  <c r="I466" i="5" s="1"/>
  <c r="F570" i="4"/>
  <c r="I569" i="4"/>
  <c r="K462" i="5" s="1"/>
  <c r="H569" i="4"/>
  <c r="J462" i="5" s="1"/>
  <c r="F569" i="4"/>
  <c r="G569" i="4" s="1"/>
  <c r="I462" i="5" s="1"/>
  <c r="I568" i="4"/>
  <c r="K461" i="5" s="1"/>
  <c r="H568" i="4"/>
  <c r="J461" i="5" s="1"/>
  <c r="G568" i="4"/>
  <c r="I461" i="5" s="1"/>
  <c r="F568" i="4"/>
  <c r="I567" i="4"/>
  <c r="K454" i="5" s="1"/>
  <c r="H567" i="4"/>
  <c r="J454" i="5" s="1"/>
  <c r="F567" i="4"/>
  <c r="G567" i="4" s="1"/>
  <c r="I454" i="5" s="1"/>
  <c r="I566" i="4"/>
  <c r="H566" i="4"/>
  <c r="J452" i="5" s="1"/>
  <c r="F566" i="4"/>
  <c r="G566" i="4" s="1"/>
  <c r="I452" i="5" s="1"/>
  <c r="I565" i="4"/>
  <c r="K442" i="5" s="1"/>
  <c r="H565" i="4"/>
  <c r="J442" i="5" s="1"/>
  <c r="F565" i="4"/>
  <c r="G565" i="4" s="1"/>
  <c r="I442" i="5" s="1"/>
  <c r="I564" i="4"/>
  <c r="K404" i="5" s="1"/>
  <c r="H564" i="4"/>
  <c r="J404" i="5" s="1"/>
  <c r="F564" i="4"/>
  <c r="G564" i="4" s="1"/>
  <c r="I404" i="5" s="1"/>
  <c r="I563" i="4"/>
  <c r="H563" i="4"/>
  <c r="J387" i="5" s="1"/>
  <c r="G563" i="4"/>
  <c r="I387" i="5" s="1"/>
  <c r="F563" i="4"/>
  <c r="I562" i="4"/>
  <c r="K373" i="5" s="1"/>
  <c r="H562" i="4"/>
  <c r="J373" i="5" s="1"/>
  <c r="G562" i="4"/>
  <c r="I373" i="5" s="1"/>
  <c r="F562" i="4"/>
  <c r="I561" i="4"/>
  <c r="K370" i="5" s="1"/>
  <c r="H561" i="4"/>
  <c r="F561" i="4"/>
  <c r="G561" i="4" s="1"/>
  <c r="I370" i="5" s="1"/>
  <c r="I560" i="4"/>
  <c r="K369" i="5" s="1"/>
  <c r="H560" i="4"/>
  <c r="J369" i="5" s="1"/>
  <c r="F560" i="4"/>
  <c r="G560" i="4" s="1"/>
  <c r="I369" i="5" s="1"/>
  <c r="I559" i="4"/>
  <c r="H559" i="4"/>
  <c r="J366" i="5" s="1"/>
  <c r="F559" i="4"/>
  <c r="G559" i="4" s="1"/>
  <c r="I366" i="5" s="1"/>
  <c r="I558" i="4"/>
  <c r="H558" i="4"/>
  <c r="F558" i="4"/>
  <c r="G558" i="4" s="1"/>
  <c r="I557" i="4"/>
  <c r="K345" i="5" s="1"/>
  <c r="H557" i="4"/>
  <c r="J345" i="5" s="1"/>
  <c r="G557" i="4"/>
  <c r="I345" i="5" s="1"/>
  <c r="F557" i="4"/>
  <c r="I556" i="4"/>
  <c r="K341" i="5" s="1"/>
  <c r="H556" i="4"/>
  <c r="J341" i="5" s="1"/>
  <c r="G556" i="4"/>
  <c r="I341" i="5" s="1"/>
  <c r="F556" i="4"/>
  <c r="I555" i="4"/>
  <c r="K698" i="5" s="1"/>
  <c r="H555" i="4"/>
  <c r="J698" i="5" s="1"/>
  <c r="F555" i="4"/>
  <c r="G555" i="4" s="1"/>
  <c r="I698" i="5" s="1"/>
  <c r="I554" i="4"/>
  <c r="K681" i="5" s="1"/>
  <c r="H554" i="4"/>
  <c r="J681" i="5" s="1"/>
  <c r="F554" i="4"/>
  <c r="G554" i="4" s="1"/>
  <c r="I681" i="5" s="1"/>
  <c r="I553" i="4"/>
  <c r="K678" i="5" s="1"/>
  <c r="H553" i="4"/>
  <c r="J678" i="5" s="1"/>
  <c r="F553" i="4"/>
  <c r="G553" i="4" s="1"/>
  <c r="I678" i="5" s="1"/>
  <c r="I552" i="4"/>
  <c r="H552" i="4"/>
  <c r="G552" i="4"/>
  <c r="F552" i="4"/>
  <c r="I551" i="4"/>
  <c r="K652" i="5" s="1"/>
  <c r="H551" i="4"/>
  <c r="J652" i="5" s="1"/>
  <c r="G551" i="4"/>
  <c r="I652" i="5" s="1"/>
  <c r="F551" i="4"/>
  <c r="I550" i="4"/>
  <c r="K649" i="5" s="1"/>
  <c r="H550" i="4"/>
  <c r="J649" i="5" s="1"/>
  <c r="G550" i="4"/>
  <c r="I649" i="5" s="1"/>
  <c r="F550" i="4"/>
  <c r="I549" i="4"/>
  <c r="K646" i="5" s="1"/>
  <c r="H549" i="4"/>
  <c r="J646" i="5" s="1"/>
  <c r="F549" i="4"/>
  <c r="G549" i="4" s="1"/>
  <c r="I646" i="5" s="1"/>
  <c r="I548" i="4"/>
  <c r="K645" i="5" s="1"/>
  <c r="H548" i="4"/>
  <c r="J645" i="5" s="1"/>
  <c r="G548" i="4"/>
  <c r="I645" i="5" s="1"/>
  <c r="F548" i="4"/>
  <c r="I547" i="4"/>
  <c r="K635" i="5" s="1"/>
  <c r="H547" i="4"/>
  <c r="J635" i="5" s="1"/>
  <c r="F547" i="4"/>
  <c r="G547" i="4" s="1"/>
  <c r="I635" i="5" s="1"/>
  <c r="I546" i="4"/>
  <c r="K339" i="5" s="1"/>
  <c r="H546" i="4"/>
  <c r="J339" i="5" s="1"/>
  <c r="G546" i="4"/>
  <c r="I339" i="5" s="1"/>
  <c r="F546" i="4"/>
  <c r="I545" i="4"/>
  <c r="H545" i="4"/>
  <c r="J324" i="5" s="1"/>
  <c r="G545" i="4"/>
  <c r="I324" i="5" s="1"/>
  <c r="F545" i="4"/>
  <c r="I544" i="4"/>
  <c r="K310" i="5" s="1"/>
  <c r="H544" i="4"/>
  <c r="J310" i="5" s="1"/>
  <c r="G544" i="4"/>
  <c r="I310" i="5" s="1"/>
  <c r="F544" i="4"/>
  <c r="I543" i="4"/>
  <c r="K309" i="5" s="1"/>
  <c r="H543" i="4"/>
  <c r="J309" i="5" s="1"/>
  <c r="F543" i="4"/>
  <c r="G543" i="4" s="1"/>
  <c r="I309" i="5" s="1"/>
  <c r="I542" i="4"/>
  <c r="K291" i="5" s="1"/>
  <c r="H542" i="4"/>
  <c r="J291" i="5" s="1"/>
  <c r="F542" i="4"/>
  <c r="G542" i="4" s="1"/>
  <c r="I291" i="5" s="1"/>
  <c r="I541" i="4"/>
  <c r="H541" i="4"/>
  <c r="J287" i="5" s="1"/>
  <c r="G541" i="4"/>
  <c r="I287" i="5" s="1"/>
  <c r="F541" i="4"/>
  <c r="I540" i="4"/>
  <c r="K279" i="5" s="1"/>
  <c r="H540" i="4"/>
  <c r="J279" i="5" s="1"/>
  <c r="G540" i="4"/>
  <c r="I279" i="5" s="1"/>
  <c r="F540" i="4"/>
  <c r="I539" i="4"/>
  <c r="K268" i="5" s="1"/>
  <c r="H539" i="4"/>
  <c r="J268" i="5" s="1"/>
  <c r="G539" i="4"/>
  <c r="I268" i="5" s="1"/>
  <c r="F539" i="4"/>
  <c r="I538" i="4"/>
  <c r="K250" i="5" s="1"/>
  <c r="H538" i="4"/>
  <c r="J250" i="5" s="1"/>
  <c r="F538" i="4"/>
  <c r="G538" i="4" s="1"/>
  <c r="I250" i="5" s="1"/>
  <c r="I537" i="4"/>
  <c r="K247" i="5" s="1"/>
  <c r="H537" i="4"/>
  <c r="J247" i="5" s="1"/>
  <c r="G537" i="4"/>
  <c r="I247" i="5" s="1"/>
  <c r="F537" i="4"/>
  <c r="I536" i="4"/>
  <c r="K233" i="5" s="1"/>
  <c r="H536" i="4"/>
  <c r="J233" i="5" s="1"/>
  <c r="F536" i="4"/>
  <c r="G536" i="4" s="1"/>
  <c r="I233" i="5" s="1"/>
  <c r="I535" i="4"/>
  <c r="H535" i="4"/>
  <c r="J193" i="5" s="1"/>
  <c r="G535" i="4"/>
  <c r="I193" i="5" s="1"/>
  <c r="F535" i="4"/>
  <c r="I534" i="4"/>
  <c r="H534" i="4"/>
  <c r="G534" i="4"/>
  <c r="F534" i="4"/>
  <c r="I533" i="4"/>
  <c r="H533" i="4"/>
  <c r="G533" i="4"/>
  <c r="F533" i="4"/>
  <c r="I532" i="4"/>
  <c r="H532" i="4"/>
  <c r="J157" i="5" s="1"/>
  <c r="G532" i="4"/>
  <c r="I157" i="5" s="1"/>
  <c r="F532" i="4"/>
  <c r="I531" i="4"/>
  <c r="K154" i="5" s="1"/>
  <c r="H531" i="4"/>
  <c r="J154" i="5" s="1"/>
  <c r="F531" i="4"/>
  <c r="G531" i="4" s="1"/>
  <c r="I154" i="5" s="1"/>
  <c r="I530" i="4"/>
  <c r="H530" i="4"/>
  <c r="J152" i="5" s="1"/>
  <c r="G530" i="4"/>
  <c r="I152" i="5" s="1"/>
  <c r="F530" i="4"/>
  <c r="I529" i="4"/>
  <c r="K130" i="5" s="1"/>
  <c r="H529" i="4"/>
  <c r="J130" i="5" s="1"/>
  <c r="F529" i="4"/>
  <c r="G529" i="4" s="1"/>
  <c r="I130" i="5" s="1"/>
  <c r="I528" i="4"/>
  <c r="K129" i="5" s="1"/>
  <c r="H528" i="4"/>
  <c r="J129" i="5" s="1"/>
  <c r="G528" i="4"/>
  <c r="I129" i="5" s="1"/>
  <c r="F528" i="4"/>
  <c r="I527" i="4"/>
  <c r="H527" i="4"/>
  <c r="F527" i="4"/>
  <c r="G527" i="4" s="1"/>
  <c r="I526" i="4"/>
  <c r="K93" i="5" s="1"/>
  <c r="H526" i="4"/>
  <c r="J93" i="5" s="1"/>
  <c r="G526" i="4"/>
  <c r="I93" i="5" s="1"/>
  <c r="F526" i="4"/>
  <c r="I525" i="4"/>
  <c r="H525" i="4"/>
  <c r="F525" i="4"/>
  <c r="G525" i="4" s="1"/>
  <c r="I91" i="5" s="1"/>
  <c r="I524" i="4"/>
  <c r="K78" i="5" s="1"/>
  <c r="H524" i="4"/>
  <c r="J78" i="5" s="1"/>
  <c r="G524" i="4"/>
  <c r="I78" i="5" s="1"/>
  <c r="F524" i="4"/>
  <c r="I523" i="4"/>
  <c r="K74" i="5" s="1"/>
  <c r="H523" i="4"/>
  <c r="J74" i="5" s="1"/>
  <c r="F523" i="4"/>
  <c r="G523" i="4" s="1"/>
  <c r="I74" i="5" s="1"/>
  <c r="I522" i="4"/>
  <c r="H522" i="4"/>
  <c r="F522" i="4"/>
  <c r="G522" i="4" s="1"/>
  <c r="I521" i="4"/>
  <c r="H521" i="4"/>
  <c r="G521" i="4"/>
  <c r="F521" i="4"/>
  <c r="I520" i="4"/>
  <c r="H520" i="4"/>
  <c r="F520" i="4"/>
  <c r="G520" i="4" s="1"/>
  <c r="I59" i="5" s="1"/>
  <c r="I519" i="4"/>
  <c r="H519" i="4"/>
  <c r="J51" i="5" s="1"/>
  <c r="F519" i="4"/>
  <c r="G519" i="4" s="1"/>
  <c r="I51" i="5" s="1"/>
  <c r="I518" i="4"/>
  <c r="K50" i="5" s="1"/>
  <c r="H518" i="4"/>
  <c r="J50" i="5" s="1"/>
  <c r="F518" i="4"/>
  <c r="G518" i="4" s="1"/>
  <c r="I50" i="5" s="1"/>
  <c r="I517" i="4"/>
  <c r="K35" i="5" s="1"/>
  <c r="H517" i="4"/>
  <c r="J35" i="5" s="1"/>
  <c r="F517" i="4"/>
  <c r="G517" i="4" s="1"/>
  <c r="I35" i="5" s="1"/>
  <c r="I516" i="4"/>
  <c r="K33" i="5" s="1"/>
  <c r="H516" i="4"/>
  <c r="J33" i="5" s="1"/>
  <c r="F516" i="4"/>
  <c r="G516" i="4" s="1"/>
  <c r="I33" i="5" s="1"/>
  <c r="I515" i="4"/>
  <c r="K19" i="5" s="1"/>
  <c r="H515" i="4"/>
  <c r="J19" i="5" s="1"/>
  <c r="G515" i="4"/>
  <c r="I19" i="5" s="1"/>
  <c r="F515" i="4"/>
  <c r="I513" i="4"/>
  <c r="K571" i="5" s="1"/>
  <c r="H513" i="4"/>
  <c r="J571" i="5" s="1"/>
  <c r="F513" i="4"/>
  <c r="G513" i="4" s="1"/>
  <c r="I571" i="5" s="1"/>
  <c r="I512" i="4"/>
  <c r="K568" i="5" s="1"/>
  <c r="H512" i="4"/>
  <c r="J568" i="5" s="1"/>
  <c r="F512" i="4"/>
  <c r="G512" i="4" s="1"/>
  <c r="I568" i="5" s="1"/>
  <c r="I511" i="4"/>
  <c r="K523" i="5" s="1"/>
  <c r="H511" i="4"/>
  <c r="J523" i="5" s="1"/>
  <c r="F511" i="4"/>
  <c r="G511" i="4" s="1"/>
  <c r="I523" i="5" s="1"/>
  <c r="I510" i="4"/>
  <c r="K512" i="5" s="1"/>
  <c r="H510" i="4"/>
  <c r="J512" i="5" s="1"/>
  <c r="F510" i="4"/>
  <c r="G510" i="4" s="1"/>
  <c r="I512" i="5" s="1"/>
  <c r="I509" i="4"/>
  <c r="K491" i="5" s="1"/>
  <c r="H509" i="4"/>
  <c r="J491" i="5" s="1"/>
  <c r="F509" i="4"/>
  <c r="G509" i="4" s="1"/>
  <c r="I491" i="5" s="1"/>
  <c r="I508" i="4"/>
  <c r="K484" i="5" s="1"/>
  <c r="H508" i="4"/>
  <c r="J484" i="5" s="1"/>
  <c r="F508" i="4"/>
  <c r="G508" i="4" s="1"/>
  <c r="I484" i="5" s="1"/>
  <c r="I507" i="4"/>
  <c r="K445" i="5" s="1"/>
  <c r="H507" i="4"/>
  <c r="J445" i="5" s="1"/>
  <c r="F507" i="4"/>
  <c r="G507" i="4" s="1"/>
  <c r="I445" i="5" s="1"/>
  <c r="I506" i="4"/>
  <c r="K443" i="5" s="1"/>
  <c r="H506" i="4"/>
  <c r="J443" i="5" s="1"/>
  <c r="F506" i="4"/>
  <c r="G506" i="4" s="1"/>
  <c r="I443" i="5" s="1"/>
  <c r="I505" i="4"/>
  <c r="K440" i="5" s="1"/>
  <c r="H505" i="4"/>
  <c r="J440" i="5" s="1"/>
  <c r="F505" i="4"/>
  <c r="G505" i="4" s="1"/>
  <c r="I440" i="5" s="1"/>
  <c r="I504" i="4"/>
  <c r="K437" i="5" s="1"/>
  <c r="H504" i="4"/>
  <c r="J437" i="5" s="1"/>
  <c r="F504" i="4"/>
  <c r="G504" i="4" s="1"/>
  <c r="I437" i="5" s="1"/>
  <c r="I503" i="4"/>
  <c r="K416" i="5" s="1"/>
  <c r="H503" i="4"/>
  <c r="J416" i="5" s="1"/>
  <c r="F503" i="4"/>
  <c r="G503" i="4" s="1"/>
  <c r="I416" i="5" s="1"/>
  <c r="I502" i="4"/>
  <c r="H502" i="4"/>
  <c r="J392" i="5" s="1"/>
  <c r="F502" i="4"/>
  <c r="G502" i="4" s="1"/>
  <c r="I392" i="5" s="1"/>
  <c r="I501" i="4"/>
  <c r="K377" i="5" s="1"/>
  <c r="H501" i="4"/>
  <c r="J377" i="5" s="1"/>
  <c r="F501" i="4"/>
  <c r="G501" i="4" s="1"/>
  <c r="I377" i="5" s="1"/>
  <c r="I500" i="4"/>
  <c r="K365" i="5" s="1"/>
  <c r="H500" i="4"/>
  <c r="J365" i="5" s="1"/>
  <c r="F500" i="4"/>
  <c r="G500" i="4" s="1"/>
  <c r="I365" i="5" s="1"/>
  <c r="I499" i="4"/>
  <c r="K355" i="5" s="1"/>
  <c r="H499" i="4"/>
  <c r="J355" i="5" s="1"/>
  <c r="F499" i="4"/>
  <c r="G499" i="4" s="1"/>
  <c r="I355" i="5" s="1"/>
  <c r="I498" i="4"/>
  <c r="K683" i="5" s="1"/>
  <c r="H498" i="4"/>
  <c r="J683" i="5" s="1"/>
  <c r="F498" i="4"/>
  <c r="G498" i="4" s="1"/>
  <c r="I683" i="5" s="1"/>
  <c r="I497" i="4"/>
  <c r="K677" i="5" s="1"/>
  <c r="H497" i="4"/>
  <c r="J677" i="5" s="1"/>
  <c r="F497" i="4"/>
  <c r="G497" i="4" s="1"/>
  <c r="I677" i="5" s="1"/>
  <c r="I496" i="4"/>
  <c r="K657" i="5" s="1"/>
  <c r="H496" i="4"/>
  <c r="J657" i="5" s="1"/>
  <c r="F496" i="4"/>
  <c r="G496" i="4" s="1"/>
  <c r="I657" i="5" s="1"/>
  <c r="I495" i="4"/>
  <c r="K644" i="5" s="1"/>
  <c r="H495" i="4"/>
  <c r="J644" i="5" s="1"/>
  <c r="G495" i="4"/>
  <c r="I644" i="5" s="1"/>
  <c r="F495" i="4"/>
  <c r="I494" i="4"/>
  <c r="H494" i="4"/>
  <c r="F494" i="4"/>
  <c r="G494" i="4" s="1"/>
  <c r="I493" i="4"/>
  <c r="H493" i="4"/>
  <c r="F493" i="4"/>
  <c r="G493" i="4" s="1"/>
  <c r="I492" i="4"/>
  <c r="K332" i="5" s="1"/>
  <c r="H492" i="4"/>
  <c r="J332" i="5" s="1"/>
  <c r="F492" i="4"/>
  <c r="G492" i="4" s="1"/>
  <c r="I332" i="5" s="1"/>
  <c r="I491" i="4"/>
  <c r="K288" i="5" s="1"/>
  <c r="H491" i="4"/>
  <c r="J288" i="5" s="1"/>
  <c r="F491" i="4"/>
  <c r="G491" i="4" s="1"/>
  <c r="I288" i="5" s="1"/>
  <c r="I490" i="4"/>
  <c r="K281" i="5" s="1"/>
  <c r="H490" i="4"/>
  <c r="J281" i="5" s="1"/>
  <c r="F490" i="4"/>
  <c r="G490" i="4" s="1"/>
  <c r="I281" i="5" s="1"/>
  <c r="I489" i="4"/>
  <c r="K142" i="5" s="1"/>
  <c r="H489" i="4"/>
  <c r="J142" i="5" s="1"/>
  <c r="G489" i="4"/>
  <c r="I142" i="5" s="1"/>
  <c r="F489" i="4"/>
  <c r="I488" i="4"/>
  <c r="K104" i="5" s="1"/>
  <c r="H488" i="4"/>
  <c r="J104" i="5" s="1"/>
  <c r="F488" i="4"/>
  <c r="G488" i="4" s="1"/>
  <c r="I104" i="5" s="1"/>
  <c r="I487" i="4"/>
  <c r="K60" i="5" s="1"/>
  <c r="H487" i="4"/>
  <c r="J60" i="5" s="1"/>
  <c r="G487" i="4"/>
  <c r="I60" i="5" s="1"/>
  <c r="F487" i="4"/>
  <c r="I486" i="4"/>
  <c r="K26" i="5" s="1"/>
  <c r="H486" i="4"/>
  <c r="J26" i="5" s="1"/>
  <c r="F486" i="4"/>
  <c r="G486" i="4" s="1"/>
  <c r="I26" i="5" s="1"/>
  <c r="I485" i="4"/>
  <c r="K15" i="5" s="1"/>
  <c r="H485" i="4"/>
  <c r="J15" i="5" s="1"/>
  <c r="F485" i="4"/>
  <c r="G485" i="4" s="1"/>
  <c r="I15" i="5" s="1"/>
  <c r="I484" i="4"/>
  <c r="H484" i="4"/>
  <c r="J5" i="5" s="1"/>
  <c r="F484" i="4"/>
  <c r="G484" i="4" s="1"/>
  <c r="I482" i="4"/>
  <c r="K621" i="5" s="1"/>
  <c r="H482" i="4"/>
  <c r="J621" i="5" s="1"/>
  <c r="G482" i="4"/>
  <c r="I621" i="5" s="1"/>
  <c r="F482" i="4"/>
  <c r="I481" i="4"/>
  <c r="H481" i="4"/>
  <c r="F481" i="4"/>
  <c r="G481" i="4" s="1"/>
  <c r="I480" i="4"/>
  <c r="K593" i="5" s="1"/>
  <c r="H480" i="4"/>
  <c r="J593" i="5" s="1"/>
  <c r="G480" i="4"/>
  <c r="I593" i="5" s="1"/>
  <c r="F480" i="4"/>
  <c r="I479" i="4"/>
  <c r="K591" i="5" s="1"/>
  <c r="H479" i="4"/>
  <c r="J591" i="5" s="1"/>
  <c r="F479" i="4"/>
  <c r="G479" i="4" s="1"/>
  <c r="I591" i="5" s="1"/>
  <c r="I478" i="4"/>
  <c r="K586" i="5" s="1"/>
  <c r="H478" i="4"/>
  <c r="J586" i="5" s="1"/>
  <c r="F478" i="4"/>
  <c r="G478" i="4" s="1"/>
  <c r="I586" i="5" s="1"/>
  <c r="I477" i="4"/>
  <c r="K581" i="5" s="1"/>
  <c r="H477" i="4"/>
  <c r="J581" i="5" s="1"/>
  <c r="F477" i="4"/>
  <c r="G477" i="4" s="1"/>
  <c r="I581" i="5" s="1"/>
  <c r="I476" i="4"/>
  <c r="K579" i="5" s="1"/>
  <c r="H476" i="4"/>
  <c r="J579" i="5" s="1"/>
  <c r="G476" i="4"/>
  <c r="I579" i="5" s="1"/>
  <c r="F476" i="4"/>
  <c r="I475" i="4"/>
  <c r="K559" i="5" s="1"/>
  <c r="H475" i="4"/>
  <c r="J559" i="5" s="1"/>
  <c r="G475" i="4"/>
  <c r="I559" i="5" s="1"/>
  <c r="F475" i="4"/>
  <c r="I474" i="4"/>
  <c r="H474" i="4"/>
  <c r="F474" i="4"/>
  <c r="G474" i="4" s="1"/>
  <c r="I473" i="4"/>
  <c r="K557" i="5" s="1"/>
  <c r="H473" i="4"/>
  <c r="J557" i="5" s="1"/>
  <c r="G473" i="4"/>
  <c r="I557" i="5" s="1"/>
  <c r="F473" i="4"/>
  <c r="I472" i="4"/>
  <c r="K531" i="5" s="1"/>
  <c r="H472" i="4"/>
  <c r="J531" i="5" s="1"/>
  <c r="G472" i="4"/>
  <c r="I531" i="5" s="1"/>
  <c r="F472" i="4"/>
  <c r="I471" i="4"/>
  <c r="K497" i="5" s="1"/>
  <c r="H471" i="4"/>
  <c r="J497" i="5" s="1"/>
  <c r="G471" i="4"/>
  <c r="I497" i="5" s="1"/>
  <c r="F471" i="4"/>
  <c r="I470" i="4"/>
  <c r="K430" i="5" s="1"/>
  <c r="H470" i="4"/>
  <c r="J430" i="5" s="1"/>
  <c r="F470" i="4"/>
  <c r="G470" i="4" s="1"/>
  <c r="I430" i="5" s="1"/>
  <c r="I469" i="4"/>
  <c r="K424" i="5" s="1"/>
  <c r="H469" i="4"/>
  <c r="J424" i="5" s="1"/>
  <c r="G469" i="4"/>
  <c r="I424" i="5" s="1"/>
  <c r="F469" i="4"/>
  <c r="I468" i="4"/>
  <c r="K421" i="5" s="1"/>
  <c r="H468" i="4"/>
  <c r="J421" i="5" s="1"/>
  <c r="F468" i="4"/>
  <c r="G468" i="4" s="1"/>
  <c r="I421" i="5" s="1"/>
  <c r="I467" i="4"/>
  <c r="K417" i="5" s="1"/>
  <c r="H467" i="4"/>
  <c r="J417" i="5" s="1"/>
  <c r="G467" i="4"/>
  <c r="I417" i="5" s="1"/>
  <c r="F467" i="4"/>
  <c r="I466" i="4"/>
  <c r="K403" i="5" s="1"/>
  <c r="H466" i="4"/>
  <c r="J403" i="5" s="1"/>
  <c r="G466" i="4"/>
  <c r="I403" i="5" s="1"/>
  <c r="F466" i="4"/>
  <c r="I465" i="4"/>
  <c r="K402" i="5" s="1"/>
  <c r="H465" i="4"/>
  <c r="J402" i="5" s="1"/>
  <c r="G465" i="4"/>
  <c r="I402" i="5" s="1"/>
  <c r="F465" i="4"/>
  <c r="I464" i="4"/>
  <c r="K400" i="5" s="1"/>
  <c r="H464" i="4"/>
  <c r="J400" i="5" s="1"/>
  <c r="F464" i="4"/>
  <c r="G464" i="4" s="1"/>
  <c r="I400" i="5" s="1"/>
  <c r="I463" i="4"/>
  <c r="K385" i="5" s="1"/>
  <c r="H463" i="4"/>
  <c r="J385" i="5" s="1"/>
  <c r="F463" i="4"/>
  <c r="G463" i="4" s="1"/>
  <c r="I385" i="5" s="1"/>
  <c r="I462" i="4"/>
  <c r="H462" i="4"/>
  <c r="J360" i="5" s="1"/>
  <c r="F462" i="4"/>
  <c r="G462" i="4" s="1"/>
  <c r="I360" i="5" s="1"/>
  <c r="I461" i="4"/>
  <c r="K353" i="5" s="1"/>
  <c r="H461" i="4"/>
  <c r="J353" i="5" s="1"/>
  <c r="F461" i="4"/>
  <c r="G461" i="4" s="1"/>
  <c r="I353" i="5" s="1"/>
  <c r="I460" i="4"/>
  <c r="K346" i="5" s="1"/>
  <c r="H460" i="4"/>
  <c r="J346" i="5" s="1"/>
  <c r="G460" i="4"/>
  <c r="I346" i="5" s="1"/>
  <c r="F460" i="4"/>
  <c r="I459" i="4"/>
  <c r="K682" i="5" s="1"/>
  <c r="H459" i="4"/>
  <c r="J682" i="5" s="1"/>
  <c r="F459" i="4"/>
  <c r="G459" i="4" s="1"/>
  <c r="I682" i="5" s="1"/>
  <c r="I458" i="4"/>
  <c r="H458" i="4"/>
  <c r="F458" i="4"/>
  <c r="G458" i="4" s="1"/>
  <c r="I457" i="4"/>
  <c r="K676" i="5" s="1"/>
  <c r="H457" i="4"/>
  <c r="J676" i="5" s="1"/>
  <c r="F457" i="4"/>
  <c r="G457" i="4" s="1"/>
  <c r="I676" i="5" s="1"/>
  <c r="I456" i="4"/>
  <c r="K675" i="5" s="1"/>
  <c r="H456" i="4"/>
  <c r="J675" i="5" s="1"/>
  <c r="F456" i="4"/>
  <c r="G456" i="4" s="1"/>
  <c r="I675" i="5" s="1"/>
  <c r="I455" i="4"/>
  <c r="K643" i="5" s="1"/>
  <c r="H455" i="4"/>
  <c r="J643" i="5" s="1"/>
  <c r="F455" i="4"/>
  <c r="G455" i="4" s="1"/>
  <c r="I643" i="5" s="1"/>
  <c r="I454" i="4"/>
  <c r="K630" i="5" s="1"/>
  <c r="H454" i="4"/>
  <c r="J630" i="5" s="1"/>
  <c r="G454" i="4"/>
  <c r="I630" i="5" s="1"/>
  <c r="F454" i="4"/>
  <c r="I453" i="4"/>
  <c r="H453" i="4"/>
  <c r="F453" i="4"/>
  <c r="G453" i="4" s="1"/>
  <c r="I452" i="4"/>
  <c r="K314" i="5" s="1"/>
  <c r="H452" i="4"/>
  <c r="F452" i="4"/>
  <c r="G452" i="4" s="1"/>
  <c r="I451" i="4"/>
  <c r="H451" i="4"/>
  <c r="J295" i="5" s="1"/>
  <c r="F451" i="4"/>
  <c r="G451" i="4" s="1"/>
  <c r="I295" i="5" s="1"/>
  <c r="I450" i="4"/>
  <c r="K294" i="5" s="1"/>
  <c r="H450" i="4"/>
  <c r="J294" i="5" s="1"/>
  <c r="F450" i="4"/>
  <c r="G450" i="4" s="1"/>
  <c r="I294" i="5" s="1"/>
  <c r="I449" i="4"/>
  <c r="K283" i="5" s="1"/>
  <c r="H449" i="4"/>
  <c r="J283" i="5" s="1"/>
  <c r="F449" i="4"/>
  <c r="G449" i="4" s="1"/>
  <c r="I283" i="5" s="1"/>
  <c r="I448" i="4"/>
  <c r="H448" i="4"/>
  <c r="J266" i="5" s="1"/>
  <c r="F448" i="4"/>
  <c r="G448" i="4" s="1"/>
  <c r="I266" i="5" s="1"/>
  <c r="I447" i="4"/>
  <c r="H447" i="4"/>
  <c r="F447" i="4"/>
  <c r="G447" i="4" s="1"/>
  <c r="I446" i="4"/>
  <c r="K249" i="5" s="1"/>
  <c r="H446" i="4"/>
  <c r="J249" i="5" s="1"/>
  <c r="F446" i="4"/>
  <c r="G446" i="4" s="1"/>
  <c r="I249" i="5" s="1"/>
  <c r="I445" i="4"/>
  <c r="H445" i="4"/>
  <c r="F445" i="4"/>
  <c r="G445" i="4" s="1"/>
  <c r="I444" i="4"/>
  <c r="K234" i="5" s="1"/>
  <c r="H444" i="4"/>
  <c r="F444" i="4"/>
  <c r="G444" i="4" s="1"/>
  <c r="I234" i="5" s="1"/>
  <c r="I443" i="4"/>
  <c r="K226" i="5" s="1"/>
  <c r="H443" i="4"/>
  <c r="J226" i="5" s="1"/>
  <c r="F443" i="4"/>
  <c r="G443" i="4" s="1"/>
  <c r="I226" i="5" s="1"/>
  <c r="I442" i="4"/>
  <c r="H442" i="4"/>
  <c r="F442" i="4"/>
  <c r="G442" i="4" s="1"/>
  <c r="I222" i="5" s="1"/>
  <c r="I441" i="4"/>
  <c r="K216" i="5" s="1"/>
  <c r="H441" i="4"/>
  <c r="J216" i="5" s="1"/>
  <c r="F441" i="4"/>
  <c r="G441" i="4" s="1"/>
  <c r="I216" i="5" s="1"/>
  <c r="I440" i="4"/>
  <c r="K207" i="5" s="1"/>
  <c r="H440" i="4"/>
  <c r="J207" i="5" s="1"/>
  <c r="F440" i="4"/>
  <c r="G440" i="4" s="1"/>
  <c r="I207" i="5" s="1"/>
  <c r="I439" i="4"/>
  <c r="K204" i="5" s="1"/>
  <c r="H439" i="4"/>
  <c r="J204" i="5" s="1"/>
  <c r="F439" i="4"/>
  <c r="G439" i="4" s="1"/>
  <c r="I204" i="5" s="1"/>
  <c r="I438" i="4"/>
  <c r="K200" i="5" s="1"/>
  <c r="H438" i="4"/>
  <c r="J200" i="5" s="1"/>
  <c r="F438" i="4"/>
  <c r="G438" i="4" s="1"/>
  <c r="I200" i="5" s="1"/>
  <c r="I437" i="4"/>
  <c r="K183" i="5" s="1"/>
  <c r="H437" i="4"/>
  <c r="J183" i="5" s="1"/>
  <c r="F437" i="4"/>
  <c r="G437" i="4" s="1"/>
  <c r="I183" i="5" s="1"/>
  <c r="I436" i="4"/>
  <c r="K174" i="5" s="1"/>
  <c r="H436" i="4"/>
  <c r="J174" i="5" s="1"/>
  <c r="F436" i="4"/>
  <c r="G436" i="4" s="1"/>
  <c r="I174" i="5" s="1"/>
  <c r="I435" i="4"/>
  <c r="H435" i="4"/>
  <c r="J168" i="5" s="1"/>
  <c r="F435" i="4"/>
  <c r="G435" i="4" s="1"/>
  <c r="I168" i="5" s="1"/>
  <c r="I434" i="4"/>
  <c r="H434" i="4"/>
  <c r="F434" i="4"/>
  <c r="G434" i="4" s="1"/>
  <c r="I164" i="5" s="1"/>
  <c r="I433" i="4"/>
  <c r="K156" i="5" s="1"/>
  <c r="H433" i="4"/>
  <c r="J156" i="5" s="1"/>
  <c r="F433" i="4"/>
  <c r="G433" i="4" s="1"/>
  <c r="I156" i="5" s="1"/>
  <c r="I432" i="4"/>
  <c r="K117" i="5" s="1"/>
  <c r="H432" i="4"/>
  <c r="J117" i="5" s="1"/>
  <c r="F432" i="4"/>
  <c r="G432" i="4" s="1"/>
  <c r="I117" i="5" s="1"/>
  <c r="I431" i="4"/>
  <c r="H431" i="4"/>
  <c r="J105" i="5" s="1"/>
  <c r="G431" i="4"/>
  <c r="I105" i="5" s="1"/>
  <c r="F431" i="4"/>
  <c r="I430" i="4"/>
  <c r="K89" i="5" s="1"/>
  <c r="H430" i="4"/>
  <c r="J89" i="5" s="1"/>
  <c r="F430" i="4"/>
  <c r="G430" i="4" s="1"/>
  <c r="I89" i="5" s="1"/>
  <c r="I429" i="4"/>
  <c r="H429" i="4"/>
  <c r="J87" i="5" s="1"/>
  <c r="G429" i="4"/>
  <c r="I87" i="5" s="1"/>
  <c r="F429" i="4"/>
  <c r="I428" i="4"/>
  <c r="K61" i="5" s="1"/>
  <c r="H428" i="4"/>
  <c r="J61" i="5" s="1"/>
  <c r="F428" i="4"/>
  <c r="G428" i="4" s="1"/>
  <c r="I61" i="5" s="1"/>
  <c r="I427" i="4"/>
  <c r="K57" i="5" s="1"/>
  <c r="H427" i="4"/>
  <c r="J57" i="5" s="1"/>
  <c r="G427" i="4"/>
  <c r="I57" i="5" s="1"/>
  <c r="F427" i="4"/>
  <c r="I426" i="4"/>
  <c r="K52" i="5" s="1"/>
  <c r="H426" i="4"/>
  <c r="J52" i="5" s="1"/>
  <c r="F426" i="4"/>
  <c r="G426" i="4" s="1"/>
  <c r="I52" i="5" s="1"/>
  <c r="I425" i="4"/>
  <c r="K49" i="5" s="1"/>
  <c r="H425" i="4"/>
  <c r="J49" i="5" s="1"/>
  <c r="G425" i="4"/>
  <c r="I49" i="5" s="1"/>
  <c r="F425" i="4"/>
  <c r="I424" i="4"/>
  <c r="H424" i="4"/>
  <c r="J38" i="5" s="1"/>
  <c r="F424" i="4"/>
  <c r="G424" i="4" s="1"/>
  <c r="I38" i="5" s="1"/>
  <c r="I422" i="4"/>
  <c r="H422" i="4"/>
  <c r="G422" i="4"/>
  <c r="F422" i="4"/>
  <c r="I421" i="4"/>
  <c r="K473" i="5" s="1"/>
  <c r="H421" i="4"/>
  <c r="J473" i="5" s="1"/>
  <c r="F421" i="4"/>
  <c r="G421" i="4" s="1"/>
  <c r="I473" i="5" s="1"/>
  <c r="I420" i="4"/>
  <c r="H420" i="4"/>
  <c r="G420" i="4"/>
  <c r="F420" i="4"/>
  <c r="I418" i="4"/>
  <c r="K618" i="5" s="1"/>
  <c r="H418" i="4"/>
  <c r="J618" i="5" s="1"/>
  <c r="F418" i="4"/>
  <c r="G418" i="4" s="1"/>
  <c r="I618" i="5" s="1"/>
  <c r="I417" i="4"/>
  <c r="K611" i="5" s="1"/>
  <c r="H417" i="4"/>
  <c r="J611" i="5" s="1"/>
  <c r="F417" i="4"/>
  <c r="G417" i="4" s="1"/>
  <c r="I611" i="5" s="1"/>
  <c r="I416" i="4"/>
  <c r="K577" i="5" s="1"/>
  <c r="H416" i="4"/>
  <c r="J577" i="5" s="1"/>
  <c r="F416" i="4"/>
  <c r="G416" i="4" s="1"/>
  <c r="I577" i="5" s="1"/>
  <c r="I415" i="4"/>
  <c r="K566" i="5" s="1"/>
  <c r="H415" i="4"/>
  <c r="J566" i="5" s="1"/>
  <c r="G415" i="4"/>
  <c r="I566" i="5" s="1"/>
  <c r="F415" i="4"/>
  <c r="I414" i="4"/>
  <c r="H414" i="4"/>
  <c r="G414" i="4"/>
  <c r="F414" i="4"/>
  <c r="I413" i="4"/>
  <c r="K549" i="5" s="1"/>
  <c r="H413" i="4"/>
  <c r="J549" i="5" s="1"/>
  <c r="F413" i="4"/>
  <c r="G413" i="4" s="1"/>
  <c r="I549" i="5" s="1"/>
  <c r="I412" i="4"/>
  <c r="K526" i="5" s="1"/>
  <c r="H412" i="4"/>
  <c r="J526" i="5" s="1"/>
  <c r="F412" i="4"/>
  <c r="G412" i="4" s="1"/>
  <c r="I526" i="5" s="1"/>
  <c r="I411" i="4"/>
  <c r="H411" i="4"/>
  <c r="F411" i="4"/>
  <c r="G411" i="4" s="1"/>
  <c r="I410" i="4"/>
  <c r="K444" i="5" s="1"/>
  <c r="H410" i="4"/>
  <c r="J444" i="5" s="1"/>
  <c r="G410" i="4"/>
  <c r="I444" i="5" s="1"/>
  <c r="F410" i="4"/>
  <c r="I409" i="4"/>
  <c r="K436" i="5" s="1"/>
  <c r="H409" i="4"/>
  <c r="J436" i="5" s="1"/>
  <c r="F409" i="4"/>
  <c r="G409" i="4" s="1"/>
  <c r="I436" i="5" s="1"/>
  <c r="I408" i="4"/>
  <c r="K396" i="5" s="1"/>
  <c r="H408" i="4"/>
  <c r="J396" i="5" s="1"/>
  <c r="F408" i="4"/>
  <c r="G408" i="4" s="1"/>
  <c r="I396" i="5" s="1"/>
  <c r="I407" i="4"/>
  <c r="K395" i="5" s="1"/>
  <c r="H407" i="4"/>
  <c r="J395" i="5" s="1"/>
  <c r="F407" i="4"/>
  <c r="G407" i="4" s="1"/>
  <c r="I395" i="5" s="1"/>
  <c r="I406" i="4"/>
  <c r="K393" i="5" s="1"/>
  <c r="H406" i="4"/>
  <c r="J393" i="5" s="1"/>
  <c r="F406" i="4"/>
  <c r="G406" i="4" s="1"/>
  <c r="I393" i="5" s="1"/>
  <c r="I405" i="4"/>
  <c r="K389" i="5" s="1"/>
  <c r="H405" i="4"/>
  <c r="J389" i="5" s="1"/>
  <c r="G405" i="4"/>
  <c r="I389" i="5" s="1"/>
  <c r="F405" i="4"/>
  <c r="I404" i="4"/>
  <c r="K371" i="5" s="1"/>
  <c r="H404" i="4"/>
  <c r="J371" i="5" s="1"/>
  <c r="F404" i="4"/>
  <c r="G404" i="4" s="1"/>
  <c r="I371" i="5" s="1"/>
  <c r="I403" i="4"/>
  <c r="K368" i="5" s="1"/>
  <c r="H403" i="4"/>
  <c r="J368" i="5" s="1"/>
  <c r="F403" i="4"/>
  <c r="G403" i="4" s="1"/>
  <c r="I368" i="5" s="1"/>
  <c r="I402" i="4"/>
  <c r="K367" i="5" s="1"/>
  <c r="H402" i="4"/>
  <c r="J367" i="5" s="1"/>
  <c r="F402" i="4"/>
  <c r="G402" i="4" s="1"/>
  <c r="I367" i="5" s="1"/>
  <c r="I401" i="4"/>
  <c r="K358" i="5" s="1"/>
  <c r="H401" i="4"/>
  <c r="J358" i="5" s="1"/>
  <c r="F401" i="4"/>
  <c r="G401" i="4" s="1"/>
  <c r="I358" i="5" s="1"/>
  <c r="I400" i="4"/>
  <c r="K349" i="5" s="1"/>
  <c r="H400" i="4"/>
  <c r="J349" i="5" s="1"/>
  <c r="F400" i="4"/>
  <c r="G400" i="4" s="1"/>
  <c r="I349" i="5" s="1"/>
  <c r="I399" i="4"/>
  <c r="K348" i="5" s="1"/>
  <c r="H399" i="4"/>
  <c r="J348" i="5" s="1"/>
  <c r="F399" i="4"/>
  <c r="G399" i="4" s="1"/>
  <c r="I348" i="5" s="1"/>
  <c r="I398" i="4"/>
  <c r="K689" i="5" s="1"/>
  <c r="H398" i="4"/>
  <c r="J689" i="5" s="1"/>
  <c r="G398" i="4"/>
  <c r="I689" i="5" s="1"/>
  <c r="F398" i="4"/>
  <c r="I397" i="4"/>
  <c r="K647" i="5" s="1"/>
  <c r="H397" i="4"/>
  <c r="F397" i="4"/>
  <c r="G397" i="4" s="1"/>
  <c r="I647" i="5" s="1"/>
  <c r="I396" i="4"/>
  <c r="K634" i="5" s="1"/>
  <c r="H396" i="4"/>
  <c r="J634" i="5" s="1"/>
  <c r="G396" i="4"/>
  <c r="I634" i="5" s="1"/>
  <c r="F396" i="4"/>
  <c r="I395" i="4"/>
  <c r="K632" i="5" s="1"/>
  <c r="H395" i="4"/>
  <c r="J632" i="5" s="1"/>
  <c r="F395" i="4"/>
  <c r="G395" i="4" s="1"/>
  <c r="I632" i="5" s="1"/>
  <c r="I394" i="4"/>
  <c r="H394" i="4"/>
  <c r="F394" i="4"/>
  <c r="G394" i="4" s="1"/>
  <c r="I393" i="4"/>
  <c r="K285" i="5" s="1"/>
  <c r="H393" i="4"/>
  <c r="J285" i="5" s="1"/>
  <c r="F393" i="4"/>
  <c r="G393" i="4" s="1"/>
  <c r="I285" i="5" s="1"/>
  <c r="I392" i="4"/>
  <c r="K253" i="5" s="1"/>
  <c r="H392" i="4"/>
  <c r="J253" i="5" s="1"/>
  <c r="G392" i="4"/>
  <c r="I253" i="5" s="1"/>
  <c r="F392" i="4"/>
  <c r="I391" i="4"/>
  <c r="K211" i="5" s="1"/>
  <c r="H391" i="4"/>
  <c r="J211" i="5" s="1"/>
  <c r="G391" i="4"/>
  <c r="I211" i="5" s="1"/>
  <c r="F391" i="4"/>
  <c r="I390" i="4"/>
  <c r="K198" i="5" s="1"/>
  <c r="H390" i="4"/>
  <c r="J198" i="5" s="1"/>
  <c r="F390" i="4"/>
  <c r="G390" i="4" s="1"/>
  <c r="I198" i="5" s="1"/>
  <c r="I389" i="4"/>
  <c r="H389" i="4"/>
  <c r="F389" i="4"/>
  <c r="G389" i="4" s="1"/>
  <c r="I388" i="4"/>
  <c r="H388" i="4"/>
  <c r="G388" i="4"/>
  <c r="F388" i="4"/>
  <c r="I387" i="4"/>
  <c r="K158" i="5" s="1"/>
  <c r="H387" i="4"/>
  <c r="J158" i="5" s="1"/>
  <c r="G387" i="4"/>
  <c r="I158" i="5" s="1"/>
  <c r="F387" i="4"/>
  <c r="I386" i="4"/>
  <c r="K155" i="5" s="1"/>
  <c r="H386" i="4"/>
  <c r="J155" i="5" s="1"/>
  <c r="F386" i="4"/>
  <c r="G386" i="4" s="1"/>
  <c r="I155" i="5" s="1"/>
  <c r="I385" i="4"/>
  <c r="K126" i="5" s="1"/>
  <c r="H385" i="4"/>
  <c r="J126" i="5" s="1"/>
  <c r="F385" i="4"/>
  <c r="G385" i="4" s="1"/>
  <c r="I126" i="5" s="1"/>
  <c r="I384" i="4"/>
  <c r="K122" i="5" s="1"/>
  <c r="H384" i="4"/>
  <c r="J122" i="5" s="1"/>
  <c r="F384" i="4"/>
  <c r="G384" i="4" s="1"/>
  <c r="I122" i="5" s="1"/>
  <c r="I383" i="4"/>
  <c r="H383" i="4"/>
  <c r="J110" i="5" s="1"/>
  <c r="F383" i="4"/>
  <c r="G383" i="4" s="1"/>
  <c r="I110" i="5" s="1"/>
  <c r="I382" i="4"/>
  <c r="K92" i="5" s="1"/>
  <c r="H382" i="4"/>
  <c r="J92" i="5" s="1"/>
  <c r="G382" i="4"/>
  <c r="F382" i="4"/>
  <c r="I381" i="4"/>
  <c r="K90" i="5" s="1"/>
  <c r="H381" i="4"/>
  <c r="J90" i="5" s="1"/>
  <c r="F381" i="4"/>
  <c r="G381" i="4" s="1"/>
  <c r="I90" i="5" s="1"/>
  <c r="I380" i="4"/>
  <c r="K77" i="5" s="1"/>
  <c r="H380" i="4"/>
  <c r="J77" i="5" s="1"/>
  <c r="F380" i="4"/>
  <c r="G380" i="4" s="1"/>
  <c r="I77" i="5" s="1"/>
  <c r="I379" i="4"/>
  <c r="K76" i="5" s="1"/>
  <c r="H379" i="4"/>
  <c r="F379" i="4"/>
  <c r="G379" i="4" s="1"/>
  <c r="I76" i="5" s="1"/>
  <c r="I378" i="4"/>
  <c r="K58" i="5" s="1"/>
  <c r="H378" i="4"/>
  <c r="F378" i="4"/>
  <c r="G378" i="4" s="1"/>
  <c r="I58" i="5" s="1"/>
  <c r="I376" i="4"/>
  <c r="K613" i="5" s="1"/>
  <c r="H376" i="4"/>
  <c r="J613" i="5" s="1"/>
  <c r="F376" i="4"/>
  <c r="G376" i="4" s="1"/>
  <c r="I613" i="5" s="1"/>
  <c r="I375" i="4"/>
  <c r="K610" i="5" s="1"/>
  <c r="H375" i="4"/>
  <c r="J610" i="5" s="1"/>
  <c r="F375" i="4"/>
  <c r="G375" i="4" s="1"/>
  <c r="I610" i="5" s="1"/>
  <c r="I374" i="4"/>
  <c r="K589" i="5" s="1"/>
  <c r="H374" i="4"/>
  <c r="J589" i="5" s="1"/>
  <c r="G374" i="4"/>
  <c r="I589" i="5" s="1"/>
  <c r="F374" i="4"/>
  <c r="I373" i="4"/>
  <c r="K578" i="5" s="1"/>
  <c r="H373" i="4"/>
  <c r="J578" i="5" s="1"/>
  <c r="F373" i="4"/>
  <c r="G373" i="4" s="1"/>
  <c r="I578" i="5" s="1"/>
  <c r="I372" i="4"/>
  <c r="K541" i="5" s="1"/>
  <c r="H372" i="4"/>
  <c r="J541" i="5" s="1"/>
  <c r="F372" i="4"/>
  <c r="G372" i="4" s="1"/>
  <c r="I541" i="5" s="1"/>
  <c r="I371" i="4"/>
  <c r="K539" i="5" s="1"/>
  <c r="H371" i="4"/>
  <c r="J539" i="5" s="1"/>
  <c r="F371" i="4"/>
  <c r="G371" i="4" s="1"/>
  <c r="I539" i="5" s="1"/>
  <c r="I370" i="4"/>
  <c r="K534" i="5" s="1"/>
  <c r="H370" i="4"/>
  <c r="J534" i="5" s="1"/>
  <c r="G370" i="4"/>
  <c r="I534" i="5" s="1"/>
  <c r="F370" i="4"/>
  <c r="I369" i="4"/>
  <c r="K529" i="5" s="1"/>
  <c r="H369" i="4"/>
  <c r="J529" i="5" s="1"/>
  <c r="F369" i="4"/>
  <c r="G369" i="4" s="1"/>
  <c r="I529" i="5" s="1"/>
  <c r="I368" i="4"/>
  <c r="K525" i="5" s="1"/>
  <c r="H368" i="4"/>
  <c r="J525" i="5" s="1"/>
  <c r="G368" i="4"/>
  <c r="I525" i="5" s="1"/>
  <c r="F368" i="4"/>
  <c r="I367" i="4"/>
  <c r="H367" i="4"/>
  <c r="G367" i="4"/>
  <c r="I522" i="5" s="1"/>
  <c r="F367" i="4"/>
  <c r="I366" i="4"/>
  <c r="I727" i="4" s="1"/>
  <c r="H366" i="4"/>
  <c r="J521" i="5" s="1"/>
  <c r="F366" i="4"/>
  <c r="G366" i="4" s="1"/>
  <c r="I521" i="5" s="1"/>
  <c r="I365" i="4"/>
  <c r="K520" i="5" s="1"/>
  <c r="H365" i="4"/>
  <c r="J520" i="5" s="1"/>
  <c r="F365" i="4"/>
  <c r="G365" i="4" s="1"/>
  <c r="I364" i="4"/>
  <c r="K518" i="5" s="1"/>
  <c r="H364" i="4"/>
  <c r="J518" i="5" s="1"/>
  <c r="G364" i="4"/>
  <c r="I518" i="5" s="1"/>
  <c r="F364" i="4"/>
  <c r="I363" i="4"/>
  <c r="K508" i="5" s="1"/>
  <c r="H363" i="4"/>
  <c r="J508" i="5" s="1"/>
  <c r="G363" i="4"/>
  <c r="I508" i="5" s="1"/>
  <c r="F363" i="4"/>
  <c r="I362" i="4"/>
  <c r="K500" i="5" s="1"/>
  <c r="H362" i="4"/>
  <c r="J500" i="5" s="1"/>
  <c r="F362" i="4"/>
  <c r="G362" i="4" s="1"/>
  <c r="I500" i="5" s="1"/>
  <c r="I361" i="4"/>
  <c r="K463" i="5" s="1"/>
  <c r="H361" i="4"/>
  <c r="J463" i="5" s="1"/>
  <c r="F361" i="4"/>
  <c r="G361" i="4" s="1"/>
  <c r="I463" i="5" s="1"/>
  <c r="I360" i="4"/>
  <c r="K457" i="5" s="1"/>
  <c r="H360" i="4"/>
  <c r="F360" i="4"/>
  <c r="G360" i="4" s="1"/>
  <c r="I457" i="5" s="1"/>
  <c r="I359" i="4"/>
  <c r="K453" i="5" s="1"/>
  <c r="H359" i="4"/>
  <c r="J453" i="5" s="1"/>
  <c r="F359" i="4"/>
  <c r="G359" i="4" s="1"/>
  <c r="I453" i="5" s="1"/>
  <c r="I358" i="4"/>
  <c r="K447" i="5" s="1"/>
  <c r="H358" i="4"/>
  <c r="J447" i="5" s="1"/>
  <c r="G358" i="4"/>
  <c r="I447" i="5" s="1"/>
  <c r="F358" i="4"/>
  <c r="I357" i="4"/>
  <c r="K441" i="5" s="1"/>
  <c r="H357" i="4"/>
  <c r="J441" i="5" s="1"/>
  <c r="F357" i="4"/>
  <c r="G357" i="4" s="1"/>
  <c r="I441" i="5" s="1"/>
  <c r="I356" i="4"/>
  <c r="K438" i="5" s="1"/>
  <c r="H356" i="4"/>
  <c r="J438" i="5" s="1"/>
  <c r="F356" i="4"/>
  <c r="G356" i="4" s="1"/>
  <c r="I438" i="5" s="1"/>
  <c r="I355" i="4"/>
  <c r="H355" i="4"/>
  <c r="F355" i="4"/>
  <c r="G355" i="4" s="1"/>
  <c r="I354" i="4"/>
  <c r="H354" i="4"/>
  <c r="J428" i="5" s="1"/>
  <c r="F354" i="4"/>
  <c r="G354" i="4" s="1"/>
  <c r="I428" i="5" s="1"/>
  <c r="I353" i="4"/>
  <c r="K427" i="5" s="1"/>
  <c r="H353" i="4"/>
  <c r="J427" i="5" s="1"/>
  <c r="F353" i="4"/>
  <c r="G353" i="4" s="1"/>
  <c r="I427" i="5" s="1"/>
  <c r="I352" i="4"/>
  <c r="K426" i="5" s="1"/>
  <c r="H352" i="4"/>
  <c r="J426" i="5" s="1"/>
  <c r="F352" i="4"/>
  <c r="G352" i="4" s="1"/>
  <c r="I426" i="5" s="1"/>
  <c r="I351" i="4"/>
  <c r="K425" i="5" s="1"/>
  <c r="H351" i="4"/>
  <c r="J425" i="5" s="1"/>
  <c r="G351" i="4"/>
  <c r="I425" i="5" s="1"/>
  <c r="F351" i="4"/>
  <c r="I350" i="4"/>
  <c r="K418" i="5" s="1"/>
  <c r="H350" i="4"/>
  <c r="F350" i="4"/>
  <c r="G350" i="4" s="1"/>
  <c r="I418" i="5" s="1"/>
  <c r="I349" i="4"/>
  <c r="H349" i="4"/>
  <c r="F349" i="4"/>
  <c r="G349" i="4" s="1"/>
  <c r="I348" i="4"/>
  <c r="K394" i="5" s="1"/>
  <c r="H348" i="4"/>
  <c r="J394" i="5" s="1"/>
  <c r="F348" i="4"/>
  <c r="G348" i="4" s="1"/>
  <c r="I394" i="5" s="1"/>
  <c r="I347" i="4"/>
  <c r="K383" i="5" s="1"/>
  <c r="H347" i="4"/>
  <c r="J383" i="5" s="1"/>
  <c r="F347" i="4"/>
  <c r="G347" i="4" s="1"/>
  <c r="I383" i="5" s="1"/>
  <c r="I346" i="4"/>
  <c r="K356" i="5" s="1"/>
  <c r="H346" i="4"/>
  <c r="J356" i="5" s="1"/>
  <c r="F346" i="4"/>
  <c r="G346" i="4" s="1"/>
  <c r="I356" i="5" s="1"/>
  <c r="I345" i="4"/>
  <c r="K700" i="5" s="1"/>
  <c r="H345" i="4"/>
  <c r="J700" i="5" s="1"/>
  <c r="G345" i="4"/>
  <c r="I700" i="5" s="1"/>
  <c r="F345" i="4"/>
  <c r="I344" i="4"/>
  <c r="K694" i="5" s="1"/>
  <c r="H344" i="4"/>
  <c r="J694" i="5" s="1"/>
  <c r="F344" i="4"/>
  <c r="G344" i="4" s="1"/>
  <c r="I694" i="5" s="1"/>
  <c r="I343" i="4"/>
  <c r="K692" i="5" s="1"/>
  <c r="H343" i="4"/>
  <c r="J692" i="5" s="1"/>
  <c r="G343" i="4"/>
  <c r="I692" i="5" s="1"/>
  <c r="F343" i="4"/>
  <c r="I342" i="4"/>
  <c r="K691" i="5" s="1"/>
  <c r="H342" i="4"/>
  <c r="J691" i="5" s="1"/>
  <c r="G342" i="4"/>
  <c r="I691" i="5" s="1"/>
  <c r="F342" i="4"/>
  <c r="I341" i="4"/>
  <c r="H341" i="4"/>
  <c r="G341" i="4"/>
  <c r="F341" i="4"/>
  <c r="I340" i="4"/>
  <c r="K658" i="5" s="1"/>
  <c r="H340" i="4"/>
  <c r="J658" i="5" s="1"/>
  <c r="G340" i="4"/>
  <c r="I658" i="5" s="1"/>
  <c r="F340" i="4"/>
  <c r="I339" i="4"/>
  <c r="K641" i="5" s="1"/>
  <c r="H339" i="4"/>
  <c r="J641" i="5" s="1"/>
  <c r="F339" i="4"/>
  <c r="G339" i="4" s="1"/>
  <c r="I338" i="4"/>
  <c r="K638" i="5" s="1"/>
  <c r="H338" i="4"/>
  <c r="J638" i="5" s="1"/>
  <c r="G338" i="4"/>
  <c r="I638" i="5" s="1"/>
  <c r="F338" i="4"/>
  <c r="I337" i="4"/>
  <c r="K637" i="5" s="1"/>
  <c r="H337" i="4"/>
  <c r="J637" i="5" s="1"/>
  <c r="F337" i="4"/>
  <c r="G337" i="4" s="1"/>
  <c r="I637" i="5" s="1"/>
  <c r="I336" i="4"/>
  <c r="K625" i="5" s="1"/>
  <c r="H336" i="4"/>
  <c r="J625" i="5" s="1"/>
  <c r="G336" i="4"/>
  <c r="I625" i="5" s="1"/>
  <c r="F336" i="4"/>
  <c r="I335" i="4"/>
  <c r="K323" i="5" s="1"/>
  <c r="H335" i="4"/>
  <c r="J323" i="5" s="1"/>
  <c r="G335" i="4"/>
  <c r="I323" i="5" s="1"/>
  <c r="F335" i="4"/>
  <c r="I334" i="4"/>
  <c r="H334" i="4"/>
  <c r="F334" i="4"/>
  <c r="G334" i="4" s="1"/>
  <c r="I333" i="4"/>
  <c r="H333" i="4"/>
  <c r="F333" i="4"/>
  <c r="G333" i="4" s="1"/>
  <c r="I318" i="5" s="1"/>
  <c r="I332" i="4"/>
  <c r="K317" i="5" s="1"/>
  <c r="H332" i="4"/>
  <c r="F332" i="4"/>
  <c r="G332" i="4" s="1"/>
  <c r="I331" i="4"/>
  <c r="K312" i="5" s="1"/>
  <c r="H331" i="4"/>
  <c r="J312" i="5" s="1"/>
  <c r="F331" i="4"/>
  <c r="G331" i="4" s="1"/>
  <c r="I312" i="5" s="1"/>
  <c r="I330" i="4"/>
  <c r="K298" i="5" s="1"/>
  <c r="H330" i="4"/>
  <c r="J298" i="5" s="1"/>
  <c r="F330" i="4"/>
  <c r="G330" i="4" s="1"/>
  <c r="I298" i="5" s="1"/>
  <c r="I329" i="4"/>
  <c r="K297" i="5" s="1"/>
  <c r="H329" i="4"/>
  <c r="J297" i="5" s="1"/>
  <c r="F329" i="4"/>
  <c r="G329" i="4" s="1"/>
  <c r="I297" i="5" s="1"/>
  <c r="I328" i="4"/>
  <c r="K296" i="5" s="1"/>
  <c r="H328" i="4"/>
  <c r="J296" i="5" s="1"/>
  <c r="F328" i="4"/>
  <c r="G328" i="4" s="1"/>
  <c r="I296" i="5" s="1"/>
  <c r="I327" i="4"/>
  <c r="K286" i="5" s="1"/>
  <c r="H327" i="4"/>
  <c r="J286" i="5" s="1"/>
  <c r="G327" i="4"/>
  <c r="I286" i="5" s="1"/>
  <c r="F327" i="4"/>
  <c r="I326" i="4"/>
  <c r="K272" i="5" s="1"/>
  <c r="H326" i="4"/>
  <c r="J272" i="5" s="1"/>
  <c r="F326" i="4"/>
  <c r="G326" i="4" s="1"/>
  <c r="I272" i="5" s="1"/>
  <c r="I325" i="4"/>
  <c r="K270" i="5" s="1"/>
  <c r="H325" i="4"/>
  <c r="J270" i="5" s="1"/>
  <c r="F325" i="4"/>
  <c r="G325" i="4" s="1"/>
  <c r="I270" i="5" s="1"/>
  <c r="I324" i="4"/>
  <c r="K261" i="5" s="1"/>
  <c r="H324" i="4"/>
  <c r="J261" i="5" s="1"/>
  <c r="F324" i="4"/>
  <c r="G324" i="4" s="1"/>
  <c r="I261" i="5" s="1"/>
  <c r="I323" i="4"/>
  <c r="K260" i="5" s="1"/>
  <c r="H323" i="4"/>
  <c r="J260" i="5" s="1"/>
  <c r="F323" i="4"/>
  <c r="G323" i="4" s="1"/>
  <c r="I260" i="5" s="1"/>
  <c r="I322" i="4"/>
  <c r="H322" i="4"/>
  <c r="J257" i="5" s="1"/>
  <c r="F322" i="4"/>
  <c r="G322" i="4" s="1"/>
  <c r="I257" i="5" s="1"/>
  <c r="I321" i="4"/>
  <c r="H321" i="4"/>
  <c r="J256" i="5" s="1"/>
  <c r="F321" i="4"/>
  <c r="G321" i="4" s="1"/>
  <c r="I256" i="5" s="1"/>
  <c r="I320" i="4"/>
  <c r="K251" i="5" s="1"/>
  <c r="H320" i="4"/>
  <c r="G320" i="4"/>
  <c r="I251" i="5" s="1"/>
  <c r="F320" i="4"/>
  <c r="I319" i="4"/>
  <c r="K246" i="5" s="1"/>
  <c r="H319" i="4"/>
  <c r="J246" i="5" s="1"/>
  <c r="G319" i="4"/>
  <c r="I246" i="5" s="1"/>
  <c r="F319" i="4"/>
  <c r="I318" i="4"/>
  <c r="K244" i="5" s="1"/>
  <c r="H318" i="4"/>
  <c r="J244" i="5" s="1"/>
  <c r="G318" i="4"/>
  <c r="I244" i="5" s="1"/>
  <c r="F318" i="4"/>
  <c r="I317" i="4"/>
  <c r="K237" i="5" s="1"/>
  <c r="H317" i="4"/>
  <c r="J237" i="5" s="1"/>
  <c r="F317" i="4"/>
  <c r="G317" i="4" s="1"/>
  <c r="I237" i="5" s="1"/>
  <c r="I316" i="4"/>
  <c r="K224" i="5" s="1"/>
  <c r="H316" i="4"/>
  <c r="J224" i="5" s="1"/>
  <c r="G316" i="4"/>
  <c r="I224" i="5" s="1"/>
  <c r="F316" i="4"/>
  <c r="I315" i="4"/>
  <c r="K215" i="5" s="1"/>
  <c r="H315" i="4"/>
  <c r="J215" i="5" s="1"/>
  <c r="G315" i="4"/>
  <c r="I215" i="5" s="1"/>
  <c r="F315" i="4"/>
  <c r="I314" i="4"/>
  <c r="K214" i="5" s="1"/>
  <c r="H314" i="4"/>
  <c r="J214" i="5" s="1"/>
  <c r="F314" i="4"/>
  <c r="G314" i="4" s="1"/>
  <c r="I214" i="5" s="1"/>
  <c r="I313" i="4"/>
  <c r="K199" i="5" s="1"/>
  <c r="H313" i="4"/>
  <c r="J199" i="5" s="1"/>
  <c r="G313" i="4"/>
  <c r="I199" i="5" s="1"/>
  <c r="F313" i="4"/>
  <c r="I312" i="4"/>
  <c r="K186" i="5" s="1"/>
  <c r="H312" i="4"/>
  <c r="J186" i="5" s="1"/>
  <c r="G312" i="4"/>
  <c r="I186" i="5" s="1"/>
  <c r="F312" i="4"/>
  <c r="I311" i="4"/>
  <c r="H311" i="4"/>
  <c r="J177" i="5" s="1"/>
  <c r="F311" i="4"/>
  <c r="G311" i="4" s="1"/>
  <c r="I310" i="4"/>
  <c r="K172" i="5" s="1"/>
  <c r="H310" i="4"/>
  <c r="J172" i="5" s="1"/>
  <c r="F310" i="4"/>
  <c r="G310" i="4" s="1"/>
  <c r="I172" i="5" s="1"/>
  <c r="I309" i="4"/>
  <c r="K153" i="5" s="1"/>
  <c r="H309" i="4"/>
  <c r="J153" i="5" s="1"/>
  <c r="F309" i="4"/>
  <c r="G309" i="4" s="1"/>
  <c r="I153" i="5" s="1"/>
  <c r="I308" i="4"/>
  <c r="K151" i="5" s="1"/>
  <c r="H308" i="4"/>
  <c r="J151" i="5" s="1"/>
  <c r="F308" i="4"/>
  <c r="G308" i="4" s="1"/>
  <c r="I151" i="5" s="1"/>
  <c r="I307" i="4"/>
  <c r="K144" i="5" s="1"/>
  <c r="H307" i="4"/>
  <c r="J144" i="5" s="1"/>
  <c r="F307" i="4"/>
  <c r="G307" i="4" s="1"/>
  <c r="I144" i="5" s="1"/>
  <c r="I306" i="4"/>
  <c r="K124" i="5" s="1"/>
  <c r="H306" i="4"/>
  <c r="J124" i="5" s="1"/>
  <c r="F306" i="4"/>
  <c r="G306" i="4" s="1"/>
  <c r="I124" i="5" s="1"/>
  <c r="I305" i="4"/>
  <c r="H305" i="4"/>
  <c r="J118" i="5" s="1"/>
  <c r="F305" i="4"/>
  <c r="G305" i="4" s="1"/>
  <c r="I118" i="5" s="1"/>
  <c r="I304" i="4"/>
  <c r="K115" i="5" s="1"/>
  <c r="H304" i="4"/>
  <c r="G304" i="4"/>
  <c r="F304" i="4"/>
  <c r="I303" i="4"/>
  <c r="H303" i="4"/>
  <c r="J114" i="5" s="1"/>
  <c r="F303" i="4"/>
  <c r="G303" i="4" s="1"/>
  <c r="I114" i="5" s="1"/>
  <c r="I302" i="4"/>
  <c r="K85" i="5" s="1"/>
  <c r="H302" i="4"/>
  <c r="F302" i="4"/>
  <c r="G302" i="4" s="1"/>
  <c r="I301" i="4"/>
  <c r="K80" i="5" s="1"/>
  <c r="H301" i="4"/>
  <c r="J80" i="5" s="1"/>
  <c r="F301" i="4"/>
  <c r="G301" i="4" s="1"/>
  <c r="I80" i="5" s="1"/>
  <c r="I300" i="4"/>
  <c r="H300" i="4"/>
  <c r="J79" i="5" s="1"/>
  <c r="F300" i="4"/>
  <c r="G300" i="4" s="1"/>
  <c r="I79" i="5" s="1"/>
  <c r="I299" i="4"/>
  <c r="H299" i="4"/>
  <c r="G299" i="4"/>
  <c r="I63" i="5" s="1"/>
  <c r="F299" i="4"/>
  <c r="I298" i="4"/>
  <c r="K34" i="5" s="1"/>
  <c r="H298" i="4"/>
  <c r="J34" i="5" s="1"/>
  <c r="F298" i="4"/>
  <c r="G298" i="4" s="1"/>
  <c r="I34" i="5" s="1"/>
  <c r="I297" i="4"/>
  <c r="H297" i="4"/>
  <c r="G297" i="4"/>
  <c r="F297" i="4"/>
  <c r="I296" i="4"/>
  <c r="K22" i="5" s="1"/>
  <c r="H296" i="4"/>
  <c r="J22" i="5" s="1"/>
  <c r="G296" i="4"/>
  <c r="I22" i="5" s="1"/>
  <c r="F296" i="4"/>
  <c r="I295" i="4"/>
  <c r="K3" i="5" s="1"/>
  <c r="H295" i="4"/>
  <c r="J3" i="5" s="1"/>
  <c r="F295" i="4"/>
  <c r="G295" i="4" s="1"/>
  <c r="I3" i="5" s="1"/>
  <c r="I293" i="4"/>
  <c r="K553" i="5" s="1"/>
  <c r="H293" i="4"/>
  <c r="J553" i="5" s="1"/>
  <c r="F293" i="4"/>
  <c r="G293" i="4" s="1"/>
  <c r="I553" i="5" s="1"/>
  <c r="I292" i="4"/>
  <c r="K540" i="5" s="1"/>
  <c r="H292" i="4"/>
  <c r="J540" i="5" s="1"/>
  <c r="G292" i="4"/>
  <c r="I540" i="5" s="1"/>
  <c r="F292" i="4"/>
  <c r="I291" i="4"/>
  <c r="K478" i="5" s="1"/>
  <c r="H291" i="4"/>
  <c r="J478" i="5" s="1"/>
  <c r="G291" i="4"/>
  <c r="I478" i="5" s="1"/>
  <c r="F291" i="4"/>
  <c r="I290" i="4"/>
  <c r="K415" i="5" s="1"/>
  <c r="H290" i="4"/>
  <c r="J415" i="5" s="1"/>
  <c r="F290" i="4"/>
  <c r="G290" i="4" s="1"/>
  <c r="I415" i="5" s="1"/>
  <c r="I289" i="4"/>
  <c r="K407" i="5" s="1"/>
  <c r="H289" i="4"/>
  <c r="J407" i="5" s="1"/>
  <c r="F289" i="4"/>
  <c r="G289" i="4" s="1"/>
  <c r="I407" i="5" s="1"/>
  <c r="I288" i="4"/>
  <c r="K340" i="5" s="1"/>
  <c r="H288" i="4"/>
  <c r="J340" i="5" s="1"/>
  <c r="F288" i="4"/>
  <c r="G288" i="4" s="1"/>
  <c r="I340" i="5" s="1"/>
  <c r="I287" i="4"/>
  <c r="K670" i="5" s="1"/>
  <c r="H287" i="4"/>
  <c r="J670" i="5" s="1"/>
  <c r="G287" i="4"/>
  <c r="I670" i="5" s="1"/>
  <c r="F287" i="4"/>
  <c r="I286" i="4"/>
  <c r="K629" i="5" s="1"/>
  <c r="H286" i="4"/>
  <c r="J629" i="5" s="1"/>
  <c r="F286" i="4"/>
  <c r="G286" i="4" s="1"/>
  <c r="I629" i="5" s="1"/>
  <c r="I285" i="4"/>
  <c r="K230" i="5" s="1"/>
  <c r="H285" i="4"/>
  <c r="J230" i="5" s="1"/>
  <c r="F285" i="4"/>
  <c r="G285" i="4" s="1"/>
  <c r="I230" i="5" s="1"/>
  <c r="I284" i="4"/>
  <c r="K229" i="5" s="1"/>
  <c r="H284" i="4"/>
  <c r="J229" i="5" s="1"/>
  <c r="F284" i="4"/>
  <c r="G284" i="4" s="1"/>
  <c r="I229" i="5" s="1"/>
  <c r="I283" i="4"/>
  <c r="K212" i="5" s="1"/>
  <c r="H283" i="4"/>
  <c r="J212" i="5" s="1"/>
  <c r="F283" i="4"/>
  <c r="G283" i="4" s="1"/>
  <c r="I212" i="5" s="1"/>
  <c r="I282" i="4"/>
  <c r="K208" i="5" s="1"/>
  <c r="H282" i="4"/>
  <c r="J208" i="5" s="1"/>
  <c r="G282" i="4"/>
  <c r="I208" i="5" s="1"/>
  <c r="F282" i="4"/>
  <c r="I281" i="4"/>
  <c r="K43" i="5" s="1"/>
  <c r="H281" i="4"/>
  <c r="J43" i="5" s="1"/>
  <c r="F281" i="4"/>
  <c r="G281" i="4" s="1"/>
  <c r="I43" i="5" s="1"/>
  <c r="I280" i="4"/>
  <c r="K42" i="5" s="1"/>
  <c r="H280" i="4"/>
  <c r="G280" i="4"/>
  <c r="I42" i="5" s="1"/>
  <c r="F280" i="4"/>
  <c r="I279" i="4"/>
  <c r="K41" i="5" s="1"/>
  <c r="H279" i="4"/>
  <c r="F279" i="4"/>
  <c r="G279" i="4" s="1"/>
  <c r="I41" i="5" s="1"/>
  <c r="I278" i="4"/>
  <c r="K36" i="5" s="1"/>
  <c r="H278" i="4"/>
  <c r="J36" i="5" s="1"/>
  <c r="F278" i="4"/>
  <c r="G278" i="4" s="1"/>
  <c r="I36" i="5" s="1"/>
  <c r="I277" i="4"/>
  <c r="K31" i="5" s="1"/>
  <c r="H277" i="4"/>
  <c r="J31" i="5" s="1"/>
  <c r="F277" i="4"/>
  <c r="G277" i="4" s="1"/>
  <c r="I31" i="5" s="1"/>
  <c r="I276" i="4"/>
  <c r="K30" i="5" s="1"/>
  <c r="H276" i="4"/>
  <c r="F276" i="4"/>
  <c r="G276" i="4" s="1"/>
  <c r="I275" i="4"/>
  <c r="K27" i="5" s="1"/>
  <c r="H275" i="4"/>
  <c r="J27" i="5" s="1"/>
  <c r="G275" i="4"/>
  <c r="I27" i="5" s="1"/>
  <c r="F275" i="4"/>
  <c r="I273" i="4"/>
  <c r="H273" i="4"/>
  <c r="J614" i="5" s="1"/>
  <c r="F273" i="4"/>
  <c r="G273" i="4" s="1"/>
  <c r="I614" i="5" s="1"/>
  <c r="I272" i="4"/>
  <c r="K612" i="5" s="1"/>
  <c r="H272" i="4"/>
  <c r="J612" i="5" s="1"/>
  <c r="G272" i="4"/>
  <c r="I612" i="5" s="1"/>
  <c r="F272" i="4"/>
  <c r="I271" i="4"/>
  <c r="K606" i="5" s="1"/>
  <c r="H271" i="4"/>
  <c r="J606" i="5" s="1"/>
  <c r="F271" i="4"/>
  <c r="G271" i="4" s="1"/>
  <c r="I606" i="5" s="1"/>
  <c r="I270" i="4"/>
  <c r="K604" i="5" s="1"/>
  <c r="H270" i="4"/>
  <c r="J604" i="5" s="1"/>
  <c r="F270" i="4"/>
  <c r="G270" i="4" s="1"/>
  <c r="I604" i="5" s="1"/>
  <c r="I269" i="4"/>
  <c r="K592" i="5" s="1"/>
  <c r="H269" i="4"/>
  <c r="J592" i="5" s="1"/>
  <c r="F269" i="4"/>
  <c r="G269" i="4" s="1"/>
  <c r="I592" i="5" s="1"/>
  <c r="I268" i="4"/>
  <c r="K587" i="5" s="1"/>
  <c r="H268" i="4"/>
  <c r="J587" i="5" s="1"/>
  <c r="G268" i="4"/>
  <c r="I587" i="5" s="1"/>
  <c r="F268" i="4"/>
  <c r="I267" i="4"/>
  <c r="K547" i="5" s="1"/>
  <c r="H267" i="4"/>
  <c r="J547" i="5" s="1"/>
  <c r="G267" i="4"/>
  <c r="I547" i="5" s="1"/>
  <c r="F267" i="4"/>
  <c r="I266" i="4"/>
  <c r="K546" i="5" s="1"/>
  <c r="H266" i="4"/>
  <c r="J546" i="5" s="1"/>
  <c r="F266" i="4"/>
  <c r="G266" i="4" s="1"/>
  <c r="I546" i="5" s="1"/>
  <c r="I265" i="4"/>
  <c r="K519" i="5" s="1"/>
  <c r="H265" i="4"/>
  <c r="J519" i="5" s="1"/>
  <c r="F265" i="4"/>
  <c r="G265" i="4" s="1"/>
  <c r="I519" i="5" s="1"/>
  <c r="I264" i="4"/>
  <c r="K515" i="5" s="1"/>
  <c r="H264" i="4"/>
  <c r="J515" i="5" s="1"/>
  <c r="G264" i="4"/>
  <c r="I515" i="5" s="1"/>
  <c r="F264" i="4"/>
  <c r="I263" i="4"/>
  <c r="K504" i="5" s="1"/>
  <c r="H263" i="4"/>
  <c r="J504" i="5" s="1"/>
  <c r="G263" i="4"/>
  <c r="I504" i="5" s="1"/>
  <c r="F263" i="4"/>
  <c r="I262" i="4"/>
  <c r="K460" i="5" s="1"/>
  <c r="H262" i="4"/>
  <c r="J460" i="5" s="1"/>
  <c r="F262" i="4"/>
  <c r="G262" i="4" s="1"/>
  <c r="I460" i="5" s="1"/>
  <c r="I261" i="4"/>
  <c r="K459" i="5" s="1"/>
  <c r="H261" i="4"/>
  <c r="J459" i="5" s="1"/>
  <c r="F261" i="4"/>
  <c r="G261" i="4" s="1"/>
  <c r="I459" i="5" s="1"/>
  <c r="I260" i="4"/>
  <c r="K357" i="5" s="1"/>
  <c r="H260" i="4"/>
  <c r="J357" i="5" s="1"/>
  <c r="F260" i="4"/>
  <c r="G260" i="4" s="1"/>
  <c r="I357" i="5" s="1"/>
  <c r="I259" i="4"/>
  <c r="K342" i="5" s="1"/>
  <c r="H259" i="4"/>
  <c r="J342" i="5" s="1"/>
  <c r="G259" i="4"/>
  <c r="I342" i="5" s="1"/>
  <c r="F259" i="4"/>
  <c r="I258" i="4"/>
  <c r="K690" i="5" s="1"/>
  <c r="H258" i="4"/>
  <c r="J690" i="5" s="1"/>
  <c r="F258" i="4"/>
  <c r="G258" i="4" s="1"/>
  <c r="I690" i="5" s="1"/>
  <c r="I257" i="4"/>
  <c r="K688" i="5" s="1"/>
  <c r="H257" i="4"/>
  <c r="J688" i="5" s="1"/>
  <c r="G257" i="4"/>
  <c r="I688" i="5" s="1"/>
  <c r="F257" i="4"/>
  <c r="I256" i="4"/>
  <c r="K667" i="5" s="1"/>
  <c r="H256" i="4"/>
  <c r="J667" i="5" s="1"/>
  <c r="F256" i="4"/>
  <c r="G256" i="4" s="1"/>
  <c r="I667" i="5" s="1"/>
  <c r="I255" i="4"/>
  <c r="K663" i="5" s="1"/>
  <c r="H255" i="4"/>
  <c r="J663" i="5" s="1"/>
  <c r="G255" i="4"/>
  <c r="I663" i="5" s="1"/>
  <c r="F255" i="4"/>
  <c r="I254" i="4"/>
  <c r="K653" i="5" s="1"/>
  <c r="H254" i="4"/>
  <c r="J653" i="5" s="1"/>
  <c r="F254" i="4"/>
  <c r="G254" i="4" s="1"/>
  <c r="I653" i="5" s="1"/>
  <c r="I253" i="4"/>
  <c r="K633" i="5" s="1"/>
  <c r="H253" i="4"/>
  <c r="J633" i="5" s="1"/>
  <c r="G253" i="4"/>
  <c r="I633" i="5" s="1"/>
  <c r="F253" i="4"/>
  <c r="I252" i="4"/>
  <c r="K299" i="5" s="1"/>
  <c r="H252" i="4"/>
  <c r="J299" i="5" s="1"/>
  <c r="F252" i="4"/>
  <c r="G252" i="4" s="1"/>
  <c r="I299" i="5" s="1"/>
  <c r="I251" i="4"/>
  <c r="K290" i="5" s="1"/>
  <c r="H251" i="4"/>
  <c r="J290" i="5" s="1"/>
  <c r="G251" i="4"/>
  <c r="I290" i="5" s="1"/>
  <c r="F251" i="4"/>
  <c r="I250" i="4"/>
  <c r="K289" i="5" s="1"/>
  <c r="H250" i="4"/>
  <c r="J289" i="5" s="1"/>
  <c r="G250" i="4"/>
  <c r="I289" i="5" s="1"/>
  <c r="F250" i="4"/>
  <c r="I249" i="4"/>
  <c r="H249" i="4"/>
  <c r="J282" i="5" s="1"/>
  <c r="F249" i="4"/>
  <c r="G249" i="4" s="1"/>
  <c r="I282" i="5" s="1"/>
  <c r="I248" i="4"/>
  <c r="K280" i="5" s="1"/>
  <c r="H248" i="4"/>
  <c r="J280" i="5" s="1"/>
  <c r="F248" i="4"/>
  <c r="G248" i="4" s="1"/>
  <c r="I280" i="5" s="1"/>
  <c r="I247" i="4"/>
  <c r="K276" i="5" s="1"/>
  <c r="H247" i="4"/>
  <c r="J276" i="5" s="1"/>
  <c r="G247" i="4"/>
  <c r="I276" i="5" s="1"/>
  <c r="F247" i="4"/>
  <c r="I246" i="4"/>
  <c r="K274" i="5" s="1"/>
  <c r="H246" i="4"/>
  <c r="J274" i="5" s="1"/>
  <c r="F246" i="4"/>
  <c r="G246" i="4" s="1"/>
  <c r="I274" i="5" s="1"/>
  <c r="I245" i="4"/>
  <c r="K267" i="5" s="1"/>
  <c r="H245" i="4"/>
  <c r="J267" i="5" s="1"/>
  <c r="G245" i="4"/>
  <c r="F245" i="4"/>
  <c r="I244" i="4"/>
  <c r="K242" i="5" s="1"/>
  <c r="H244" i="4"/>
  <c r="J242" i="5" s="1"/>
  <c r="F244" i="4"/>
  <c r="G244" i="4" s="1"/>
  <c r="I242" i="5" s="1"/>
  <c r="I243" i="4"/>
  <c r="K209" i="5" s="1"/>
  <c r="H243" i="4"/>
  <c r="J209" i="5" s="1"/>
  <c r="F243" i="4"/>
  <c r="G243" i="4" s="1"/>
  <c r="I209" i="5" s="1"/>
  <c r="I242" i="4"/>
  <c r="K205" i="5" s="1"/>
  <c r="H242" i="4"/>
  <c r="J205" i="5" s="1"/>
  <c r="F242" i="4"/>
  <c r="G242" i="4" s="1"/>
  <c r="I205" i="5" s="1"/>
  <c r="I241" i="4"/>
  <c r="K165" i="5" s="1"/>
  <c r="H241" i="4"/>
  <c r="F241" i="4"/>
  <c r="G241" i="4" s="1"/>
  <c r="I165" i="5" s="1"/>
  <c r="I240" i="4"/>
  <c r="K162" i="5" s="1"/>
  <c r="H240" i="4"/>
  <c r="J162" i="5" s="1"/>
  <c r="G240" i="4"/>
  <c r="I162" i="5" s="1"/>
  <c r="F240" i="4"/>
  <c r="I239" i="4"/>
  <c r="K131" i="5" s="1"/>
  <c r="H239" i="4"/>
  <c r="J131" i="5" s="1"/>
  <c r="F239" i="4"/>
  <c r="G239" i="4" s="1"/>
  <c r="I131" i="5" s="1"/>
  <c r="I238" i="4"/>
  <c r="K121" i="5" s="1"/>
  <c r="H238" i="4"/>
  <c r="J121" i="5" s="1"/>
  <c r="G238" i="4"/>
  <c r="I121" i="5" s="1"/>
  <c r="F238" i="4"/>
  <c r="I237" i="4"/>
  <c r="K106" i="5" s="1"/>
  <c r="H237" i="4"/>
  <c r="J106" i="5" s="1"/>
  <c r="G237" i="4"/>
  <c r="I106" i="5" s="1"/>
  <c r="F237" i="4"/>
  <c r="I236" i="4"/>
  <c r="K100" i="5" s="1"/>
  <c r="H236" i="4"/>
  <c r="J100" i="5" s="1"/>
  <c r="G236" i="4"/>
  <c r="I100" i="5" s="1"/>
  <c r="F236" i="4"/>
  <c r="I235" i="4"/>
  <c r="K98" i="5" s="1"/>
  <c r="H235" i="4"/>
  <c r="J98" i="5" s="1"/>
  <c r="G235" i="4"/>
  <c r="I98" i="5" s="1"/>
  <c r="F235" i="4"/>
  <c r="I234" i="4"/>
  <c r="K95" i="5" s="1"/>
  <c r="H234" i="4"/>
  <c r="J95" i="5" s="1"/>
  <c r="F234" i="4"/>
  <c r="G234" i="4" s="1"/>
  <c r="I95" i="5" s="1"/>
  <c r="I233" i="4"/>
  <c r="K94" i="5" s="1"/>
  <c r="H233" i="4"/>
  <c r="J94" i="5" s="1"/>
  <c r="F233" i="4"/>
  <c r="G233" i="4" s="1"/>
  <c r="I94" i="5" s="1"/>
  <c r="I232" i="4"/>
  <c r="K84" i="5" s="1"/>
  <c r="H232" i="4"/>
  <c r="J84" i="5" s="1"/>
  <c r="F232" i="4"/>
  <c r="G232" i="4" s="1"/>
  <c r="I84" i="5" s="1"/>
  <c r="I231" i="4"/>
  <c r="K72" i="5" s="1"/>
  <c r="H231" i="4"/>
  <c r="J72" i="5" s="1"/>
  <c r="G231" i="4"/>
  <c r="I72" i="5" s="1"/>
  <c r="F231" i="4"/>
  <c r="I229" i="4"/>
  <c r="K609" i="5" s="1"/>
  <c r="H229" i="4"/>
  <c r="J609" i="5" s="1"/>
  <c r="G229" i="4"/>
  <c r="I609" i="5" s="1"/>
  <c r="F229" i="4"/>
  <c r="I228" i="4"/>
  <c r="K600" i="5" s="1"/>
  <c r="H228" i="4"/>
  <c r="J600" i="5" s="1"/>
  <c r="F228" i="4"/>
  <c r="G228" i="4" s="1"/>
  <c r="I600" i="5" s="1"/>
  <c r="I227" i="4"/>
  <c r="K598" i="5" s="1"/>
  <c r="H227" i="4"/>
  <c r="J598" i="5" s="1"/>
  <c r="G227" i="4"/>
  <c r="I598" i="5" s="1"/>
  <c r="F227" i="4"/>
  <c r="I226" i="4"/>
  <c r="K594" i="5" s="1"/>
  <c r="H226" i="4"/>
  <c r="J594" i="5" s="1"/>
  <c r="F226" i="4"/>
  <c r="G226" i="4" s="1"/>
  <c r="I594" i="5" s="1"/>
  <c r="I225" i="4"/>
  <c r="K570" i="5" s="1"/>
  <c r="H225" i="4"/>
  <c r="J570" i="5" s="1"/>
  <c r="F225" i="4"/>
  <c r="G225" i="4" s="1"/>
  <c r="I570" i="5" s="1"/>
  <c r="I224" i="4"/>
  <c r="K569" i="5" s="1"/>
  <c r="H224" i="4"/>
  <c r="J569" i="5" s="1"/>
  <c r="F224" i="4"/>
  <c r="G224" i="4" s="1"/>
  <c r="I569" i="5" s="1"/>
  <c r="I223" i="4"/>
  <c r="K554" i="5" s="1"/>
  <c r="H223" i="4"/>
  <c r="J554" i="5" s="1"/>
  <c r="F223" i="4"/>
  <c r="G223" i="4" s="1"/>
  <c r="I554" i="5" s="1"/>
  <c r="I222" i="4"/>
  <c r="K543" i="5" s="1"/>
  <c r="H222" i="4"/>
  <c r="J543" i="5" s="1"/>
  <c r="G222" i="4"/>
  <c r="I543" i="5" s="1"/>
  <c r="F222" i="4"/>
  <c r="I221" i="4"/>
  <c r="K530" i="5" s="1"/>
  <c r="H221" i="4"/>
  <c r="J530" i="5" s="1"/>
  <c r="G221" i="4"/>
  <c r="I530" i="5" s="1"/>
  <c r="F221" i="4"/>
  <c r="I220" i="4"/>
  <c r="K503" i="5" s="1"/>
  <c r="H220" i="4"/>
  <c r="J503" i="5" s="1"/>
  <c r="F220" i="4"/>
  <c r="G220" i="4" s="1"/>
  <c r="I503" i="5" s="1"/>
  <c r="I219" i="4"/>
  <c r="K489" i="5" s="1"/>
  <c r="H219" i="4"/>
  <c r="J489" i="5" s="1"/>
  <c r="F219" i="4"/>
  <c r="G219" i="4" s="1"/>
  <c r="I489" i="5" s="1"/>
  <c r="I218" i="4"/>
  <c r="K465" i="5" s="1"/>
  <c r="H218" i="4"/>
  <c r="J465" i="5" s="1"/>
  <c r="G218" i="4"/>
  <c r="I465" i="5" s="1"/>
  <c r="F218" i="4"/>
  <c r="I217" i="4"/>
  <c r="H217" i="4"/>
  <c r="G217" i="4"/>
  <c r="F217" i="4"/>
  <c r="I216" i="4"/>
  <c r="K439" i="5" s="1"/>
  <c r="H216" i="4"/>
  <c r="F216" i="4"/>
  <c r="G216" i="4" s="1"/>
  <c r="I439" i="5" s="1"/>
  <c r="I215" i="4"/>
  <c r="K419" i="5" s="1"/>
  <c r="H215" i="4"/>
  <c r="F215" i="4"/>
  <c r="G215" i="4" s="1"/>
  <c r="I419" i="5" s="1"/>
  <c r="I214" i="4"/>
  <c r="K412" i="5" s="1"/>
  <c r="H214" i="4"/>
  <c r="F214" i="4"/>
  <c r="G214" i="4" s="1"/>
  <c r="I412" i="5" s="1"/>
  <c r="I213" i="4"/>
  <c r="K391" i="5" s="1"/>
  <c r="H213" i="4"/>
  <c r="J391" i="5" s="1"/>
  <c r="F213" i="4"/>
  <c r="G213" i="4" s="1"/>
  <c r="I391" i="5" s="1"/>
  <c r="I212" i="4"/>
  <c r="H212" i="4"/>
  <c r="F212" i="4"/>
  <c r="G212" i="4" s="1"/>
  <c r="I211" i="4"/>
  <c r="K376" i="5" s="1"/>
  <c r="H211" i="4"/>
  <c r="J376" i="5" s="1"/>
  <c r="G211" i="4"/>
  <c r="I376" i="5" s="1"/>
  <c r="F211" i="4"/>
  <c r="I210" i="4"/>
  <c r="K344" i="5" s="1"/>
  <c r="H210" i="4"/>
  <c r="J344" i="5" s="1"/>
  <c r="F210" i="4"/>
  <c r="G210" i="4" s="1"/>
  <c r="I344" i="5" s="1"/>
  <c r="I209" i="4"/>
  <c r="K693" i="5" s="1"/>
  <c r="H209" i="4"/>
  <c r="J693" i="5" s="1"/>
  <c r="F209" i="4"/>
  <c r="G209" i="4" s="1"/>
  <c r="I693" i="5" s="1"/>
  <c r="I208" i="4"/>
  <c r="K674" i="5" s="1"/>
  <c r="H208" i="4"/>
  <c r="J674" i="5" s="1"/>
  <c r="G208" i="4"/>
  <c r="I674" i="5" s="1"/>
  <c r="F208" i="4"/>
  <c r="I207" i="4"/>
  <c r="K673" i="5" s="1"/>
  <c r="H207" i="4"/>
  <c r="J673" i="5" s="1"/>
  <c r="F207" i="4"/>
  <c r="G207" i="4" s="1"/>
  <c r="I673" i="5" s="1"/>
  <c r="I206" i="4"/>
  <c r="K654" i="5" s="1"/>
  <c r="H206" i="4"/>
  <c r="F206" i="4"/>
  <c r="G206" i="4" s="1"/>
  <c r="I654" i="5" s="1"/>
  <c r="I205" i="4"/>
  <c r="K631" i="5" s="1"/>
  <c r="H205" i="4"/>
  <c r="J631" i="5" s="1"/>
  <c r="G205" i="4"/>
  <c r="I631" i="5" s="1"/>
  <c r="F205" i="4"/>
  <c r="I204" i="4"/>
  <c r="K626" i="5" s="1"/>
  <c r="H204" i="4"/>
  <c r="J626" i="5" s="1"/>
  <c r="G204" i="4"/>
  <c r="I626" i="5" s="1"/>
  <c r="F204" i="4"/>
  <c r="I203" i="4"/>
  <c r="K331" i="5" s="1"/>
  <c r="H203" i="4"/>
  <c r="J331" i="5" s="1"/>
  <c r="F203" i="4"/>
  <c r="G203" i="4" s="1"/>
  <c r="I331" i="5" s="1"/>
  <c r="I202" i="4"/>
  <c r="K329" i="5" s="1"/>
  <c r="H202" i="4"/>
  <c r="J329" i="5" s="1"/>
  <c r="G202" i="4"/>
  <c r="I329" i="5" s="1"/>
  <c r="F202" i="4"/>
  <c r="I201" i="4"/>
  <c r="K328" i="5" s="1"/>
  <c r="H201" i="4"/>
  <c r="J328" i="5" s="1"/>
  <c r="G201" i="4"/>
  <c r="I328" i="5" s="1"/>
  <c r="F201" i="4"/>
  <c r="I200" i="4"/>
  <c r="K327" i="5" s="1"/>
  <c r="H200" i="4"/>
  <c r="J327" i="5" s="1"/>
  <c r="F200" i="4"/>
  <c r="G200" i="4" s="1"/>
  <c r="I327" i="5" s="1"/>
  <c r="I199" i="4"/>
  <c r="H199" i="4"/>
  <c r="J325" i="5" s="1"/>
  <c r="G199" i="4"/>
  <c r="I325" i="5" s="1"/>
  <c r="F199" i="4"/>
  <c r="I198" i="4"/>
  <c r="K322" i="5" s="1"/>
  <c r="H198" i="4"/>
  <c r="J322" i="5" s="1"/>
  <c r="F198" i="4"/>
  <c r="G198" i="4" s="1"/>
  <c r="I322" i="5" s="1"/>
  <c r="I197" i="4"/>
  <c r="K303" i="5" s="1"/>
  <c r="H197" i="4"/>
  <c r="J303" i="5" s="1"/>
  <c r="F197" i="4"/>
  <c r="G197" i="4" s="1"/>
  <c r="I303" i="5" s="1"/>
  <c r="I196" i="4"/>
  <c r="K236" i="5" s="1"/>
  <c r="H196" i="4"/>
  <c r="J236" i="5" s="1"/>
  <c r="G196" i="4"/>
  <c r="I236" i="5" s="1"/>
  <c r="F196" i="4"/>
  <c r="I195" i="4"/>
  <c r="K235" i="5" s="1"/>
  <c r="H195" i="4"/>
  <c r="J235" i="5" s="1"/>
  <c r="F195" i="4"/>
  <c r="G195" i="4" s="1"/>
  <c r="I235" i="5" s="1"/>
  <c r="I194" i="4"/>
  <c r="K232" i="5" s="1"/>
  <c r="H194" i="4"/>
  <c r="J232" i="5" s="1"/>
  <c r="G194" i="4"/>
  <c r="I232" i="5" s="1"/>
  <c r="F194" i="4"/>
  <c r="I193" i="4"/>
  <c r="K231" i="5" s="1"/>
  <c r="H193" i="4"/>
  <c r="J231" i="5" s="1"/>
  <c r="F193" i="4"/>
  <c r="G193" i="4" s="1"/>
  <c r="I231" i="5" s="1"/>
  <c r="I192" i="4"/>
  <c r="K223" i="5" s="1"/>
  <c r="H192" i="4"/>
  <c r="J223" i="5" s="1"/>
  <c r="G192" i="4"/>
  <c r="I223" i="5" s="1"/>
  <c r="F192" i="4"/>
  <c r="I191" i="4"/>
  <c r="K221" i="5" s="1"/>
  <c r="H191" i="4"/>
  <c r="J221" i="5" s="1"/>
  <c r="F191" i="4"/>
  <c r="G191" i="4" s="1"/>
  <c r="I221" i="5" s="1"/>
  <c r="I190" i="4"/>
  <c r="K201" i="5" s="1"/>
  <c r="H190" i="4"/>
  <c r="J201" i="5" s="1"/>
  <c r="G190" i="4"/>
  <c r="I201" i="5" s="1"/>
  <c r="F190" i="4"/>
  <c r="I189" i="4"/>
  <c r="K171" i="5" s="1"/>
  <c r="H189" i="4"/>
  <c r="J171" i="5" s="1"/>
  <c r="G189" i="4"/>
  <c r="I171" i="5" s="1"/>
  <c r="F189" i="4"/>
  <c r="I188" i="4"/>
  <c r="K166" i="5" s="1"/>
  <c r="H188" i="4"/>
  <c r="J166" i="5" s="1"/>
  <c r="F188" i="4"/>
  <c r="G188" i="4" s="1"/>
  <c r="I166" i="5" s="1"/>
  <c r="I187" i="4"/>
  <c r="K140" i="5" s="1"/>
  <c r="H187" i="4"/>
  <c r="J140" i="5" s="1"/>
  <c r="F187" i="4"/>
  <c r="G187" i="4" s="1"/>
  <c r="I140" i="5" s="1"/>
  <c r="I186" i="4"/>
  <c r="H186" i="4"/>
  <c r="F186" i="4"/>
  <c r="G186" i="4" s="1"/>
  <c r="I185" i="4"/>
  <c r="K103" i="5" s="1"/>
  <c r="H185" i="4"/>
  <c r="J103" i="5" s="1"/>
  <c r="F185" i="4"/>
  <c r="G185" i="4" s="1"/>
  <c r="I103" i="5" s="1"/>
  <c r="I184" i="4"/>
  <c r="H184" i="4"/>
  <c r="J101" i="5" s="1"/>
  <c r="F184" i="4"/>
  <c r="G184" i="4" s="1"/>
  <c r="I101" i="5" s="1"/>
  <c r="I183" i="4"/>
  <c r="H183" i="4"/>
  <c r="G183" i="4"/>
  <c r="F183" i="4"/>
  <c r="I182" i="4"/>
  <c r="K88" i="5" s="1"/>
  <c r="H182" i="4"/>
  <c r="J88" i="5" s="1"/>
  <c r="F182" i="4"/>
  <c r="G182" i="4" s="1"/>
  <c r="I88" i="5" s="1"/>
  <c r="I181" i="4"/>
  <c r="K65" i="5" s="1"/>
  <c r="H181" i="4"/>
  <c r="J65" i="5" s="1"/>
  <c r="G181" i="4"/>
  <c r="I65" i="5" s="1"/>
  <c r="F181" i="4"/>
  <c r="I180" i="4"/>
  <c r="K64" i="5" s="1"/>
  <c r="H180" i="4"/>
  <c r="J64" i="5" s="1"/>
  <c r="G180" i="4"/>
  <c r="I64" i="5" s="1"/>
  <c r="F180" i="4"/>
  <c r="I178" i="4"/>
  <c r="K622" i="5" s="1"/>
  <c r="H178" i="4"/>
  <c r="J622" i="5" s="1"/>
  <c r="G178" i="4"/>
  <c r="I622" i="5" s="1"/>
  <c r="F178" i="4"/>
  <c r="I177" i="4"/>
  <c r="K552" i="5" s="1"/>
  <c r="H177" i="4"/>
  <c r="J552" i="5" s="1"/>
  <c r="G177" i="4"/>
  <c r="I552" i="5" s="1"/>
  <c r="F177" i="4"/>
  <c r="I176" i="4"/>
  <c r="K542" i="5" s="1"/>
  <c r="H176" i="4"/>
  <c r="J542" i="5" s="1"/>
  <c r="F176" i="4"/>
  <c r="G176" i="4" s="1"/>
  <c r="I542" i="5" s="1"/>
  <c r="I175" i="4"/>
  <c r="H175" i="4"/>
  <c r="F175" i="4"/>
  <c r="G175" i="4" s="1"/>
  <c r="I174" i="4"/>
  <c r="H174" i="4"/>
  <c r="F174" i="4"/>
  <c r="G174" i="4" s="1"/>
  <c r="I510" i="5" s="1"/>
  <c r="I173" i="4"/>
  <c r="K487" i="5" s="1"/>
  <c r="H173" i="4"/>
  <c r="J487" i="5" s="1"/>
  <c r="G173" i="4"/>
  <c r="I487" i="5" s="1"/>
  <c r="F173" i="4"/>
  <c r="I172" i="4"/>
  <c r="H172" i="4"/>
  <c r="F172" i="4"/>
  <c r="G172" i="4" s="1"/>
  <c r="I171" i="4"/>
  <c r="K475" i="5" s="1"/>
  <c r="H171" i="4"/>
  <c r="J475" i="5" s="1"/>
  <c r="G171" i="4"/>
  <c r="I475" i="5" s="1"/>
  <c r="F171" i="4"/>
  <c r="I170" i="4"/>
  <c r="H170" i="4"/>
  <c r="F170" i="4"/>
  <c r="G170" i="4" s="1"/>
  <c r="I169" i="4"/>
  <c r="K469" i="5" s="1"/>
  <c r="H169" i="4"/>
  <c r="J469" i="5" s="1"/>
  <c r="G169" i="4"/>
  <c r="I469" i="5" s="1"/>
  <c r="F169" i="4"/>
  <c r="I168" i="4"/>
  <c r="K467" i="5" s="1"/>
  <c r="H168" i="4"/>
  <c r="J467" i="5" s="1"/>
  <c r="F168" i="4"/>
  <c r="G168" i="4" s="1"/>
  <c r="I467" i="5" s="1"/>
  <c r="I167" i="4"/>
  <c r="H167" i="4"/>
  <c r="G167" i="4"/>
  <c r="F167" i="4"/>
  <c r="I166" i="4"/>
  <c r="H166" i="4"/>
  <c r="J446" i="5" s="1"/>
  <c r="G166" i="4"/>
  <c r="I446" i="5" s="1"/>
  <c r="F166" i="4"/>
  <c r="I165" i="4"/>
  <c r="K432" i="5" s="1"/>
  <c r="H165" i="4"/>
  <c r="J432" i="5" s="1"/>
  <c r="F165" i="4"/>
  <c r="G165" i="4" s="1"/>
  <c r="I432" i="5" s="1"/>
  <c r="I164" i="4"/>
  <c r="K420" i="5" s="1"/>
  <c r="H164" i="4"/>
  <c r="J420" i="5" s="1"/>
  <c r="F164" i="4"/>
  <c r="G164" i="4" s="1"/>
  <c r="I420" i="5" s="1"/>
  <c r="I163" i="4"/>
  <c r="K390" i="5" s="1"/>
  <c r="H163" i="4"/>
  <c r="J390" i="5" s="1"/>
  <c r="F163" i="4"/>
  <c r="G163" i="4" s="1"/>
  <c r="I390" i="5" s="1"/>
  <c r="I162" i="4"/>
  <c r="K386" i="5" s="1"/>
  <c r="H162" i="4"/>
  <c r="J386" i="5" s="1"/>
  <c r="F162" i="4"/>
  <c r="G162" i="4" s="1"/>
  <c r="I386" i="5" s="1"/>
  <c r="I161" i="4"/>
  <c r="K364" i="5" s="1"/>
  <c r="H161" i="4"/>
  <c r="J364" i="5" s="1"/>
  <c r="F161" i="4"/>
  <c r="G161" i="4" s="1"/>
  <c r="I364" i="5" s="1"/>
  <c r="I160" i="4"/>
  <c r="K362" i="5" s="1"/>
  <c r="H160" i="4"/>
  <c r="J362" i="5" s="1"/>
  <c r="G160" i="4"/>
  <c r="I362" i="5" s="1"/>
  <c r="F160" i="4"/>
  <c r="I159" i="4"/>
  <c r="K687" i="5" s="1"/>
  <c r="H159" i="4"/>
  <c r="J687" i="5" s="1"/>
  <c r="F159" i="4"/>
  <c r="G159" i="4" s="1"/>
  <c r="I687" i="5" s="1"/>
  <c r="I158" i="4"/>
  <c r="H158" i="4"/>
  <c r="J659" i="5" s="1"/>
  <c r="G158" i="4"/>
  <c r="F158" i="4"/>
  <c r="I157" i="4"/>
  <c r="K642" i="5" s="1"/>
  <c r="H157" i="4"/>
  <c r="J642" i="5" s="1"/>
  <c r="F157" i="4"/>
  <c r="G157" i="4" s="1"/>
  <c r="I642" i="5" s="1"/>
  <c r="I156" i="4"/>
  <c r="K636" i="5" s="1"/>
  <c r="H156" i="4"/>
  <c r="J636" i="5" s="1"/>
  <c r="G156" i="4"/>
  <c r="I636" i="5" s="1"/>
  <c r="F156" i="4"/>
  <c r="I155" i="4"/>
  <c r="H155" i="4"/>
  <c r="G155" i="4"/>
  <c r="F155" i="4"/>
  <c r="I154" i="4"/>
  <c r="H154" i="4"/>
  <c r="J330" i="5" s="1"/>
  <c r="F154" i="4"/>
  <c r="G154" i="4" s="1"/>
  <c r="I330" i="5" s="1"/>
  <c r="I153" i="4"/>
  <c r="K311" i="5" s="1"/>
  <c r="H153" i="4"/>
  <c r="J311" i="5" s="1"/>
  <c r="F153" i="4"/>
  <c r="G153" i="4" s="1"/>
  <c r="I311" i="5" s="1"/>
  <c r="I152" i="4"/>
  <c r="K275" i="5" s="1"/>
  <c r="H152" i="4"/>
  <c r="J275" i="5" s="1"/>
  <c r="F152" i="4"/>
  <c r="G152" i="4" s="1"/>
  <c r="I275" i="5" s="1"/>
  <c r="I151" i="4"/>
  <c r="K269" i="5" s="1"/>
  <c r="H151" i="4"/>
  <c r="J269" i="5" s="1"/>
  <c r="F151" i="4"/>
  <c r="G151" i="4" s="1"/>
  <c r="I269" i="5" s="1"/>
  <c r="I150" i="4"/>
  <c r="K258" i="5" s="1"/>
  <c r="H150" i="4"/>
  <c r="J258" i="5" s="1"/>
  <c r="F150" i="4"/>
  <c r="G150" i="4" s="1"/>
  <c r="I258" i="5" s="1"/>
  <c r="I149" i="4"/>
  <c r="K243" i="5" s="1"/>
  <c r="H149" i="4"/>
  <c r="J243" i="5" s="1"/>
  <c r="G149" i="4"/>
  <c r="I243" i="5" s="1"/>
  <c r="F149" i="4"/>
  <c r="I148" i="4"/>
  <c r="K228" i="5" s="1"/>
  <c r="H148" i="4"/>
  <c r="J228" i="5" s="1"/>
  <c r="F148" i="4"/>
  <c r="G148" i="4" s="1"/>
  <c r="I228" i="5" s="1"/>
  <c r="I147" i="4"/>
  <c r="K227" i="5" s="1"/>
  <c r="H147" i="4"/>
  <c r="G147" i="4"/>
  <c r="I227" i="5" s="1"/>
  <c r="F147" i="4"/>
  <c r="I146" i="4"/>
  <c r="K210" i="5" s="1"/>
  <c r="H146" i="4"/>
  <c r="J210" i="5" s="1"/>
  <c r="F146" i="4"/>
  <c r="G146" i="4" s="1"/>
  <c r="I210" i="5" s="1"/>
  <c r="I145" i="4"/>
  <c r="H145" i="4"/>
  <c r="G145" i="4"/>
  <c r="F145" i="4"/>
  <c r="I144" i="4"/>
  <c r="K194" i="5" s="1"/>
  <c r="H144" i="4"/>
  <c r="J194" i="5" s="1"/>
  <c r="G144" i="4"/>
  <c r="I194" i="5" s="1"/>
  <c r="F144" i="4"/>
  <c r="I143" i="4"/>
  <c r="K179" i="5" s="1"/>
  <c r="H143" i="4"/>
  <c r="J179" i="5" s="1"/>
  <c r="F143" i="4"/>
  <c r="G143" i="4" s="1"/>
  <c r="I179" i="5" s="1"/>
  <c r="I142" i="4"/>
  <c r="K163" i="5" s="1"/>
  <c r="H142" i="4"/>
  <c r="J163" i="5" s="1"/>
  <c r="F142" i="4"/>
  <c r="G142" i="4" s="1"/>
  <c r="I163" i="5" s="1"/>
  <c r="I141" i="4"/>
  <c r="K159" i="5" s="1"/>
  <c r="H141" i="4"/>
  <c r="J159" i="5" s="1"/>
  <c r="F141" i="4"/>
  <c r="G141" i="4" s="1"/>
  <c r="I159" i="5" s="1"/>
  <c r="I140" i="4"/>
  <c r="H140" i="4"/>
  <c r="F140" i="4"/>
  <c r="G140" i="4" s="1"/>
  <c r="I139" i="4"/>
  <c r="K143" i="5" s="1"/>
  <c r="H139" i="4"/>
  <c r="J143" i="5" s="1"/>
  <c r="F139" i="4"/>
  <c r="G139" i="4" s="1"/>
  <c r="I143" i="5" s="1"/>
  <c r="I138" i="4"/>
  <c r="K123" i="5" s="1"/>
  <c r="H138" i="4"/>
  <c r="J123" i="5" s="1"/>
  <c r="G138" i="4"/>
  <c r="I123" i="5" s="1"/>
  <c r="F138" i="4"/>
  <c r="I137" i="4"/>
  <c r="K116" i="5" s="1"/>
  <c r="H137" i="4"/>
  <c r="J116" i="5" s="1"/>
  <c r="F137" i="4"/>
  <c r="G137" i="4" s="1"/>
  <c r="I116" i="5" s="1"/>
  <c r="I136" i="4"/>
  <c r="K39" i="5" s="1"/>
  <c r="H136" i="4"/>
  <c r="J39" i="5" s="1"/>
  <c r="G136" i="4"/>
  <c r="I39" i="5" s="1"/>
  <c r="F136" i="4"/>
  <c r="I135" i="4"/>
  <c r="H135" i="4"/>
  <c r="F135" i="4"/>
  <c r="G135" i="4" s="1"/>
  <c r="I134" i="4"/>
  <c r="H134" i="4"/>
  <c r="G134" i="4"/>
  <c r="F134" i="4"/>
  <c r="I133" i="4"/>
  <c r="K16" i="5" s="1"/>
  <c r="H133" i="4"/>
  <c r="J16" i="5" s="1"/>
  <c r="G133" i="4"/>
  <c r="I16" i="5" s="1"/>
  <c r="F133" i="4"/>
  <c r="I132" i="4"/>
  <c r="H132" i="4"/>
  <c r="F132" i="4"/>
  <c r="G132" i="4" s="1"/>
  <c r="I131" i="4"/>
  <c r="K13" i="5" s="1"/>
  <c r="H131" i="4"/>
  <c r="J13" i="5" s="1"/>
  <c r="F131" i="4"/>
  <c r="G131" i="4" s="1"/>
  <c r="I13" i="5" s="1"/>
  <c r="I130" i="4"/>
  <c r="H130" i="4"/>
  <c r="F130" i="4"/>
  <c r="G130" i="4" s="1"/>
  <c r="I129" i="4"/>
  <c r="K4" i="5" s="1"/>
  <c r="H129" i="4"/>
  <c r="J4" i="5" s="1"/>
  <c r="G129" i="4"/>
  <c r="I4" i="5" s="1"/>
  <c r="F129" i="4"/>
  <c r="I127" i="4"/>
  <c r="H127" i="4"/>
  <c r="F127" i="4"/>
  <c r="G127" i="4" s="1"/>
  <c r="I126" i="4"/>
  <c r="H126" i="4"/>
  <c r="G126" i="4"/>
  <c r="F126" i="4"/>
  <c r="I125" i="4"/>
  <c r="K588" i="5" s="1"/>
  <c r="H125" i="4"/>
  <c r="J588" i="5" s="1"/>
  <c r="F125" i="4"/>
  <c r="G125" i="4" s="1"/>
  <c r="I588" i="5" s="1"/>
  <c r="I124" i="4"/>
  <c r="K582" i="5" s="1"/>
  <c r="H124" i="4"/>
  <c r="J582" i="5" s="1"/>
  <c r="G124" i="4"/>
  <c r="I582" i="5" s="1"/>
  <c r="F124" i="4"/>
  <c r="I123" i="4"/>
  <c r="H123" i="4"/>
  <c r="F123" i="4"/>
  <c r="G123" i="4" s="1"/>
  <c r="I122" i="4"/>
  <c r="K573" i="5" s="1"/>
  <c r="H122" i="4"/>
  <c r="J573" i="5" s="1"/>
  <c r="G122" i="4"/>
  <c r="I573" i="5" s="1"/>
  <c r="F122" i="4"/>
  <c r="I121" i="4"/>
  <c r="K572" i="5" s="1"/>
  <c r="H121" i="4"/>
  <c r="J572" i="5" s="1"/>
  <c r="G121" i="4"/>
  <c r="I572" i="5" s="1"/>
  <c r="F121" i="4"/>
  <c r="I120" i="4"/>
  <c r="K565" i="5" s="1"/>
  <c r="H120" i="4"/>
  <c r="J565" i="5" s="1"/>
  <c r="F120" i="4"/>
  <c r="G120" i="4" s="1"/>
  <c r="I565" i="5" s="1"/>
  <c r="I119" i="4"/>
  <c r="K562" i="5" s="1"/>
  <c r="H119" i="4"/>
  <c r="J562" i="5" s="1"/>
  <c r="F119" i="4"/>
  <c r="G119" i="4" s="1"/>
  <c r="I562" i="5" s="1"/>
  <c r="I118" i="4"/>
  <c r="K560" i="5" s="1"/>
  <c r="H118" i="4"/>
  <c r="J560" i="5" s="1"/>
  <c r="F118" i="4"/>
  <c r="G118" i="4" s="1"/>
  <c r="I560" i="5" s="1"/>
  <c r="I117" i="4"/>
  <c r="K533" i="5" s="1"/>
  <c r="H117" i="4"/>
  <c r="J533" i="5" s="1"/>
  <c r="G117" i="4"/>
  <c r="I533" i="5" s="1"/>
  <c r="F117" i="4"/>
  <c r="I116" i="4"/>
  <c r="K511" i="5" s="1"/>
  <c r="H116" i="4"/>
  <c r="J511" i="5" s="1"/>
  <c r="F116" i="4"/>
  <c r="G116" i="4" s="1"/>
  <c r="I511" i="5" s="1"/>
  <c r="I115" i="4"/>
  <c r="H115" i="4"/>
  <c r="J509" i="5" s="1"/>
  <c r="G115" i="4"/>
  <c r="I509" i="5" s="1"/>
  <c r="F115" i="4"/>
  <c r="I114" i="4"/>
  <c r="K507" i="5" s="1"/>
  <c r="H114" i="4"/>
  <c r="J507" i="5" s="1"/>
  <c r="F114" i="4"/>
  <c r="G114" i="4" s="1"/>
  <c r="I507" i="5" s="1"/>
  <c r="I113" i="4"/>
  <c r="K505" i="5" s="1"/>
  <c r="H113" i="4"/>
  <c r="G113" i="4"/>
  <c r="I505" i="5" s="1"/>
  <c r="F113" i="4"/>
  <c r="I112" i="4"/>
  <c r="K496" i="5" s="1"/>
  <c r="H112" i="4"/>
  <c r="J496" i="5" s="1"/>
  <c r="F112" i="4"/>
  <c r="G112" i="4" s="1"/>
  <c r="I496" i="5" s="1"/>
  <c r="I111" i="4"/>
  <c r="H111" i="4"/>
  <c r="G111" i="4"/>
  <c r="F111" i="4"/>
  <c r="I110" i="4"/>
  <c r="K435" i="5" s="1"/>
  <c r="H110" i="4"/>
  <c r="J435" i="5" s="1"/>
  <c r="G110" i="4"/>
  <c r="I435" i="5" s="1"/>
  <c r="F110" i="4"/>
  <c r="I109" i="4"/>
  <c r="K433" i="5" s="1"/>
  <c r="H109" i="4"/>
  <c r="J433" i="5" s="1"/>
  <c r="F109" i="4"/>
  <c r="G109" i="4" s="1"/>
  <c r="I433" i="5" s="1"/>
  <c r="I108" i="4"/>
  <c r="H108" i="4"/>
  <c r="F108" i="4"/>
  <c r="G108" i="4" s="1"/>
  <c r="I107" i="4"/>
  <c r="K411" i="5" s="1"/>
  <c r="H107" i="4"/>
  <c r="J411" i="5" s="1"/>
  <c r="F107" i="4"/>
  <c r="G107" i="4" s="1"/>
  <c r="I411" i="5" s="1"/>
  <c r="I106" i="4"/>
  <c r="H106" i="4"/>
  <c r="F106" i="4"/>
  <c r="G106" i="4" s="1"/>
  <c r="I105" i="4"/>
  <c r="K401" i="5" s="1"/>
  <c r="H105" i="4"/>
  <c r="J401" i="5" s="1"/>
  <c r="F105" i="4"/>
  <c r="G105" i="4" s="1"/>
  <c r="I401" i="5" s="1"/>
  <c r="I104" i="4"/>
  <c r="H104" i="4"/>
  <c r="G104" i="4"/>
  <c r="F104" i="4"/>
  <c r="I103" i="4"/>
  <c r="K397" i="5" s="1"/>
  <c r="H103" i="4"/>
  <c r="J397" i="5" s="1"/>
  <c r="F103" i="4"/>
  <c r="G103" i="4" s="1"/>
  <c r="I397" i="5" s="1"/>
  <c r="I102" i="4"/>
  <c r="K372" i="5" s="1"/>
  <c r="H102" i="4"/>
  <c r="J372" i="5" s="1"/>
  <c r="G102" i="4"/>
  <c r="I372" i="5" s="1"/>
  <c r="F102" i="4"/>
  <c r="I101" i="4"/>
  <c r="K359" i="5" s="1"/>
  <c r="H101" i="4"/>
  <c r="J359" i="5" s="1"/>
  <c r="F101" i="4"/>
  <c r="G101" i="4" s="1"/>
  <c r="I359" i="5" s="1"/>
  <c r="I100" i="4"/>
  <c r="H100" i="4"/>
  <c r="G100" i="4"/>
  <c r="F100" i="4"/>
  <c r="I99" i="4"/>
  <c r="K660" i="5" s="1"/>
  <c r="H99" i="4"/>
  <c r="J660" i="5" s="1"/>
  <c r="G99" i="4"/>
  <c r="I660" i="5" s="1"/>
  <c r="F99" i="4"/>
  <c r="I98" i="4"/>
  <c r="H98" i="4"/>
  <c r="F98" i="4"/>
  <c r="G98" i="4" s="1"/>
  <c r="I97" i="4"/>
  <c r="H97" i="4"/>
  <c r="F97" i="4"/>
  <c r="G97" i="4" s="1"/>
  <c r="I96" i="4"/>
  <c r="K651" i="5" s="1"/>
  <c r="H96" i="4"/>
  <c r="J651" i="5" s="1"/>
  <c r="F96" i="4"/>
  <c r="G96" i="4" s="1"/>
  <c r="I651" i="5" s="1"/>
  <c r="I95" i="4"/>
  <c r="K648" i="5" s="1"/>
  <c r="H95" i="4"/>
  <c r="J648" i="5" s="1"/>
  <c r="F95" i="4"/>
  <c r="G95" i="4" s="1"/>
  <c r="I648" i="5" s="1"/>
  <c r="I94" i="4"/>
  <c r="K326" i="5" s="1"/>
  <c r="H94" i="4"/>
  <c r="J326" i="5" s="1"/>
  <c r="F94" i="4"/>
  <c r="G94" i="4" s="1"/>
  <c r="I326" i="5" s="1"/>
  <c r="I93" i="4"/>
  <c r="K306" i="5" s="1"/>
  <c r="H93" i="4"/>
  <c r="J306" i="5" s="1"/>
  <c r="G93" i="4"/>
  <c r="I306" i="5" s="1"/>
  <c r="F93" i="4"/>
  <c r="I92" i="4"/>
  <c r="H92" i="4"/>
  <c r="J301" i="5" s="1"/>
  <c r="F92" i="4"/>
  <c r="G92" i="4" s="1"/>
  <c r="I301" i="5" s="1"/>
  <c r="I91" i="4"/>
  <c r="H91" i="4"/>
  <c r="J300" i="5" s="1"/>
  <c r="G91" i="4"/>
  <c r="F91" i="4"/>
  <c r="I90" i="4"/>
  <c r="K292" i="5" s="1"/>
  <c r="H90" i="4"/>
  <c r="J292" i="5" s="1"/>
  <c r="F90" i="4"/>
  <c r="G90" i="4" s="1"/>
  <c r="I292" i="5" s="1"/>
  <c r="I89" i="4"/>
  <c r="K278" i="5" s="1"/>
  <c r="H89" i="4"/>
  <c r="J278" i="5" s="1"/>
  <c r="G89" i="4"/>
  <c r="I278" i="5" s="1"/>
  <c r="F89" i="4"/>
  <c r="I88" i="4"/>
  <c r="H88" i="4"/>
  <c r="G88" i="4"/>
  <c r="F88" i="4"/>
  <c r="I87" i="4"/>
  <c r="K248" i="5" s="1"/>
  <c r="H87" i="4"/>
  <c r="J248" i="5" s="1"/>
  <c r="F87" i="4"/>
  <c r="G87" i="4" s="1"/>
  <c r="I248" i="5" s="1"/>
  <c r="I86" i="4"/>
  <c r="H86" i="4"/>
  <c r="F86" i="4"/>
  <c r="G86" i="4" s="1"/>
  <c r="I85" i="4"/>
  <c r="H85" i="4"/>
  <c r="F85" i="4"/>
  <c r="G85" i="4" s="1"/>
  <c r="I84" i="4"/>
  <c r="K218" i="5" s="1"/>
  <c r="H84" i="4"/>
  <c r="J218" i="5" s="1"/>
  <c r="G84" i="4"/>
  <c r="I218" i="5" s="1"/>
  <c r="F84" i="4"/>
  <c r="I83" i="4"/>
  <c r="K213" i="5" s="1"/>
  <c r="H83" i="4"/>
  <c r="J213" i="5" s="1"/>
  <c r="F83" i="4"/>
  <c r="G83" i="4" s="1"/>
  <c r="I213" i="5" s="1"/>
  <c r="I82" i="4"/>
  <c r="H82" i="4"/>
  <c r="J206" i="5" s="1"/>
  <c r="G82" i="4"/>
  <c r="F82" i="4"/>
  <c r="I81" i="4"/>
  <c r="H81" i="4"/>
  <c r="F81" i="4"/>
  <c r="G81" i="4" s="1"/>
  <c r="I80" i="4"/>
  <c r="K182" i="5" s="1"/>
  <c r="H80" i="4"/>
  <c r="J182" i="5" s="1"/>
  <c r="G80" i="4"/>
  <c r="I182" i="5" s="1"/>
  <c r="F80" i="4"/>
  <c r="I79" i="4"/>
  <c r="K178" i="5" s="1"/>
  <c r="H79" i="4"/>
  <c r="J178" i="5" s="1"/>
  <c r="G79" i="4"/>
  <c r="I178" i="5" s="1"/>
  <c r="F79" i="4"/>
  <c r="I78" i="4"/>
  <c r="H78" i="4"/>
  <c r="G78" i="4"/>
  <c r="F78" i="4"/>
  <c r="I77" i="4"/>
  <c r="K167" i="5" s="1"/>
  <c r="H77" i="4"/>
  <c r="J167" i="5" s="1"/>
  <c r="G77" i="4"/>
  <c r="I167" i="5" s="1"/>
  <c r="F77" i="4"/>
  <c r="I76" i="4"/>
  <c r="K160" i="5" s="1"/>
  <c r="H76" i="4"/>
  <c r="F76" i="4"/>
  <c r="G76" i="4" s="1"/>
  <c r="I75" i="4"/>
  <c r="K138" i="5" s="1"/>
  <c r="H75" i="4"/>
  <c r="J138" i="5" s="1"/>
  <c r="F75" i="4"/>
  <c r="G75" i="4" s="1"/>
  <c r="I138" i="5" s="1"/>
  <c r="I74" i="4"/>
  <c r="K125" i="5" s="1"/>
  <c r="H74" i="4"/>
  <c r="J125" i="5" s="1"/>
  <c r="F74" i="4"/>
  <c r="G74" i="4" s="1"/>
  <c r="I125" i="5" s="1"/>
  <c r="I73" i="4"/>
  <c r="K102" i="5" s="1"/>
  <c r="H73" i="4"/>
  <c r="J102" i="5" s="1"/>
  <c r="F73" i="4"/>
  <c r="G73" i="4" s="1"/>
  <c r="I102" i="5" s="1"/>
  <c r="I72" i="4"/>
  <c r="K86" i="5" s="1"/>
  <c r="H72" i="4"/>
  <c r="J86" i="5" s="1"/>
  <c r="F72" i="4"/>
  <c r="G72" i="4" s="1"/>
  <c r="I86" i="5" s="1"/>
  <c r="I71" i="4"/>
  <c r="H71" i="4"/>
  <c r="G71" i="4"/>
  <c r="F71" i="4"/>
  <c r="I70" i="4"/>
  <c r="H70" i="4"/>
  <c r="F70" i="4"/>
  <c r="G70" i="4" s="1"/>
  <c r="I75" i="5" s="1"/>
  <c r="I69" i="4"/>
  <c r="H69" i="4"/>
  <c r="G69" i="4"/>
  <c r="F69" i="4"/>
  <c r="I68" i="4"/>
  <c r="H68" i="4"/>
  <c r="F68" i="4"/>
  <c r="G68" i="4" s="1"/>
  <c r="I66" i="4"/>
  <c r="H66" i="4"/>
  <c r="G66" i="4"/>
  <c r="F66" i="4"/>
  <c r="I65" i="4"/>
  <c r="K574" i="5" s="1"/>
  <c r="H65" i="4"/>
  <c r="J574" i="5" s="1"/>
  <c r="G65" i="4"/>
  <c r="I574" i="5" s="1"/>
  <c r="F65" i="4"/>
  <c r="I64" i="4"/>
  <c r="K564" i="5" s="1"/>
  <c r="H64" i="4"/>
  <c r="J564" i="5" s="1"/>
  <c r="F64" i="4"/>
  <c r="G64" i="4" s="1"/>
  <c r="I564" i="5" s="1"/>
  <c r="I63" i="4"/>
  <c r="H63" i="4"/>
  <c r="F63" i="4"/>
  <c r="G63" i="4" s="1"/>
  <c r="I62" i="4"/>
  <c r="H62" i="4"/>
  <c r="F62" i="4"/>
  <c r="G62" i="4" s="1"/>
  <c r="I61" i="4"/>
  <c r="K494" i="5" s="1"/>
  <c r="H61" i="4"/>
  <c r="J494" i="5" s="1"/>
  <c r="F61" i="4"/>
  <c r="G61" i="4" s="1"/>
  <c r="I494" i="5" s="1"/>
  <c r="I60" i="4"/>
  <c r="H60" i="4"/>
  <c r="J493" i="5" s="1"/>
  <c r="F60" i="4"/>
  <c r="G60" i="4" s="1"/>
  <c r="I59" i="4"/>
  <c r="H59" i="4"/>
  <c r="G59" i="4"/>
  <c r="F59" i="4"/>
  <c r="I58" i="4"/>
  <c r="H58" i="4"/>
  <c r="F58" i="4"/>
  <c r="G58" i="4" s="1"/>
  <c r="I57" i="4"/>
  <c r="H57" i="4"/>
  <c r="G57" i="4"/>
  <c r="F57" i="4"/>
  <c r="I56" i="4"/>
  <c r="H56" i="4"/>
  <c r="F56" i="4"/>
  <c r="G56" i="4" s="1"/>
  <c r="I55" i="4"/>
  <c r="H55" i="4"/>
  <c r="G55" i="4"/>
  <c r="F55" i="4"/>
  <c r="I54" i="4"/>
  <c r="H54" i="4"/>
  <c r="G54" i="4"/>
  <c r="F54" i="4"/>
  <c r="I53" i="4"/>
  <c r="K448" i="5" s="1"/>
  <c r="H53" i="4"/>
  <c r="J448" i="5" s="1"/>
  <c r="F53" i="4"/>
  <c r="G53" i="4" s="1"/>
  <c r="I448" i="5" s="1"/>
  <c r="I52" i="4"/>
  <c r="H52" i="4"/>
  <c r="F52" i="4"/>
  <c r="G52" i="4" s="1"/>
  <c r="I51" i="4"/>
  <c r="H51" i="4"/>
  <c r="F51" i="4"/>
  <c r="G51" i="4" s="1"/>
  <c r="I50" i="4"/>
  <c r="H50" i="4"/>
  <c r="G50" i="4"/>
  <c r="F50" i="4"/>
  <c r="I49" i="4"/>
  <c r="H49" i="4"/>
  <c r="F49" i="4"/>
  <c r="G49" i="4" s="1"/>
  <c r="I48" i="4"/>
  <c r="K388" i="5" s="1"/>
  <c r="H48" i="4"/>
  <c r="J388" i="5" s="1"/>
  <c r="G48" i="4"/>
  <c r="I388" i="5" s="1"/>
  <c r="F48" i="4"/>
  <c r="I47" i="4"/>
  <c r="H47" i="4"/>
  <c r="F47" i="4"/>
  <c r="G47" i="4" s="1"/>
  <c r="I46" i="4"/>
  <c r="H46" i="4"/>
  <c r="G46" i="4"/>
  <c r="F46" i="4"/>
  <c r="I45" i="4"/>
  <c r="K354" i="5" s="1"/>
  <c r="H45" i="4"/>
  <c r="J354" i="5" s="1"/>
  <c r="F45" i="4"/>
  <c r="G45" i="4" s="1"/>
  <c r="I354" i="5" s="1"/>
  <c r="I44" i="4"/>
  <c r="H44" i="4"/>
  <c r="G44" i="4"/>
  <c r="F44" i="4"/>
  <c r="I43" i="4"/>
  <c r="H43" i="4"/>
  <c r="G43" i="4"/>
  <c r="F43" i="4"/>
  <c r="I42" i="4"/>
  <c r="H42" i="4"/>
  <c r="J695" i="5" s="1"/>
  <c r="F42" i="4"/>
  <c r="G42" i="4" s="1"/>
  <c r="I695" i="5" s="1"/>
  <c r="I41" i="4"/>
  <c r="H41" i="4"/>
  <c r="F41" i="4"/>
  <c r="G41" i="4" s="1"/>
  <c r="I40" i="4"/>
  <c r="K679" i="5" s="1"/>
  <c r="H40" i="4"/>
  <c r="J679" i="5" s="1"/>
  <c r="F40" i="4"/>
  <c r="G40" i="4" s="1"/>
  <c r="I679" i="5" s="1"/>
  <c r="I39" i="4"/>
  <c r="K669" i="5" s="1"/>
  <c r="H39" i="4"/>
  <c r="J669" i="5" s="1"/>
  <c r="F39" i="4"/>
  <c r="G39" i="4" s="1"/>
  <c r="I669" i="5" s="1"/>
  <c r="I38" i="4"/>
  <c r="H38" i="4"/>
  <c r="F38" i="4"/>
  <c r="G38" i="4" s="1"/>
  <c r="I37" i="4"/>
  <c r="H37" i="4"/>
  <c r="G37" i="4"/>
  <c r="F37" i="4"/>
  <c r="I36" i="4"/>
  <c r="K337" i="5" s="1"/>
  <c r="H36" i="4"/>
  <c r="J337" i="5" s="1"/>
  <c r="F36" i="4"/>
  <c r="G36" i="4" s="1"/>
  <c r="I337" i="5" s="1"/>
  <c r="I35" i="4"/>
  <c r="K336" i="5" s="1"/>
  <c r="H35" i="4"/>
  <c r="J336" i="5" s="1"/>
  <c r="G35" i="4"/>
  <c r="I336" i="5" s="1"/>
  <c r="F35" i="4"/>
  <c r="I34" i="4"/>
  <c r="K334" i="5" s="1"/>
  <c r="H34" i="4"/>
  <c r="J334" i="5" s="1"/>
  <c r="G34" i="4"/>
  <c r="I334" i="5" s="1"/>
  <c r="F34" i="4"/>
  <c r="I33" i="4"/>
  <c r="H33" i="4"/>
  <c r="G33" i="4"/>
  <c r="F33" i="4"/>
  <c r="I32" i="4"/>
  <c r="K315" i="5" s="1"/>
  <c r="H32" i="4"/>
  <c r="J315" i="5" s="1"/>
  <c r="G32" i="4"/>
  <c r="I315" i="5" s="1"/>
  <c r="F32" i="4"/>
  <c r="I31" i="4"/>
  <c r="K305" i="5" s="1"/>
  <c r="H31" i="4"/>
  <c r="J305" i="5" s="1"/>
  <c r="F31" i="4"/>
  <c r="G31" i="4" s="1"/>
  <c r="I305" i="5" s="1"/>
  <c r="I30" i="4"/>
  <c r="H30" i="4"/>
  <c r="F30" i="4"/>
  <c r="G30" i="4" s="1"/>
  <c r="I29" i="4"/>
  <c r="H29" i="4"/>
  <c r="F29" i="4"/>
  <c r="G29" i="4" s="1"/>
  <c r="I28" i="4"/>
  <c r="H28" i="4"/>
  <c r="F28" i="4"/>
  <c r="G28" i="4" s="1"/>
  <c r="I27" i="4"/>
  <c r="H27" i="4"/>
  <c r="F27" i="4"/>
  <c r="G27" i="4" s="1"/>
  <c r="I26" i="4"/>
  <c r="H26" i="4"/>
  <c r="G26" i="4"/>
  <c r="F26" i="4"/>
  <c r="I25" i="4"/>
  <c r="K238" i="5" s="1"/>
  <c r="H25" i="4"/>
  <c r="F25" i="4"/>
  <c r="G25" i="4" s="1"/>
  <c r="I238" i="5" s="1"/>
  <c r="I24" i="4"/>
  <c r="H24" i="4"/>
  <c r="G24" i="4"/>
  <c r="F24" i="4"/>
  <c r="I23" i="4"/>
  <c r="H23" i="4"/>
  <c r="G23" i="4"/>
  <c r="F23" i="4"/>
  <c r="I22" i="4"/>
  <c r="K173" i="5" s="1"/>
  <c r="H22" i="4"/>
  <c r="J173" i="5" s="1"/>
  <c r="G22" i="4"/>
  <c r="I173" i="5" s="1"/>
  <c r="F22" i="4"/>
  <c r="I21" i="4"/>
  <c r="H21" i="4"/>
  <c r="G21" i="4"/>
  <c r="F21" i="4"/>
  <c r="I20" i="4"/>
  <c r="K141" i="5" s="1"/>
  <c r="H20" i="4"/>
  <c r="J141" i="5" s="1"/>
  <c r="F20" i="4"/>
  <c r="G20" i="4" s="1"/>
  <c r="I141" i="5" s="1"/>
  <c r="I19" i="4"/>
  <c r="H19" i="4"/>
  <c r="F19" i="4"/>
  <c r="G19" i="4" s="1"/>
  <c r="I18" i="4"/>
  <c r="H18" i="4"/>
  <c r="F18" i="4"/>
  <c r="G18" i="4" s="1"/>
  <c r="I17" i="4"/>
  <c r="H17" i="4"/>
  <c r="F17" i="4"/>
  <c r="G17" i="4" s="1"/>
  <c r="I16" i="4"/>
  <c r="H16" i="4"/>
  <c r="F16" i="4"/>
  <c r="G16" i="4" s="1"/>
  <c r="I15" i="4"/>
  <c r="H15" i="4"/>
  <c r="G15" i="4"/>
  <c r="F15" i="4"/>
  <c r="I14" i="4"/>
  <c r="H14" i="4"/>
  <c r="F14" i="4"/>
  <c r="G14" i="4" s="1"/>
  <c r="I13" i="4"/>
  <c r="H13" i="4"/>
  <c r="G13" i="4"/>
  <c r="F13" i="4"/>
  <c r="I12" i="4"/>
  <c r="H12" i="4"/>
  <c r="F12" i="4"/>
  <c r="G12" i="4" s="1"/>
  <c r="I11" i="4"/>
  <c r="H11" i="4"/>
  <c r="G11" i="4"/>
  <c r="F11" i="4"/>
  <c r="I10" i="4"/>
  <c r="H10" i="4"/>
  <c r="G10" i="4"/>
  <c r="F10" i="4"/>
  <c r="I9" i="4"/>
  <c r="H9" i="4"/>
  <c r="F9" i="4"/>
  <c r="G9" i="4" s="1"/>
  <c r="I8" i="4"/>
  <c r="H8" i="4"/>
  <c r="F8" i="4"/>
  <c r="G8" i="4" s="1"/>
  <c r="I7" i="4"/>
  <c r="H7" i="4"/>
  <c r="F7" i="4"/>
  <c r="G7" i="4" s="1"/>
  <c r="I6" i="4"/>
  <c r="H6" i="4"/>
  <c r="F6" i="4"/>
  <c r="G6" i="4" s="1"/>
  <c r="I5" i="4"/>
  <c r="H5" i="4"/>
  <c r="F5" i="4"/>
  <c r="G5" i="4" s="1"/>
  <c r="I4" i="4"/>
  <c r="I724" i="4" s="1"/>
  <c r="H4" i="4"/>
  <c r="H724" i="4" s="1"/>
  <c r="G4" i="4"/>
  <c r="G724" i="4" s="1"/>
  <c r="F4" i="4"/>
  <c r="I3" i="4"/>
  <c r="H3" i="4"/>
  <c r="F3" i="4"/>
  <c r="G3" i="4" s="1"/>
  <c r="G721" i="4" l="1"/>
  <c r="I520" i="5"/>
  <c r="G728" i="4"/>
  <c r="G725" i="4"/>
  <c r="G726" i="4"/>
  <c r="I493" i="5"/>
  <c r="K493" i="5"/>
  <c r="I726" i="4"/>
  <c r="I17" i="5"/>
  <c r="I722" i="5" s="1"/>
  <c r="G723" i="4"/>
  <c r="I725" i="4"/>
  <c r="I722" i="4"/>
  <c r="K485" i="5"/>
  <c r="G722" i="4"/>
  <c r="I485" i="5"/>
  <c r="H727" i="4"/>
  <c r="I728" i="4"/>
  <c r="I721" i="4"/>
  <c r="I723" i="4"/>
  <c r="K17" i="5"/>
  <c r="J17" i="5"/>
  <c r="H723" i="4"/>
  <c r="H721" i="4"/>
  <c r="H722" i="4"/>
  <c r="J485" i="5"/>
  <c r="H729" i="4" l="1"/>
  <c r="I729" i="4"/>
  <c r="G729" i="4"/>
</calcChain>
</file>

<file path=xl/sharedStrings.xml><?xml version="1.0" encoding="utf-8"?>
<sst xmlns="http://schemas.openxmlformats.org/spreadsheetml/2006/main" count="23798" uniqueCount="6189">
  <si>
    <t>NO</t>
  </si>
  <si>
    <t>KEYVALUE</t>
  </si>
  <si>
    <t>거래처명(ERP)</t>
  </si>
  <si>
    <t>최종거래처명</t>
  </si>
  <si>
    <t>폐업여부</t>
  </si>
  <si>
    <t>대표이사 또는 치과의사</t>
  </si>
  <si>
    <t>고객사 지역</t>
  </si>
  <si>
    <t>거래상태</t>
  </si>
  <si>
    <t>담당부서</t>
  </si>
  <si>
    <t>판매제품</t>
  </si>
  <si>
    <t>내부담당자</t>
  </si>
  <si>
    <t>정철웅기여_x000D_
(상.중.하)</t>
  </si>
  <si>
    <t>회사기여_x000D_
(상.중.하)</t>
  </si>
  <si>
    <t>마지막결제일</t>
  </si>
  <si>
    <t>마지막총결재금액</t>
  </si>
  <si>
    <t>누적매출금액</t>
  </si>
  <si>
    <t>누적수금금액</t>
  </si>
  <si>
    <t>매출채권잔액</t>
  </si>
  <si>
    <t>영업활동(특이사항)</t>
  </si>
  <si>
    <t>f4e018d3-96ab-4297-933a-2db990c619ac</t>
  </si>
  <si>
    <t>(유)대신치과재료상사</t>
  </si>
  <si>
    <t>영업중</t>
  </si>
  <si>
    <t>박병기</t>
  </si>
  <si>
    <t>광주 동구</t>
  </si>
  <si>
    <t>활성</t>
  </si>
  <si>
    <t>광주지사</t>
  </si>
  <si>
    <t>지르코니아,마스크,재료</t>
  </si>
  <si>
    <t>강효봉</t>
  </si>
  <si>
    <t>하</t>
  </si>
  <si>
    <t>2025.08.28</t>
  </si>
  <si>
    <t>6ad4217e-0721-4836-8c51-4537c1f80b5a</t>
  </si>
  <si>
    <t>(재)안동성소병원유지재단</t>
  </si>
  <si>
    <t>이원형</t>
  </si>
  <si>
    <t>경북 안동시</t>
  </si>
  <si>
    <t>비활성</t>
  </si>
  <si>
    <t>본점</t>
  </si>
  <si>
    <t>마스크</t>
  </si>
  <si>
    <t>김태선</t>
  </si>
  <si>
    <t>2022.12.09</t>
  </si>
  <si>
    <t>거래없음</t>
  </si>
  <si>
    <t>22.12.07 최종거래</t>
  </si>
  <si>
    <t>4a35378a-55f4-4d55-99f5-30589be39d70</t>
  </si>
  <si>
    <t>(주)기현테크</t>
  </si>
  <si>
    <t>채옥주</t>
  </si>
  <si>
    <t>광주 북구</t>
  </si>
  <si>
    <t>2023.06.05</t>
  </si>
  <si>
    <t>688046af-935f-42d6-aed4-cb4be9d70006</t>
  </si>
  <si>
    <t>(주)나루이엔씨</t>
  </si>
  <si>
    <t>임양규</t>
  </si>
  <si>
    <t>전북 남원시</t>
  </si>
  <si>
    <t>2022.04.01</t>
  </si>
  <si>
    <t>0832223d-4e41-4569-8da0-1255e8012e1b</t>
  </si>
  <si>
    <t>(주)다목양행</t>
  </si>
  <si>
    <t>김광철</t>
  </si>
  <si>
    <t>서울 중구</t>
  </si>
  <si>
    <t>지르코니아</t>
  </si>
  <si>
    <t>정철</t>
  </si>
  <si>
    <t>2025.09.01</t>
  </si>
  <si>
    <t>e4f50c6e-24ba-4b1d-9368-f0368fef1976</t>
  </si>
  <si>
    <t>(주)다이스안전</t>
  </si>
  <si>
    <t>손정민</t>
  </si>
  <si>
    <t>광주 서구</t>
  </si>
  <si>
    <t>2024.12.02</t>
  </si>
  <si>
    <t>24.12.02 최종거래</t>
  </si>
  <si>
    <t>c4e9fae1-630c-4425-895d-33b62dae6706</t>
  </si>
  <si>
    <t>(주)더프라임덴탈랩</t>
  </si>
  <si>
    <t>김일훈</t>
  </si>
  <si>
    <t>서울 양천구</t>
  </si>
  <si>
    <t>서울지사</t>
  </si>
  <si>
    <t>강석규</t>
  </si>
  <si>
    <t>젊어지는치과의원 거래기공소</t>
  </si>
  <si>
    <t>910bd1d6-92de-4c2c-9367-668dbbee1950</t>
  </si>
  <si>
    <t>(주)지엠덴탈테크</t>
  </si>
  <si>
    <t>서울 성동구</t>
  </si>
  <si>
    <t>Abutment</t>
  </si>
  <si>
    <t>김찬우</t>
  </si>
  <si>
    <t>상</t>
  </si>
  <si>
    <t>74a6306b-00af-4dbf-a270-45a642c8848a</t>
  </si>
  <si>
    <t>(주)덴바이오</t>
  </si>
  <si>
    <t>강홍원</t>
  </si>
  <si>
    <t>2025.05.15</t>
  </si>
  <si>
    <t>fd8a7b61-6a0d-4c44-b25a-0be324ecdf2f</t>
  </si>
  <si>
    <t>(주)덴탈빈</t>
  </si>
  <si>
    <t>박성원,서성동</t>
  </si>
  <si>
    <t>서울 금천구</t>
  </si>
  <si>
    <t>의료장비</t>
  </si>
  <si>
    <t>2024.08.13</t>
  </si>
  <si>
    <t>중앙대병원_x000D_
mpp kit 2개구입 반품 2개</t>
  </si>
  <si>
    <t>65a02661-9810-477e-8a38-36b280fcadfd</t>
  </si>
  <si>
    <t>(주)도이프</t>
  </si>
  <si>
    <t>윤성욱</t>
  </si>
  <si>
    <t>경기 광명시</t>
  </si>
  <si>
    <t>불용</t>
  </si>
  <si>
    <t>2024.09.02</t>
  </si>
  <si>
    <t>하루플란트치과기공소거래_x000D_
대리점 통해서 거래</t>
  </si>
  <si>
    <t>30dd1db7-c973-4d67-b549-2a2e6d65b7a5</t>
  </si>
  <si>
    <t>(주)동물의사</t>
  </si>
  <si>
    <t>박효철</t>
  </si>
  <si>
    <t>경기 성남시</t>
  </si>
  <si>
    <t>2024.10.11</t>
  </si>
  <si>
    <t>5d9759a1-e301-4683-bcf1-f136dead948c</t>
  </si>
  <si>
    <t>(주)동서그린</t>
  </si>
  <si>
    <t>김주영</t>
  </si>
  <si>
    <t>2022.03.31</t>
  </si>
  <si>
    <t>91b067a1-b2d3-4f1d-8c09-e475016f532f</t>
  </si>
  <si>
    <t>(주)디맥스인터내셔널</t>
  </si>
  <si>
    <t>한동훈</t>
  </si>
  <si>
    <t>경기 남양주시</t>
  </si>
  <si>
    <t>지르코니아, 의료장비</t>
  </si>
  <si>
    <t>2024.11.29</t>
  </si>
  <si>
    <t>활성화 불가능(업체)</t>
  </si>
  <si>
    <t>da632a6e-0b4d-4e51-b752-fd40f766700a</t>
  </si>
  <si>
    <t>(주)디브이홀딩스</t>
  </si>
  <si>
    <t>유연철</t>
  </si>
  <si>
    <t>Centric Guide,마스크</t>
  </si>
  <si>
    <t>a2cc4873-c75f-4c46-aa41-0872ac7af898</t>
  </si>
  <si>
    <t>(주)라드플러스광주지점</t>
  </si>
  <si>
    <t>김민</t>
  </si>
  <si>
    <t>지르코니아, 의치착색제</t>
  </si>
  <si>
    <t>2024.06.10</t>
  </si>
  <si>
    <t>255b9460-78fa-4f18-945b-9e910353012b</t>
  </si>
  <si>
    <t>(주)라임나무</t>
  </si>
  <si>
    <t>김지현</t>
  </si>
  <si>
    <t>서울 서초구</t>
  </si>
  <si>
    <t>마스크,임플란트,지르코니아</t>
  </si>
  <si>
    <t>2025.05.31</t>
  </si>
  <si>
    <t>젊어지는치과 25.05.31 장부이관 강석규본부장 요청</t>
  </si>
  <si>
    <t>36707683-2d3f-4e65-bc30-85f75a14aa66</t>
  </si>
  <si>
    <t>(주)레이덴트</t>
  </si>
  <si>
    <t>김요한</t>
  </si>
  <si>
    <t>마스크,의료장비</t>
  </si>
  <si>
    <t>2022.02.28</t>
  </si>
  <si>
    <t>매입처</t>
  </si>
  <si>
    <t>365551aa-d396-453f-99ba-30acd9a800d8</t>
  </si>
  <si>
    <t>(주)마야팜</t>
  </si>
  <si>
    <t>조석규</t>
  </si>
  <si>
    <t>대구 동구</t>
  </si>
  <si>
    <t>트리톤</t>
  </si>
  <si>
    <t>2025.09.08</t>
  </si>
  <si>
    <t>a3f4ba17-d881-437d-bb4d-34f99462986d</t>
  </si>
  <si>
    <t>(주)매직솔루션</t>
  </si>
  <si>
    <t>이인식</t>
  </si>
  <si>
    <t>2025.05.28</t>
  </si>
  <si>
    <t>b462cc2c-cb60-4078-a66f-e9677a86e5e5</t>
  </si>
  <si>
    <t>(주)메가젠임플란트수도권영업본부</t>
  </si>
  <si>
    <t>(주)메가젠임플란트</t>
  </si>
  <si>
    <t>박광범</t>
  </si>
  <si>
    <t>경북 경산시</t>
  </si>
  <si>
    <t>2025.07.31</t>
  </si>
  <si>
    <t>ace85b6f-2a0a-46d8-a4c8-1a080e346d33</t>
  </si>
  <si>
    <t>(주)메디덴</t>
  </si>
  <si>
    <t>김승일</t>
  </si>
  <si>
    <t>마스크,임플란트부속품</t>
  </si>
  <si>
    <t>0ed17089-1263-4afe-8758-87de124e6676</t>
  </si>
  <si>
    <t>(주)메디카코리아</t>
  </si>
  <si>
    <t>김현식, 육일수</t>
  </si>
  <si>
    <t>2025.09.10</t>
  </si>
  <si>
    <t>c28624ea-647d-423f-b339-a14f1bc435e5</t>
  </si>
  <si>
    <t>(주)명지</t>
  </si>
  <si>
    <t>김도현</t>
  </si>
  <si>
    <t>광주 광산구</t>
  </si>
  <si>
    <t>ddafdc34-77a8-466d-af2a-87f4d0b5b070</t>
  </si>
  <si>
    <t>(주)미소아이엔티(센트릭)</t>
  </si>
  <si>
    <t>(주)미소아이엔티</t>
  </si>
  <si>
    <t>이무호</t>
  </si>
  <si>
    <t>대구 달서구</t>
  </si>
  <si>
    <t>임플란트,지르코니아</t>
  </si>
  <si>
    <t>018df3c4-5a5b-4a2c-85e5-f6f364b84470</t>
  </si>
  <si>
    <t>(주)백제덴탈약품</t>
  </si>
  <si>
    <t>임훈택</t>
  </si>
  <si>
    <t>2024.03.31</t>
  </si>
  <si>
    <t>매입처, 채권채무상계처리</t>
  </si>
  <si>
    <t>4db62a99-0439-49b8-a4af-b0c2a83663f5</t>
  </si>
  <si>
    <t>(주)브로덴스</t>
  </si>
  <si>
    <t>조광범</t>
  </si>
  <si>
    <t>루시아지그</t>
  </si>
  <si>
    <t>송호영</t>
  </si>
  <si>
    <t>조경안원장 아들 루시아지그세트 all세금계산서 발행거래처 입금없으 단가 협의중</t>
  </si>
  <si>
    <t>1e2a0ce2-9131-4a0b-bfa4-19fccdb13ba8</t>
  </si>
  <si>
    <t>(주)블루바이오</t>
  </si>
  <si>
    <t>전자광, 최윤배</t>
  </si>
  <si>
    <t>2022.05.12</t>
  </si>
  <si>
    <t>f1dd2e6f-8968-4abc-834c-ac12af662eab</t>
  </si>
  <si>
    <t>(주)비투월드</t>
  </si>
  <si>
    <t>김성완</t>
  </si>
  <si>
    <t>임플란트</t>
  </si>
  <si>
    <t>정이권</t>
  </si>
  <si>
    <t>2022.11.10</t>
  </si>
  <si>
    <t>연락처없음</t>
  </si>
  <si>
    <t>ac262915-5c91-4350-9eb9-f7b2ec8dd65f</t>
  </si>
  <si>
    <t>(주)삼성라코스산업안전</t>
  </si>
  <si>
    <t>박형순</t>
  </si>
  <si>
    <t>서울 구로구</t>
  </si>
  <si>
    <t>2024.01.30</t>
  </si>
  <si>
    <t>4dd83856-2cb1-4c9f-a9ad-cf223b716bfb</t>
  </si>
  <si>
    <t>(주)새한</t>
  </si>
  <si>
    <t>김복희</t>
  </si>
  <si>
    <t>대전 중구</t>
  </si>
  <si>
    <t>리퀴드</t>
  </si>
  <si>
    <t>2024.02.29</t>
  </si>
  <si>
    <t>c990b6f5-a044-4f3f-81c0-2d8df3860d4b</t>
  </si>
  <si>
    <t>(주)솔로몬팜</t>
  </si>
  <si>
    <t>최연재</t>
  </si>
  <si>
    <t>2025.07.02</t>
  </si>
  <si>
    <t>67f4182f-4cae-432e-85d3-2e0277d28f31</t>
  </si>
  <si>
    <t>(주)송하산업안전</t>
  </si>
  <si>
    <t>최경석</t>
  </si>
  <si>
    <t>2022.07.28</t>
  </si>
  <si>
    <t>4d47471b-336c-457f-9140-de2c17554bfb</t>
  </si>
  <si>
    <t>(주)스타로이</t>
  </si>
  <si>
    <t>이향화</t>
  </si>
  <si>
    <t>경기 부천시</t>
  </si>
  <si>
    <t>2025.09.04</t>
  </si>
  <si>
    <t>선발행 4억원</t>
  </si>
  <si>
    <t>88c18649-bf29-4864-8d93-16346346733c</t>
  </si>
  <si>
    <t>(주)시피케이이엔지</t>
  </si>
  <si>
    <t>이미영</t>
  </si>
  <si>
    <t>마스크,재료</t>
  </si>
  <si>
    <t>2020.09.21</t>
  </si>
  <si>
    <t>2020년 마스크 원재료 판매처 정철전무님 지인분_x000D_
외상매입금상계</t>
  </si>
  <si>
    <t>8db26b91-72f8-48e0-b2d0-d485de0c38b6</t>
  </si>
  <si>
    <t>(주)신진이엔지</t>
  </si>
  <si>
    <t>박보석</t>
  </si>
  <si>
    <t>전남 장성군</t>
  </si>
  <si>
    <t>2023.03.17</t>
  </si>
  <si>
    <t>aafcde8b-5854-49e7-a782-8f957b68b67f</t>
  </si>
  <si>
    <t>(주)쓰리디컨트롤즈</t>
  </si>
  <si>
    <t>이상규</t>
  </si>
  <si>
    <t>부산 강서구</t>
  </si>
  <si>
    <t>2024.06.11</t>
  </si>
  <si>
    <t>23c2d7eb-c653-49f7-8f2d-9fc7b8f45824</t>
  </si>
  <si>
    <t>(주)씨앤메디칼</t>
  </si>
  <si>
    <t>한창호</t>
  </si>
  <si>
    <t>충남 아산시</t>
  </si>
  <si>
    <t>2022.07.06</t>
  </si>
  <si>
    <t>63e901bb-1ab8-42be-9e7c-2f9f0489fb3c</t>
  </si>
  <si>
    <t>(주)에스클로버</t>
  </si>
  <si>
    <t>김수찬</t>
  </si>
  <si>
    <t>2025.09.06</t>
  </si>
  <si>
    <t>96db5a99-90f6-41e8-b14f-6775ff7e8fec</t>
  </si>
  <si>
    <t>(주)에이더블유파트너스</t>
  </si>
  <si>
    <t>양창희</t>
  </si>
  <si>
    <t>대구 수성구</t>
  </si>
  <si>
    <t>경상지사</t>
  </si>
  <si>
    <t>윤노상</t>
  </si>
  <si>
    <t>5억선발행</t>
  </si>
  <si>
    <t>3412b62a-999b-4081-adc2-a5701f50a4e3</t>
  </si>
  <si>
    <t>(주)에임젠</t>
  </si>
  <si>
    <t>하봉철</t>
  </si>
  <si>
    <t>서울 마포구</t>
  </si>
  <si>
    <t>충청지사</t>
  </si>
  <si>
    <t>강원식</t>
  </si>
  <si>
    <t>2021.01.28</t>
  </si>
  <si>
    <t xml:space="preserve">강원식이사 </t>
  </si>
  <si>
    <t>a15bdc78-5848-4d81-a3f0-13a055ed8618</t>
  </si>
  <si>
    <t>(주)엔네트워크</t>
  </si>
  <si>
    <t>정재명</t>
  </si>
  <si>
    <t>경기 하남시</t>
  </si>
  <si>
    <t>2025.03.25</t>
  </si>
  <si>
    <t>2025.03.24 신규거래처</t>
  </si>
  <si>
    <t>7f88664a-1682-4e35-95c0-adcf6602714d</t>
  </si>
  <si>
    <t>(주)엔씨엔</t>
  </si>
  <si>
    <t>김용희</t>
  </si>
  <si>
    <t>재료</t>
  </si>
  <si>
    <t>2023.06.30</t>
  </si>
  <si>
    <t>칫솔</t>
  </si>
  <si>
    <t>44614ba8-f288-4474-9da8-8ddc2900cd2e</t>
  </si>
  <si>
    <t>(주)엠디세이프</t>
  </si>
  <si>
    <t>전현재</t>
  </si>
  <si>
    <t>2019.07.18</t>
  </si>
  <si>
    <t>2024.12.31 3억 선발행</t>
  </si>
  <si>
    <t>da87e6ad-5458-4bd6-89b5-2895c2c575ba</t>
  </si>
  <si>
    <t>(주)원덴탈랩</t>
  </si>
  <si>
    <t>정경원</t>
  </si>
  <si>
    <t>전북 전주시</t>
  </si>
  <si>
    <t>2025.06.27</t>
  </si>
  <si>
    <t>297c7467-7ea9-41e8-a097-422107540b6d</t>
  </si>
  <si>
    <t>(주)유앤아이치과기공소(대전)</t>
  </si>
  <si>
    <t>김주석,원석재</t>
  </si>
  <si>
    <t>2024.06.13</t>
  </si>
  <si>
    <t>ead2158e-1d45-4b60-9555-9dbaab03a42d</t>
  </si>
  <si>
    <t>(주)은마</t>
  </si>
  <si>
    <t>서소순</t>
  </si>
  <si>
    <t>울산 중구</t>
  </si>
  <si>
    <t>2025.06.24</t>
  </si>
  <si>
    <t>b1b5eb9c-d82a-48bb-a5d6-a44d392b2b40</t>
  </si>
  <si>
    <t>(주)이덴트</t>
  </si>
  <si>
    <t>신선숙</t>
  </si>
  <si>
    <t>2025.09.17</t>
  </si>
  <si>
    <t>5cbde46f-9a94-4040-9663-44f8952e2d3a</t>
  </si>
  <si>
    <t>(주)이도이앤씨</t>
  </si>
  <si>
    <t>순천본치과</t>
  </si>
  <si>
    <t>전남 순천시</t>
  </si>
  <si>
    <t>딜러</t>
  </si>
  <si>
    <t>장광필</t>
  </si>
  <si>
    <t>중</t>
  </si>
  <si>
    <t>2024.12.24</t>
  </si>
  <si>
    <t>c02e5525-cde5-4ad5-a805-afee81acae57</t>
  </si>
  <si>
    <t>(주)이에스테크</t>
  </si>
  <si>
    <t>정찬규</t>
  </si>
  <si>
    <t>전남 화순군</t>
  </si>
  <si>
    <t>2022.09.28</t>
  </si>
  <si>
    <t>1ce225dc-bc02-4885-a68d-8744e4517caa</t>
  </si>
  <si>
    <t>(주)점보전력</t>
  </si>
  <si>
    <t>정희두</t>
  </si>
  <si>
    <t>2025.02.21</t>
  </si>
  <si>
    <t>be87e246-5072-4510-a9d3-415d7c06c1cb</t>
  </si>
  <si>
    <t>(주)제이메디케어</t>
  </si>
  <si>
    <t>김효진</t>
  </si>
  <si>
    <t>경기 안산시</t>
  </si>
  <si>
    <t>2024.09.10</t>
  </si>
  <si>
    <t>인플란트치과 기공실_x000D_
확인 후 보고_x000D_
경기도 안산시 단원구 고잔2길 41(고잔동) 신양복합빌딩 4층 408호</t>
  </si>
  <si>
    <t>218b3828-e38f-47b5-9f79-f52e06df99f9</t>
  </si>
  <si>
    <t>(주)제이엠메디</t>
  </si>
  <si>
    <t>류기천</t>
  </si>
  <si>
    <t>인천 남동구</t>
  </si>
  <si>
    <t>키스본</t>
  </si>
  <si>
    <t>2025.09.19</t>
  </si>
  <si>
    <t>071c5094-2f40-40ad-9417-1ede219df25c</t>
  </si>
  <si>
    <t>(주)조광덴탈</t>
  </si>
  <si>
    <t>김용주</t>
  </si>
  <si>
    <t>2024.01.09</t>
  </si>
  <si>
    <t>09347f91-7e1d-4c1c-adfd-654bcd1cc46d</t>
  </si>
  <si>
    <t>(주)지앤엘에프</t>
  </si>
  <si>
    <t>김현수</t>
  </si>
  <si>
    <t>2024.06.30</t>
  </si>
  <si>
    <t>외상매입금상계</t>
  </si>
  <si>
    <t>10339cc0-2e06-4ae4-ae1d-9ae40e81b9d2</t>
  </si>
  <si>
    <t>(주)천우의료기상사</t>
  </si>
  <si>
    <t>허용준</t>
  </si>
  <si>
    <t>2025.05.29</t>
  </si>
  <si>
    <t>1f94eb83-439a-4461-bf75-44eb93d55006</t>
  </si>
  <si>
    <t>(주)티엘플랜트덴탈랩</t>
  </si>
  <si>
    <t>고현철</t>
  </si>
  <si>
    <t>서울 중랑구</t>
  </si>
  <si>
    <t>선발행 137,000,000</t>
  </si>
  <si>
    <t>47bc99f3-d4b2-4251-995d-3c35b219dc57</t>
  </si>
  <si>
    <t>(주)핸드픽스(MK.dEnt핸드피스)</t>
  </si>
  <si>
    <t>김병환</t>
  </si>
  <si>
    <t>2022.01.27</t>
  </si>
  <si>
    <t>a6662fc6-1433-4375-ad1d-5f51a257a473</t>
  </si>
  <si>
    <t>(주)휴덴스바이오</t>
  </si>
  <si>
    <t>이노범</t>
  </si>
  <si>
    <t>2024.12.31</t>
  </si>
  <si>
    <t>a1ff8c07-c6d6-457d-ab77-14045b7269ad</t>
  </si>
  <si>
    <t>2080치과</t>
  </si>
  <si>
    <t>이미라</t>
  </si>
  <si>
    <t>2025.04.25</t>
  </si>
  <si>
    <t>edf46dde-32d4-4e98-afc7-835400f1e6bd</t>
  </si>
  <si>
    <t>21세기좋은치과의원</t>
  </si>
  <si>
    <t>노곤현외1</t>
  </si>
  <si>
    <t>울산 북구</t>
  </si>
  <si>
    <t>2022.07.31</t>
  </si>
  <si>
    <t>방문 및 거래유도방문 및 거래유도</t>
  </si>
  <si>
    <t>bb9df46a-128b-46ef-9ab2-1fd935cb7e64</t>
  </si>
  <si>
    <t>21세기치과/이계형(선발행)</t>
  </si>
  <si>
    <t>21세기치과(여수)</t>
  </si>
  <si>
    <t>이계형</t>
  </si>
  <si>
    <t>전남 여수시</t>
  </si>
  <si>
    <t>의료장비,마스크,재료</t>
  </si>
  <si>
    <t>2025.01.14</t>
  </si>
  <si>
    <t>선발행15,000,000,쿠보몰포이트 2,900,000</t>
  </si>
  <si>
    <t>0c90a6f2-5483-4b3e-9c38-c9d2ebb88e9b</t>
  </si>
  <si>
    <t>28지킴이치과의원</t>
  </si>
  <si>
    <t>박홍열외1</t>
  </si>
  <si>
    <t>강원 원주시</t>
  </si>
  <si>
    <t>MPP KIT</t>
  </si>
  <si>
    <t>강태훈</t>
  </si>
  <si>
    <t>2024.01.17</t>
  </si>
  <si>
    <t>확인 후 보고</t>
  </si>
  <si>
    <t>c238e838-ddb0-479c-9fcc-361298ab6b9b</t>
  </si>
  <si>
    <t>(주)청원제이엘</t>
  </si>
  <si>
    <t>정철웅</t>
  </si>
  <si>
    <t>2024.08.23</t>
  </si>
  <si>
    <t>(김태선--&gt;강효봉)</t>
  </si>
  <si>
    <t>55017d0a-745b-41c2-8137-1138cc79f969</t>
  </si>
  <si>
    <t>2D치과</t>
  </si>
  <si>
    <t>2D치과(강남)</t>
  </si>
  <si>
    <t>김현모</t>
  </si>
  <si>
    <t>서울 강남구</t>
  </si>
  <si>
    <t>임프레션코핑,아나로그</t>
  </si>
  <si>
    <t>단품거래 23년도 부품일부 구매후 거래 중지(KIS)_x000D_
현재 라미네이트 집중 중</t>
  </si>
  <si>
    <t>a40467a0-3b40-4e82-9ca8-8f2f12cee2a2</t>
  </si>
  <si>
    <t>(주)케이비앤시</t>
  </si>
  <si>
    <t>폐업</t>
  </si>
  <si>
    <t>김정수</t>
  </si>
  <si>
    <t>2024.04.30</t>
  </si>
  <si>
    <t>(김태선--&gt;강효봉)_x000D_
2024.12.31페업사업자</t>
  </si>
  <si>
    <t>df4f7470-8850-4459-a69f-28ae43850cb7</t>
  </si>
  <si>
    <t>365아홉가지약속치과의원</t>
  </si>
  <si>
    <t>채승헌</t>
  </si>
  <si>
    <t>충남 천안시</t>
  </si>
  <si>
    <t>2025.05.13</t>
  </si>
  <si>
    <t>a49216d6-278d-497f-88d1-ba2453223b5c</t>
  </si>
  <si>
    <t>365열린치과(경산)</t>
  </si>
  <si>
    <t>전용현</t>
  </si>
  <si>
    <t>방문 및 미팅</t>
  </si>
  <si>
    <t>7547c64a-60f7-452f-ac6d-4c8067a5c606</t>
  </si>
  <si>
    <t>ECO천그루치과(전주)</t>
  </si>
  <si>
    <t>천종우</t>
  </si>
  <si>
    <t>2022.01.31</t>
  </si>
  <si>
    <t>808c0f71-8b7b-4dbc-b728-76207630e9de</t>
  </si>
  <si>
    <t>E-덴탈</t>
  </si>
  <si>
    <t>박인근외 1명</t>
  </si>
  <si>
    <t>경남 거제시</t>
  </si>
  <si>
    <t>트리톤,재료</t>
  </si>
  <si>
    <t>2025.08.06</t>
  </si>
  <si>
    <t>926a0f16-7422-48a2-8e89-2950c83fc8d2</t>
  </si>
  <si>
    <t>(주)크라운팜</t>
  </si>
  <si>
    <t>민완기</t>
  </si>
  <si>
    <t>서울 영등포구</t>
  </si>
  <si>
    <t>현재 거래중현재 거래중</t>
  </si>
  <si>
    <t>ed7824ae-3047-4683-88f6-0b5bdda0dff7</t>
  </si>
  <si>
    <t>E-드림치과의원</t>
  </si>
  <si>
    <t>서은표</t>
  </si>
  <si>
    <t>경기 수원시</t>
  </si>
  <si>
    <t>2025.08.26</t>
  </si>
  <si>
    <t>현 거래처</t>
  </si>
  <si>
    <t>29382733-b29a-45bb-8e16-5225a92c54d6</t>
  </si>
  <si>
    <t>(주)태영</t>
  </si>
  <si>
    <t>김제진</t>
  </si>
  <si>
    <t>2023.11.13</t>
  </si>
  <si>
    <t>(김태선--&gt;강효봉)_x000D_
매입처</t>
  </si>
  <si>
    <t>e29009b4-5743-4569-b8ff-f81be79508f7</t>
  </si>
  <si>
    <t>E미소모아치과의원</t>
  </si>
  <si>
    <t>박충열</t>
  </si>
  <si>
    <t>경기 고양시</t>
  </si>
  <si>
    <t>임플란트,키스본</t>
  </si>
  <si>
    <t>2024.12.23</t>
  </si>
  <si>
    <t>24년이후 거래중지(타사위주 사용)_x000D_
전남대 동문, 대표님께서 직접 수술까지 해주심_x000D_
키스본 0.15G 가격 : 24,000_x000D_
푸르고 0.15G 가격 : 19,800</t>
  </si>
  <si>
    <t>958cce71-ba74-466d-9fb1-c2c73f7025cb</t>
  </si>
  <si>
    <t>E은혜치과</t>
  </si>
  <si>
    <t>문진아</t>
  </si>
  <si>
    <t>2025.08.09</t>
  </si>
  <si>
    <t>9204d7cf-57f1-4e6d-ab9a-b901a30dba71</t>
  </si>
  <si>
    <t>E-편한치과(김해)</t>
  </si>
  <si>
    <t>김진운</t>
  </si>
  <si>
    <t>경남 김해시</t>
  </si>
  <si>
    <t>남성훈</t>
  </si>
  <si>
    <t>2023.12.29</t>
  </si>
  <si>
    <t>방문후 니즈파악</t>
  </si>
  <si>
    <t>9695d981-1547-45b1-bfce-dcae048965ef</t>
  </si>
  <si>
    <t>(주)티에스안전철물</t>
  </si>
  <si>
    <t>윤정희</t>
  </si>
  <si>
    <t>2023.09.04</t>
  </si>
  <si>
    <t>d74e4d81-175b-474b-832d-bf7e3d28f07f</t>
  </si>
  <si>
    <t>E-편한치과의원(서울)</t>
  </si>
  <si>
    <t>윤태식</t>
  </si>
  <si>
    <t>2022.04.29</t>
  </si>
  <si>
    <t>신협구매처. 방문예정</t>
  </si>
  <si>
    <t>bab64b63-a64b-4a03-b7b3-13ff70204fba</t>
  </si>
  <si>
    <t>E-호재치과의원</t>
  </si>
  <si>
    <t>이호재</t>
  </si>
  <si>
    <t>2025.06.20</t>
  </si>
  <si>
    <t>df32dc69-fd77-4d49-88a6-5010ac417d77</t>
  </si>
  <si>
    <t>K&amp;K서울치과의원</t>
  </si>
  <si>
    <t>김순연외 1</t>
  </si>
  <si>
    <t>부산 동래구</t>
  </si>
  <si>
    <t>2025.06.07</t>
  </si>
  <si>
    <t>단발성,영업중</t>
  </si>
  <si>
    <t>ae2a2bd8-1764-4661-8d7e-efc8261ce729</t>
  </si>
  <si>
    <t>KS기공소</t>
  </si>
  <si>
    <t>페업</t>
  </si>
  <si>
    <t>경서현</t>
  </si>
  <si>
    <t>2017.12.31</t>
  </si>
  <si>
    <t>2018.01.06페업사업자</t>
  </si>
  <si>
    <t>0add3633-0ef2-4117-af18-84222872014c</t>
  </si>
  <si>
    <t>KS치과</t>
  </si>
  <si>
    <t>2016.08.12페업사업자</t>
  </si>
  <si>
    <t>a6f9f2bf-f1e1-47d1-9b60-6c2dc5399d67</t>
  </si>
  <si>
    <t>N.K상사</t>
  </si>
  <si>
    <t>김옥면</t>
  </si>
  <si>
    <t>경남 사천시</t>
  </si>
  <si>
    <t>cb7343b9-33a8-478e-8744-2bf1ff0f65cd</t>
  </si>
  <si>
    <t>PT덴탈</t>
  </si>
  <si>
    <t>심상호</t>
  </si>
  <si>
    <t>서울 송파구</t>
  </si>
  <si>
    <t>2025.08.11</t>
  </si>
  <si>
    <t>6064511f-30de-4875-aa12-1d9ef38bf0f9</t>
  </si>
  <si>
    <t>UAE</t>
  </si>
  <si>
    <t>아랍에미레이트</t>
  </si>
  <si>
    <t>해외</t>
  </si>
  <si>
    <t>강민</t>
  </si>
  <si>
    <t>2025.04.24</t>
  </si>
  <si>
    <t>b35a2faf-aa7e-4c09-bce2-e600ca59b179</t>
  </si>
  <si>
    <t>가람덴탈</t>
  </si>
  <si>
    <t>구영민</t>
  </si>
  <si>
    <t>2024.12.01</t>
  </si>
  <si>
    <t>5df9aeb7-ba6d-4ce0-80e0-29de7933b063</t>
  </si>
  <si>
    <t>가림치과의원</t>
  </si>
  <si>
    <t>이기훈</t>
  </si>
  <si>
    <t>경남 진주시</t>
  </si>
  <si>
    <t>Centric Bite</t>
  </si>
  <si>
    <t>최현호</t>
  </si>
  <si>
    <t>2025.03.27</t>
  </si>
  <si>
    <t>48d38223-5776-44f5-87e3-54e0ee621833</t>
  </si>
  <si>
    <t>가스펠덴탈</t>
  </si>
  <si>
    <t>추영수</t>
  </si>
  <si>
    <t>덴스틴</t>
  </si>
  <si>
    <t>2022.07.21</t>
  </si>
  <si>
    <t>미팅 및 거래유도</t>
  </si>
  <si>
    <t>a85ac29c-d65f-4049-a87a-6b681769a78a</t>
  </si>
  <si>
    <t>가온치과병원(마스크)</t>
  </si>
  <si>
    <t>가온치과병원</t>
  </si>
  <si>
    <t>심언철 외1</t>
  </si>
  <si>
    <t>2025.01.21</t>
  </si>
  <si>
    <t>866daac3-da16-4274-b3dc-03a3cfaa8553</t>
  </si>
  <si>
    <t>(주)파미유</t>
  </si>
  <si>
    <t>이성기</t>
  </si>
  <si>
    <t>경기 용인시</t>
  </si>
  <si>
    <t>2022.05.08</t>
  </si>
  <si>
    <t>덴스틴 판매안함덴스틴 판매안함</t>
  </si>
  <si>
    <t>6c0ec95e-6f05-4b4d-b3f9-247a507e5119</t>
  </si>
  <si>
    <t>가좌모아치과의원(인천)</t>
  </si>
  <si>
    <t>박문성</t>
  </si>
  <si>
    <t>인천 서구</t>
  </si>
  <si>
    <t>2022.12.29</t>
  </si>
  <si>
    <t>활성어려움_x000D_
트리톤 영업 시도_x000D_
전대 구강외과</t>
  </si>
  <si>
    <t>3254acdd-3e98-49dd-8fb1-90c836b02802</t>
  </si>
  <si>
    <t>(주)퍼슨메디칼</t>
  </si>
  <si>
    <t>이철승</t>
  </si>
  <si>
    <t>경기 군포시</t>
  </si>
  <si>
    <t>2022.02.03</t>
  </si>
  <si>
    <t>활성화 불가능(업체)_x000D_
매입처</t>
  </si>
  <si>
    <t>8f4c4484-b75a-45ae-94c9-79023f72e9c6</t>
  </si>
  <si>
    <t>간석치과의원</t>
  </si>
  <si>
    <t>안상현</t>
  </si>
  <si>
    <t>2023.12.19</t>
  </si>
  <si>
    <t>05f28fc4-0a5a-42d3-8a20-43eb98d1c125</t>
  </si>
  <si>
    <t>강릉원주대학치과병원</t>
  </si>
  <si>
    <t>김진우</t>
  </si>
  <si>
    <t>강원 강릉시</t>
  </si>
  <si>
    <t>2022.06.27</t>
  </si>
  <si>
    <t>패키지 활용으로 병원급 대량구매 유도패키지 활용으로 병원급 대량구매 유도</t>
  </si>
  <si>
    <t>f4a6a6fb-a2d8-4623-81ac-8d7476af1088</t>
  </si>
  <si>
    <t>노원강북예치과병원</t>
  </si>
  <si>
    <t>강북예치과병원</t>
  </si>
  <si>
    <t>이상수</t>
  </si>
  <si>
    <t>서울 노원구</t>
  </si>
  <si>
    <t>2024.12.09</t>
  </si>
  <si>
    <t>활성어려움_x000D_
방문 후 보고</t>
  </si>
  <si>
    <t>43364253-56db-481d-b46e-943db7082d1b</t>
  </si>
  <si>
    <t>강상훈치과</t>
  </si>
  <si>
    <t>강상훈</t>
  </si>
  <si>
    <t>2023.03.31</t>
  </si>
  <si>
    <t>신협구매. 방문예정신협구매. 방문예정</t>
  </si>
  <si>
    <t>1f1c89fe-928f-49b3-943c-d3d792c99a3a</t>
  </si>
  <si>
    <t>(주)플라즈맵</t>
  </si>
  <si>
    <t>김형민</t>
  </si>
  <si>
    <t>대전 유성구</t>
  </si>
  <si>
    <t>2023.04.25</t>
  </si>
  <si>
    <t>83dbcc5b-d05b-4a53-bef4-bfb7f1ae0dff</t>
  </si>
  <si>
    <t>강서메트로치과의원</t>
  </si>
  <si>
    <t>송종운</t>
  </si>
  <si>
    <t>서울 강서구</t>
  </si>
  <si>
    <t>2025.07.14</t>
  </si>
  <si>
    <t>95179058-e815-4793-80a3-2d02efd6c66d</t>
  </si>
  <si>
    <t>(주)해피스마일(부산)</t>
  </si>
  <si>
    <t>(주)해피스마일</t>
  </si>
  <si>
    <t>변옥섭</t>
  </si>
  <si>
    <t>임플란트,마스크,지르코니아</t>
  </si>
  <si>
    <t>2021.09.10</t>
  </si>
  <si>
    <t>2021.12.31 페업사업자</t>
  </si>
  <si>
    <t>514d890c-6376-4422-acc1-7c45e06a16df</t>
  </si>
  <si>
    <t>강서모아치과</t>
  </si>
  <si>
    <t>박종하</t>
  </si>
  <si>
    <t>2022.03.30</t>
  </si>
  <si>
    <t>8681530c-bf93-454a-9353-38fcb27ff647</t>
  </si>
  <si>
    <t>강승원치과의원</t>
  </si>
  <si>
    <t>강승원</t>
  </si>
  <si>
    <t>트리톤, 마스크</t>
  </si>
  <si>
    <t>2023.02.28</t>
  </si>
  <si>
    <t>b4ac8542-2a79-4254-9483-1fe7ca258341</t>
  </si>
  <si>
    <t>강일예스치과</t>
  </si>
  <si>
    <t>김용진</t>
  </si>
  <si>
    <t>서울 강동구</t>
  </si>
  <si>
    <t>최진 원장님과 TL 영업중</t>
  </si>
  <si>
    <t>8d8ea4fc-cbd5-4977-8fee-2cc5ab382d97</t>
  </si>
  <si>
    <t>강치과의원(운암동)</t>
  </si>
  <si>
    <t>강성귀</t>
  </si>
  <si>
    <t>2024.10.08</t>
  </si>
  <si>
    <t>방문인사후 진행체크</t>
  </si>
  <si>
    <t>259cbee0-61a5-467a-b8dc-868969d24bdb</t>
  </si>
  <si>
    <t>거제미르치과병원</t>
  </si>
  <si>
    <t>윤성재외 2</t>
  </si>
  <si>
    <t>마스크,트리톤</t>
  </si>
  <si>
    <t>2023.05.18</t>
  </si>
  <si>
    <t>502855b7-4ce0-4dcd-8940-a1aeb4758151</t>
  </si>
  <si>
    <t>거창미르치과의원</t>
  </si>
  <si>
    <t>박상준</t>
  </si>
  <si>
    <t>경남 거창군</t>
  </si>
  <si>
    <t>2025.05.30</t>
  </si>
  <si>
    <t>방문후 니즈파악방문후 니즈파악</t>
  </si>
  <si>
    <t>7c06b9f4-e2b5-45a1-921a-f089fcc2cdc1</t>
  </si>
  <si>
    <t>건강한치과의원(울산)</t>
  </si>
  <si>
    <t>건강한치과(울산)</t>
  </si>
  <si>
    <t>고택수</t>
  </si>
  <si>
    <t>울산 남구</t>
  </si>
  <si>
    <t>96a223da-1645-4019-b971-cb1e31d253d4</t>
  </si>
  <si>
    <t>경남치과의사신용협동조합</t>
  </si>
  <si>
    <t>한동기</t>
  </si>
  <si>
    <t>경남 창원시</t>
  </si>
  <si>
    <t>트리톤,마스크</t>
  </si>
  <si>
    <t>강주진</t>
  </si>
  <si>
    <t>c8e94729-2310-4395-bead-7f4834c6e28a</t>
  </si>
  <si>
    <t>경산미르치과</t>
  </si>
  <si>
    <t>고대호</t>
  </si>
  <si>
    <t>센트릭,트리톤,피에조</t>
  </si>
  <si>
    <t>2025.08.20</t>
  </si>
  <si>
    <t xml:space="preserve"> </t>
  </si>
  <si>
    <t>d901fae6-8ae7-4f00-b0f5-54effee6679c</t>
  </si>
  <si>
    <t>계양수치과(쿠보몰)</t>
  </si>
  <si>
    <t>계양수치과</t>
  </si>
  <si>
    <t>박유신</t>
  </si>
  <si>
    <t>인천 계양구</t>
  </si>
  <si>
    <t>쿠보몰</t>
  </si>
  <si>
    <t>2025.01.06</t>
  </si>
  <si>
    <t>199ca530-de34-40ec-9209-d685c5ce7af5</t>
  </si>
  <si>
    <t>고관서울치과</t>
  </si>
  <si>
    <t>김영인</t>
  </si>
  <si>
    <t>부산 동구</t>
  </si>
  <si>
    <t>2024.02.05</t>
  </si>
  <si>
    <t>dac755f7-ecc5-4bd9-8ac2-480081e10e7c</t>
  </si>
  <si>
    <t>고려기공소</t>
  </si>
  <si>
    <t>김의형</t>
  </si>
  <si>
    <t>광주 남구</t>
  </si>
  <si>
    <t>이대길</t>
  </si>
  <si>
    <t>2025.04.02</t>
  </si>
  <si>
    <t>13cfc9e4-e6a3-4c67-b306-9c27fbc862e3</t>
  </si>
  <si>
    <t>고세훈치과</t>
  </si>
  <si>
    <t>고세훈</t>
  </si>
  <si>
    <t>서울 관악구</t>
  </si>
  <si>
    <t>252cc213-d402-4713-ba6c-48016c34dd05</t>
  </si>
  <si>
    <t>고운이치과(제주)</t>
  </si>
  <si>
    <t>이성주외1</t>
  </si>
  <si>
    <t>제주 제주시</t>
  </si>
  <si>
    <t>8f8ae3e5-2b3f-4e34-807c-afbe25f6b2f2</t>
  </si>
  <si>
    <t>고운이치과의원(쿠보몰)</t>
  </si>
  <si>
    <t>고운이치과의원(부천)</t>
  </si>
  <si>
    <t>김상희</t>
  </si>
  <si>
    <t>Centric Bite,장비,쿠보몰</t>
  </si>
  <si>
    <t>2025.02.14</t>
  </si>
  <si>
    <t>현 거래처, 쿠보몰 200,000포인트지급</t>
  </si>
  <si>
    <t>7bf95ff1-23ff-4c54-9a35-c8f963c7d7ac</t>
  </si>
  <si>
    <t>고은덴탈</t>
  </si>
  <si>
    <t>김충열</t>
  </si>
  <si>
    <t>2021.08.04</t>
  </si>
  <si>
    <t>ba76d384-ce86-4097-a617-18b5e282687a</t>
  </si>
  <si>
    <t>고정석치과교정과치과의원</t>
  </si>
  <si>
    <t>고정석</t>
  </si>
  <si>
    <t>2025.06.10</t>
  </si>
  <si>
    <t>fc30113f-c75f-4431-8c5d-9b6038aaed2e</t>
  </si>
  <si>
    <t>곽재우치과</t>
  </si>
  <si>
    <t>곽재우치과(폐업)</t>
  </si>
  <si>
    <t>곽재우</t>
  </si>
  <si>
    <t>임플란트,트리톤</t>
  </si>
  <si>
    <t>폐업, 제품 반품이 많다고 하셔서 영업사원이 채권을 회수보다 많다고하심</t>
  </si>
  <si>
    <t>231035d0-47f1-45c9-a378-1138f4dbce4c</t>
  </si>
  <si>
    <t>광양열린치과의원</t>
  </si>
  <si>
    <t>조현권</t>
  </si>
  <si>
    <t>전남 광양시</t>
  </si>
  <si>
    <t>2025.03.24</t>
  </si>
  <si>
    <t>9b6a82fc-0c57-412b-952a-21585d2ef758</t>
  </si>
  <si>
    <t>광주광역시북구장애인체육회</t>
  </si>
  <si>
    <t>문인</t>
  </si>
  <si>
    <t>2023.08.31</t>
  </si>
  <si>
    <t>미수 존재, 독촉중</t>
  </si>
  <si>
    <t>25f9f124-fdc2-46ce-b923-eee006e2b53e</t>
  </si>
  <si>
    <t>광주보훈병원</t>
  </si>
  <si>
    <t>김신규</t>
  </si>
  <si>
    <t>2022.05.06</t>
  </si>
  <si>
    <t>4eb8c72d-4388-4e08-a9b4-26873a18c913</t>
  </si>
  <si>
    <t>광주속편한내과의원</t>
  </si>
  <si>
    <t>민상운 외3명</t>
  </si>
  <si>
    <t>2024.03.20</t>
  </si>
  <si>
    <t>868da345-3cbf-4e20-9cc0-7ea515d789e1</t>
  </si>
  <si>
    <t>광주송원중학교</t>
  </si>
  <si>
    <t>박연종</t>
  </si>
  <si>
    <t>2022.05.25</t>
  </si>
  <si>
    <t>575c6c9f-5de2-4372-b799-f7f75d2e27e3</t>
  </si>
  <si>
    <t>광주아름다운치과의원</t>
  </si>
  <si>
    <t>박성용</t>
  </si>
  <si>
    <t>2025.09.16</t>
  </si>
  <si>
    <t>06f2d68a-c11d-4ba9-b39d-4fbdc83a9724</t>
  </si>
  <si>
    <t>광주여자대학교</t>
  </si>
  <si>
    <t>이선재</t>
  </si>
  <si>
    <t>2024.02.26</t>
  </si>
  <si>
    <t>실습재료 등</t>
  </si>
  <si>
    <t>525230eb-0fc6-45eb-83b6-dc9166795b58</t>
  </si>
  <si>
    <t>광주웰치과</t>
  </si>
  <si>
    <t>정성호</t>
  </si>
  <si>
    <t>2025.06.05</t>
  </si>
  <si>
    <t>af1e6241-5640-4c97-94c0-edfdf654f212</t>
  </si>
  <si>
    <t>광주전남치과의사신용협동조합</t>
  </si>
  <si>
    <t>2025.06.30</t>
  </si>
  <si>
    <t>eeb17431-effb-414a-ae91-02aaa0d02623</t>
  </si>
  <si>
    <t>광주지방식품의약품안전청</t>
  </si>
  <si>
    <t>김용재</t>
  </si>
  <si>
    <t>2025.03.31</t>
  </si>
  <si>
    <t>8d772af8-3298-4648-b109-0b3594681741</t>
  </si>
  <si>
    <t>구로이편한치과</t>
  </si>
  <si>
    <t>김석주</t>
  </si>
  <si>
    <t>2023.06.01</t>
  </si>
  <si>
    <t>전시회때 구매. 방문예정</t>
  </si>
  <si>
    <t>0974a194-5dff-4e77-810a-4a65e4b3e9f7</t>
  </si>
  <si>
    <t>구미미르치과병원</t>
  </si>
  <si>
    <t>이상화외 4</t>
  </si>
  <si>
    <t>경북 구미시</t>
  </si>
  <si>
    <t>임플란트,키스본,의료장비</t>
  </si>
  <si>
    <t>현재 엘제이 주식회사 채권 사용</t>
  </si>
  <si>
    <t>f5fe7ad4-6b43-4874-9e03-bca8519130c0</t>
  </si>
  <si>
    <t>구성치과(덴스틴)</t>
  </si>
  <si>
    <t>구성치과</t>
  </si>
  <si>
    <t>박정태</t>
  </si>
  <si>
    <t>현 거래처_x000D_
2021.05.14 덴스틴판매</t>
  </si>
  <si>
    <t>fcc26cd0-c5b5-41e7-b19a-070d38fb06ce</t>
  </si>
  <si>
    <t>강준영치과의원</t>
  </si>
  <si>
    <t>강준영</t>
  </si>
  <si>
    <t>인천 미추홀구</t>
  </si>
  <si>
    <t>2025.04.03</t>
  </si>
  <si>
    <t>836266a5-91cc-4a2c-9a5a-b7e439135bba</t>
  </si>
  <si>
    <t>구재용치과의원</t>
  </si>
  <si>
    <t>구재용</t>
  </si>
  <si>
    <t>패키지 활용으로 TL 영업예정_x000D_
25년 트리톤 팁만 구매중</t>
  </si>
  <si>
    <t>5f73591d-38bf-48c3-8db2-77f992da1b2d</t>
  </si>
  <si>
    <t>국내영업부</t>
  </si>
  <si>
    <t>임플란트,마스크,재료</t>
  </si>
  <si>
    <t>거래처 개인 구매건 등</t>
  </si>
  <si>
    <t>b0d47136-cfb6-41ac-a31f-df56fd2d6390</t>
  </si>
  <si>
    <t>국제모아치과</t>
  </si>
  <si>
    <t>이영범</t>
  </si>
  <si>
    <t>2023.10.06</t>
  </si>
  <si>
    <t>4381125e-424f-4d2a-9afc-9ef2781e8f70</t>
  </si>
  <si>
    <t>국제안전상사</t>
  </si>
  <si>
    <t>민대인</t>
  </si>
  <si>
    <t>5ef26e77-8eb7-4059-9379-9ba37fe0dbca</t>
  </si>
  <si>
    <t>군산탑플란트치과(덴스틴)</t>
  </si>
  <si>
    <t>김상준</t>
  </si>
  <si>
    <t>전북 군산시</t>
  </si>
  <si>
    <t>2024.03.13</t>
  </si>
  <si>
    <t>덴스틴 유효기간 만료 반품처리안됨</t>
  </si>
  <si>
    <t>00e345c8-53da-4ef8-9a9c-f41d2192b524</t>
  </si>
  <si>
    <t>굿데이기공소</t>
  </si>
  <si>
    <t>조성현</t>
  </si>
  <si>
    <t>2024.04.23</t>
  </si>
  <si>
    <t>여수지성치과 거래 기공소(추측)_x000D_
대리점 확인 후 보고</t>
  </si>
  <si>
    <t>e392f1d6-9fde-477e-9dc1-75b243b4877b</t>
  </si>
  <si>
    <t>굿모닝덴탈</t>
  </si>
  <si>
    <t>덴스틴,마스크</t>
  </si>
  <si>
    <t>2022.02.13</t>
  </si>
  <si>
    <t>93f0cfd3-acfb-4edc-ab19-e9b1b0fcc5f0</t>
  </si>
  <si>
    <t>굿모닝치과(광주)</t>
  </si>
  <si>
    <t>전세정</t>
  </si>
  <si>
    <t>b3a8ca43-f941-43e2-b1bd-643545649893</t>
  </si>
  <si>
    <t>굿모닝치과(목포)</t>
  </si>
  <si>
    <t>표민영</t>
  </si>
  <si>
    <t>전남 목포시</t>
  </si>
  <si>
    <t>6f3d3107-36f4-4481-a4b9-69b8350d59cf</t>
  </si>
  <si>
    <t>굿스마일치과교정과치과의원</t>
  </si>
  <si>
    <t>허성수</t>
  </si>
  <si>
    <t>충북 청주시</t>
  </si>
  <si>
    <t>2023.06.29</t>
  </si>
  <si>
    <t>케이엠메디칼 확인 후 보고</t>
  </si>
  <si>
    <t>f70d7432-208c-4081-8489-3d7b018cbde1</t>
  </si>
  <si>
    <t>굿타이밍치과의원</t>
  </si>
  <si>
    <t>서철</t>
  </si>
  <si>
    <t>2023.01.17</t>
  </si>
  <si>
    <t>마스크만 구매. 방문예정</t>
  </si>
  <si>
    <t>cbfacf69-fed1-49a6-a1d5-093d530ebd35</t>
  </si>
  <si>
    <t>권치과의원(중랑구)</t>
  </si>
  <si>
    <t>권치과의원</t>
  </si>
  <si>
    <t>권미화</t>
  </si>
  <si>
    <t>2022.05.02</t>
  </si>
  <si>
    <t>패키지 활용으로 TL 영업예정</t>
  </si>
  <si>
    <t>1ef34fed-d999-4ce6-8d4a-48743590102a</t>
  </si>
  <si>
    <t>권플란트치과</t>
  </si>
  <si>
    <t>권준경</t>
  </si>
  <si>
    <t>2024.11.28</t>
  </si>
  <si>
    <t>1천만원 결제했으나 물건사용X</t>
  </si>
  <si>
    <t>3d8334be-e14e-4084-a975-cc7a04f259d6</t>
  </si>
  <si>
    <t>규림치과의원</t>
  </si>
  <si>
    <t>김일호</t>
  </si>
  <si>
    <t>f51b19e8-ea07-4799-9723-5c7c0b9de09b</t>
  </si>
  <si>
    <t>그린덴탈(임플란트,상품,지르코니아)</t>
  </si>
  <si>
    <t>그린덴탈</t>
  </si>
  <si>
    <t>최재익</t>
  </si>
  <si>
    <t>임플란트,지르코니아,재료</t>
  </si>
  <si>
    <t>2024.09.26</t>
  </si>
  <si>
    <t>c2f83935-50f8-4b18-904b-82f32a1a5c46</t>
  </si>
  <si>
    <t>그린비치과</t>
  </si>
  <si>
    <t>김우창</t>
  </si>
  <si>
    <t>2025.07.22</t>
  </si>
  <si>
    <t>쿠보텍 긍정적, 대표님을 신뢰함</t>
  </si>
  <si>
    <t>bc85f3ed-c7f9-473c-bb6f-660a3d9c3546</t>
  </si>
  <si>
    <t>그린치과의원(오산)</t>
  </si>
  <si>
    <t>그린치과</t>
  </si>
  <si>
    <t>김동현</t>
  </si>
  <si>
    <t>경기 오산시</t>
  </si>
  <si>
    <t>2023.03.07</t>
  </si>
  <si>
    <t>d1de692c-6057-4559-9788-9622dbb23b6f</t>
  </si>
  <si>
    <t>금강치과(치평동)</t>
  </si>
  <si>
    <t>조순화</t>
  </si>
  <si>
    <t>2025.08.23</t>
  </si>
  <si>
    <t>6fb554b0-3d09-483a-a1fa-fc7b65ef46d4</t>
  </si>
  <si>
    <t>금미연치과</t>
  </si>
  <si>
    <t>금미연</t>
  </si>
  <si>
    <t>대전 서구</t>
  </si>
  <si>
    <t>437b7c9d-9c61-4381-a813-1f40c4cdac05</t>
  </si>
  <si>
    <t>기쁜하루치과</t>
  </si>
  <si>
    <t>최원</t>
  </si>
  <si>
    <t>79e3c43b-06eb-43ac-8432-09786c530ca6</t>
  </si>
  <si>
    <t>기아치과병원</t>
  </si>
  <si>
    <t>임진열외 3</t>
  </si>
  <si>
    <t>임플란트,키스본,마스크,재료</t>
  </si>
  <si>
    <t>2025.08.22</t>
  </si>
  <si>
    <t>99424db7-ae86-4e9c-92c7-22a408e44800</t>
  </si>
  <si>
    <t>길치과의원</t>
  </si>
  <si>
    <t>임은수외1</t>
  </si>
  <si>
    <t>2022.12.28</t>
  </si>
  <si>
    <t>e0d34057-a465-4704-b7f7-f9a955093789</t>
  </si>
  <si>
    <t>김계선치과</t>
  </si>
  <si>
    <t>김계선</t>
  </si>
  <si>
    <t>현 거래처_x000D_
송호영이사 물건사용 권장물품으로 확인</t>
  </si>
  <si>
    <t>dba15961-f56e-4df5-93d2-d3a9e24c6263</t>
  </si>
  <si>
    <t>김남윤치과의원</t>
  </si>
  <si>
    <t>김남윤</t>
  </si>
  <si>
    <t>키스본,마스크</t>
  </si>
  <si>
    <t>2024.11.26</t>
  </si>
  <si>
    <t>재료만 구매하다 중단. 방문예정</t>
  </si>
  <si>
    <t>29bf6c05-9df5-485b-8162-53fcbcfefa78</t>
  </si>
  <si>
    <t>김동주부부치과</t>
  </si>
  <si>
    <t>김동주</t>
  </si>
  <si>
    <t>전남 해남군</t>
  </si>
  <si>
    <t>2025.04.11</t>
  </si>
  <si>
    <t>신규배정(25.09.09)_x000D_
홍원학</t>
  </si>
  <si>
    <t>7a45ff9d-96fc-404e-93dd-04caf9263aac</t>
  </si>
  <si>
    <t>김동준치과</t>
  </si>
  <si>
    <t>김동준</t>
  </si>
  <si>
    <t>의료장비,마스크,트리톤</t>
  </si>
  <si>
    <t>2022.12.10</t>
  </si>
  <si>
    <t>방문인사후 진행체크_x000D_
트리톤 거래, 신협통해서 거래</t>
  </si>
  <si>
    <t>22b58fcd-46c8-46ed-bba8-3549ed6133d6</t>
  </si>
  <si>
    <t>김명래치과</t>
  </si>
  <si>
    <t>김명래</t>
  </si>
  <si>
    <t>2024.12.26</t>
  </si>
  <si>
    <t>26e2e5c6-2a91-4391-936d-57a65426aec3</t>
  </si>
  <si>
    <t>김산치과의원(장흥)</t>
  </si>
  <si>
    <t>김산</t>
  </si>
  <si>
    <t>전남 장흥군</t>
  </si>
  <si>
    <t>23aa3096-2a22-4e0b-a483-d4943c39c077</t>
  </si>
  <si>
    <t>김옥희치과</t>
  </si>
  <si>
    <t>김옥희</t>
  </si>
  <si>
    <t>2024.05.07</t>
  </si>
  <si>
    <t>활성화하기 힘듦_x000D_
투자조합 가입자</t>
  </si>
  <si>
    <t>11de883c-4a5f-4f20-8297-6d7a4169fd6e</t>
  </si>
  <si>
    <t>김의치과</t>
  </si>
  <si>
    <t>김의</t>
  </si>
  <si>
    <t>2021.01.01</t>
  </si>
  <si>
    <t>선수금</t>
  </si>
  <si>
    <t>918cb009-2a0b-4f80-b8c6-a21f235c8fc9</t>
  </si>
  <si>
    <t>김일섭치과</t>
  </si>
  <si>
    <t>김일섭</t>
  </si>
  <si>
    <t>경기 의정부시</t>
  </si>
  <si>
    <t>2025.04.18</t>
  </si>
  <si>
    <t>25년 시덱스 TL신규 거래처</t>
  </si>
  <si>
    <t>9e841f0f-28d6-4f43-94fa-3a2fa1a34195</t>
  </si>
  <si>
    <t>김재성치과의원</t>
  </si>
  <si>
    <t>김재성</t>
  </si>
  <si>
    <t>서울 의정부</t>
  </si>
  <si>
    <t>2024.06.12</t>
  </si>
  <si>
    <t>의정부 심포지움,대표님세미나 진행의정부 심포지움_x000D_
대표님세미나 진행24년 시덱스 TL신규 거래처</t>
  </si>
  <si>
    <t>ce0d396e-6802-4cb4-b429-8053b27d1bd3</t>
  </si>
  <si>
    <t>김종구희망드림치과의원</t>
  </si>
  <si>
    <t>김종구외1</t>
  </si>
  <si>
    <t>전북 익산시</t>
  </si>
  <si>
    <t>2024.12.13</t>
  </si>
  <si>
    <t>오-덴탈 확인 후 보고</t>
  </si>
  <si>
    <t>71b06234-1d05-4cd5-b241-234e4f0b8766</t>
  </si>
  <si>
    <t>김지웅치과의원</t>
  </si>
  <si>
    <t>김지웅</t>
  </si>
  <si>
    <t>대전 동구</t>
  </si>
  <si>
    <t>확인 후 보고_x000D_
조선대 출신</t>
  </si>
  <si>
    <t>3337f273-9d0a-407e-8be4-baad4789960d</t>
  </si>
  <si>
    <t>김치과의원(양평)</t>
  </si>
  <si>
    <t>김치과의원</t>
  </si>
  <si>
    <t>김인선</t>
  </si>
  <si>
    <t>경기 양평군</t>
  </si>
  <si>
    <t>TL 거래처</t>
  </si>
  <si>
    <t>e4cbf2de-deaf-44c1-b682-37a9f981a05b</t>
  </si>
  <si>
    <t>김치과의원담양(KISBONE)</t>
  </si>
  <si>
    <t>김치과의원(담양)</t>
  </si>
  <si>
    <t>김종찬</t>
  </si>
  <si>
    <t>전남 담양군</t>
  </si>
  <si>
    <t>2025.03.17</t>
  </si>
  <si>
    <t>023f833f-2ddf-451e-b0c4-7fb97c43b62c</t>
  </si>
  <si>
    <t>김태훈치과의원</t>
  </si>
  <si>
    <t>김태훈</t>
  </si>
  <si>
    <t>경기 안양시</t>
  </si>
  <si>
    <t>2025.07.01</t>
  </si>
  <si>
    <t>정이권 부장 거래처 이관</t>
  </si>
  <si>
    <t>6250ade7-49ba-48cd-b22c-d78b671ef6e5</t>
  </si>
  <si>
    <t>김포베스트치과</t>
  </si>
  <si>
    <t>김동영</t>
  </si>
  <si>
    <t>경기 김포시</t>
  </si>
  <si>
    <t>2022.06.28</t>
  </si>
  <si>
    <t>생애최초 패키지 제안중</t>
  </si>
  <si>
    <t>a9519c18-e8cf-40e3-bf0c-f4537701ef12</t>
  </si>
  <si>
    <t>김한규치과의원</t>
  </si>
  <si>
    <t>김한규</t>
  </si>
  <si>
    <t>부산 중구</t>
  </si>
  <si>
    <t>2025.05.22</t>
  </si>
  <si>
    <t>62afa3da-3fc8-4bb5-983a-10da9fb899a1</t>
  </si>
  <si>
    <t>김현주치과</t>
  </si>
  <si>
    <t>김현주</t>
  </si>
  <si>
    <t>20년 KIS 소액 거래처</t>
  </si>
  <si>
    <t>c01c4d19-64d7-408f-ad9c-5417389020dd</t>
  </si>
  <si>
    <t>김효정치과(대구)</t>
  </si>
  <si>
    <t>김효정</t>
  </si>
  <si>
    <t>대구 남구</t>
  </si>
  <si>
    <t>방문 및 자사거래유도</t>
  </si>
  <si>
    <t>3dc16772-33be-41af-bcc3-2887a49c1b43</t>
  </si>
  <si>
    <t>꼬마이치과(상무)</t>
  </si>
  <si>
    <t>박재홍외 1</t>
  </si>
  <si>
    <t>2024.01.25</t>
  </si>
  <si>
    <t>75ac0f92-fc63-4112-a71f-eb2ac31b0824</t>
  </si>
  <si>
    <t>꿈이있는치과의원</t>
  </si>
  <si>
    <t>김철원</t>
  </si>
  <si>
    <t>2025.07.24</t>
  </si>
  <si>
    <t>279f7598-e8e4-4df2-a9bc-5d76741b7b75</t>
  </si>
  <si>
    <t>나래치과</t>
  </si>
  <si>
    <t>이기재</t>
  </si>
  <si>
    <t>활성화하기 힘듦_x000D_
이월잔액만 존재(2017)_x000D_
장부이관</t>
  </si>
  <si>
    <t>fb110ab7-6325-4782-b1d4-4a38b0176218</t>
  </si>
  <si>
    <t>나무치과</t>
  </si>
  <si>
    <t>나무치과(폐업)</t>
  </si>
  <si>
    <t>지르코니아,마스크</t>
  </si>
  <si>
    <t>마지막거래(24.12.24)후 무안공항 항공사고로 작고</t>
  </si>
  <si>
    <t>c88e0bc9-4004-4309-84ac-e3e71eb8de2e</t>
  </si>
  <si>
    <t>나무치과의원(서초구)</t>
  </si>
  <si>
    <t>나무치과의권(서초구)</t>
  </si>
  <si>
    <t>최승민</t>
  </si>
  <si>
    <t>2021.08.06</t>
  </si>
  <si>
    <t>22년이전거래로 내용 없음</t>
  </si>
  <si>
    <t>9a32f88e-7394-4e50-98a3-695130c52fca</t>
  </si>
  <si>
    <t>나비드치과(중랑구)</t>
  </si>
  <si>
    <t>나비드치과</t>
  </si>
  <si>
    <t>정성심</t>
  </si>
  <si>
    <t>EMS TIP,트리톤</t>
  </si>
  <si>
    <t>21년 거래이후 주문 없음_x000D_
장부이관</t>
  </si>
  <si>
    <t>94168104-5f75-4970-902b-e3939da431bf</t>
  </si>
  <si>
    <t>나비드치과(용산한남동)</t>
  </si>
  <si>
    <t>오병주</t>
  </si>
  <si>
    <t>서울 용산구</t>
  </si>
  <si>
    <t>BONE</t>
  </si>
  <si>
    <t>장부이관</t>
  </si>
  <si>
    <t>a4ff44db-3443-4f4a-89e6-cf21f737d940</t>
  </si>
  <si>
    <t>나주모아치과(동종골)</t>
  </si>
  <si>
    <t>나주모아치과</t>
  </si>
  <si>
    <t>민지현외 1</t>
  </si>
  <si>
    <t>전남 나주시</t>
  </si>
  <si>
    <t>임플란트,키스본,동종골</t>
  </si>
  <si>
    <t>2025.06.18</t>
  </si>
  <si>
    <t>15a9bd2f-847d-4f82-a66f-09b6fcaf43a2</t>
  </si>
  <si>
    <t>남도덴탈상사</t>
  </si>
  <si>
    <t>김순기</t>
  </si>
  <si>
    <t>2022.11.18</t>
  </si>
  <si>
    <t>75578b8f-ca41-4b8b-8f24-16498221051d</t>
  </si>
  <si>
    <t>남문치과의원</t>
  </si>
  <si>
    <t>이연숙</t>
  </si>
  <si>
    <t>트리톤,마스크,재료</t>
  </si>
  <si>
    <t>2024.11.14</t>
  </si>
  <si>
    <t>0511c07b-9f04-4a44-b26a-c7aa4116663a</t>
  </si>
  <si>
    <t>남부산업안전</t>
  </si>
  <si>
    <t>김은금</t>
  </si>
  <si>
    <t>2022.12.19</t>
  </si>
  <si>
    <t>20817ef7-4f60-4f61-8784-63a04e27c1df</t>
  </si>
  <si>
    <t>남부연세치과의원</t>
  </si>
  <si>
    <t>조우성</t>
  </si>
  <si>
    <t>2024.01.31</t>
  </si>
  <si>
    <t>739b8376-4c0f-41d8-9736-c9f38b52bb04</t>
  </si>
  <si>
    <t>남악이엠치과</t>
  </si>
  <si>
    <t>최춘호</t>
  </si>
  <si>
    <t>전남 무안군</t>
  </si>
  <si>
    <t>2025.07.17</t>
  </si>
  <si>
    <t>88d8371a-7e3d-4546-820a-15a0da2eb66a</t>
  </si>
  <si>
    <t>남치과의원</t>
  </si>
  <si>
    <t>남규현</t>
  </si>
  <si>
    <t>2025.04.30</t>
  </si>
  <si>
    <t>2d1e8551-c946-45ad-b789-f677f6f46fe3</t>
  </si>
  <si>
    <t>내가가는광명치과의원(쿠보몰)</t>
  </si>
  <si>
    <t>내가가는광명치과의원</t>
  </si>
  <si>
    <t>임플란트,트리톤,마스크,장비</t>
  </si>
  <si>
    <t>싱</t>
  </si>
  <si>
    <t>2025.03.11</t>
  </si>
  <si>
    <t>ca2d0ac5-1822-4197-ae68-165fd0667b28</t>
  </si>
  <si>
    <t>내이치과의원</t>
  </si>
  <si>
    <t>김광석</t>
  </si>
  <si>
    <t>2023.11.30</t>
  </si>
  <si>
    <t>251043e6-a4e6-496c-bc20-e39a35b63e25</t>
  </si>
  <si>
    <t>네츄럴치과기공소</t>
  </si>
  <si>
    <t>조현진</t>
  </si>
  <si>
    <t>대리점 확인 후 보고_x000D_
마운팅 플레이트 거래</t>
  </si>
  <si>
    <t>dec92373-1c12-417d-ac50-eb7ecc2b55bb</t>
  </si>
  <si>
    <t>노기표치과의원</t>
  </si>
  <si>
    <t>노기표외1</t>
  </si>
  <si>
    <t>2025.04.16</t>
  </si>
  <si>
    <t>f96d01cd-a228-4de2-a438-7d70201f9b22</t>
  </si>
  <si>
    <t>노세형치과</t>
  </si>
  <si>
    <t>노세형</t>
  </si>
  <si>
    <t>2024.04.16</t>
  </si>
  <si>
    <t>cdb53b88-36e9-4c78-bc92-42b9060b19ca</t>
  </si>
  <si>
    <t>뉴드림치과의원</t>
  </si>
  <si>
    <t>심은주</t>
  </si>
  <si>
    <t>임플란트,동종골,의료장비</t>
  </si>
  <si>
    <t>12735ead-fa4a-49eb-ac4a-c58e5858fce3</t>
  </si>
  <si>
    <t>뉴딜덴탈</t>
  </si>
  <si>
    <t>김기재</t>
  </si>
  <si>
    <t>49174675-5c30-441e-ac9e-d648a4eaac03</t>
  </si>
  <si>
    <t>뉴스카이치과기공소</t>
  </si>
  <si>
    <t>나병근</t>
  </si>
  <si>
    <t>2024.02.28</t>
  </si>
  <si>
    <t>ed7a9cda-115c-4f10-98d0-aa9c5fd961f1</t>
  </si>
  <si>
    <t>뉴욕모아치과(쿠보몰)</t>
  </si>
  <si>
    <t>이승호</t>
  </si>
  <si>
    <t>2024.11.06</t>
  </si>
  <si>
    <t>포인트 300,000지급</t>
  </si>
  <si>
    <t>2db4e7ee-b4e3-4f4b-aa45-fe5969ce17b1</t>
  </si>
  <si>
    <t>뉴욕치과(윤홍식)</t>
  </si>
  <si>
    <t>윤홍식</t>
  </si>
  <si>
    <t>대구 중구</t>
  </si>
  <si>
    <t>2019.05.29</t>
  </si>
  <si>
    <t>0ad2003a-28ca-4d97-8fb3-e5419f69c4a9</t>
  </si>
  <si>
    <t>뉴욕치과(진도)</t>
  </si>
  <si>
    <t>장진영</t>
  </si>
  <si>
    <t>전남 진도군</t>
  </si>
  <si>
    <t>2025.07.15</t>
  </si>
  <si>
    <t>a7c7e542-0f3a-4d33-b3d1-373553521456</t>
  </si>
  <si>
    <t>늘사랑치과의원</t>
  </si>
  <si>
    <t>이충환</t>
  </si>
  <si>
    <t>2023년부터거래없음</t>
  </si>
  <si>
    <t>방문 및 거래유도_x000D_
신규배정(25.09.09)</t>
  </si>
  <si>
    <t>99148893-04cf-4b86-95fd-132115684ee8</t>
  </si>
  <si>
    <t>늘푸른치과(강동)(쿠보몰)</t>
  </si>
  <si>
    <t>늘푸른치과</t>
  </si>
  <si>
    <t>9174697e-9629-4a86-8c5e-a0a80511a1f2</t>
  </si>
  <si>
    <t>늘푸른치과의원</t>
  </si>
  <si>
    <t>황웅외 1</t>
  </si>
  <si>
    <t>2025.06.09</t>
  </si>
  <si>
    <t>4ebf0153-46e3-4a85-b2e5-619defca9c96</t>
  </si>
  <si>
    <t>다나메디컬</t>
  </si>
  <si>
    <t>2022.01.28</t>
  </si>
  <si>
    <t>e559af23-782c-4d5b-9b10-881de14d45f5</t>
  </si>
  <si>
    <t>다산치과기공소</t>
  </si>
  <si>
    <t>나성옥</t>
  </si>
  <si>
    <t>2022.03.02</t>
  </si>
  <si>
    <t>76e59ece-ea47-45a5-9521-63621ef455fd</t>
  </si>
  <si>
    <t>다솜연합치과의원</t>
  </si>
  <si>
    <t>김상호외 3</t>
  </si>
  <si>
    <t>충북 충주시</t>
  </si>
  <si>
    <t>563ed67f-dbc6-466b-b02b-b9cb5394cc02</t>
  </si>
  <si>
    <t>다솜치과(광주)</t>
  </si>
  <si>
    <t>최용선외 1</t>
  </si>
  <si>
    <t>2025.02.06</t>
  </si>
  <si>
    <t>74870ff5-bfc6-4333-9f29-af548b5ae369</t>
  </si>
  <si>
    <t>다온치과</t>
  </si>
  <si>
    <t>김덕호</t>
  </si>
  <si>
    <t>2025.06.25</t>
  </si>
  <si>
    <t>b34a0617-22f9-458c-a302-5fca8ca3b765</t>
  </si>
  <si>
    <t>다올치과의원(서울)</t>
  </si>
  <si>
    <t>다올치과의원(서울)(폐업)</t>
  </si>
  <si>
    <t>임상아</t>
  </si>
  <si>
    <t>2020.01.02</t>
  </si>
  <si>
    <t>e31f8fbc-34a7-4b89-9ca9-83e452988cd0</t>
  </si>
  <si>
    <t>다이아몬드치과의원</t>
  </si>
  <si>
    <t>김승철</t>
  </si>
  <si>
    <t>Centric Bite,트리톤</t>
  </si>
  <si>
    <t>활성어려움_x000D_
전남대 동문_x000D_
송우성 원장 동행 이력 있음</t>
  </si>
  <si>
    <t>3aa8427a-5e9a-44b3-879b-fb827a15b5e7</t>
  </si>
  <si>
    <t>닥터봉치과의원</t>
  </si>
  <si>
    <t>봉국현</t>
  </si>
  <si>
    <t>전남 영광군</t>
  </si>
  <si>
    <t>2025.05.26</t>
  </si>
  <si>
    <t>805a449a-dd22-4b81-8ea2-55a93f7e4f3e</t>
  </si>
  <si>
    <t>닥터스치과의원(울산)</t>
  </si>
  <si>
    <t>한창훈</t>
  </si>
  <si>
    <t>2025.09.09</t>
  </si>
  <si>
    <t>거래중_x000D_
쿠보몰포함</t>
  </si>
  <si>
    <t>ece04dc1-fcf6-4ed3-9d68-ae76737dc09d</t>
  </si>
  <si>
    <t>닥터홍치과의원(서울)</t>
  </si>
  <si>
    <t>닥터홍치과</t>
  </si>
  <si>
    <t>홍순재</t>
  </si>
  <si>
    <t>임플란트,Centric Bite,키스본,마스크</t>
  </si>
  <si>
    <t>연자로 모실예정이며, 투자조합, 구매 유도중(KIS/TL)</t>
  </si>
  <si>
    <t>1ec0f0f2-5fa5-489e-a604-f1b1862eca77</t>
  </si>
  <si>
    <t>단국대죽전치과병원</t>
  </si>
  <si>
    <t>장호성</t>
  </si>
  <si>
    <t>2025.08.29</t>
  </si>
  <si>
    <t>822345ef-9fab-43de-a5c2-465b79f2127e</t>
  </si>
  <si>
    <t>담은치과의원</t>
  </si>
  <si>
    <t>남욱</t>
  </si>
  <si>
    <t>임플란트,멤브레인</t>
  </si>
  <si>
    <t>2021.06.30</t>
  </si>
  <si>
    <t>KIS</t>
  </si>
  <si>
    <t>1e5ebfd4-cb3e-49ed-83ca-eb1136defb74</t>
  </si>
  <si>
    <t>대구가톨릭대학교의료원</t>
  </si>
  <si>
    <t>노광수</t>
  </si>
  <si>
    <t>거래중,손동석교수님</t>
  </si>
  <si>
    <t>d577b399-a539-455e-aa87-68cd063b503b</t>
  </si>
  <si>
    <t>대구경북치과의사신용협동조합</t>
  </si>
  <si>
    <t>이석현</t>
  </si>
  <si>
    <t>트리톤 회수대행</t>
  </si>
  <si>
    <t>5e4ca42b-3f16-4447-9dfc-f4a062025a01</t>
  </si>
  <si>
    <t>대구디지털치과기공소</t>
  </si>
  <si>
    <t>이승엽</t>
  </si>
  <si>
    <t>지르코니아,재료</t>
  </si>
  <si>
    <t>d1d15c9d-0752-47a0-bc1b-f540a9bab0f2</t>
  </si>
  <si>
    <t>대구미르치과병원</t>
  </si>
  <si>
    <t>권태경외8</t>
  </si>
  <si>
    <t>2025.07.21</t>
  </si>
  <si>
    <t>68d44f4c-9f65-47bf-a772-40c4fc210bb8</t>
  </si>
  <si>
    <t>대구엘에이치과의원</t>
  </si>
  <si>
    <t>김광효</t>
  </si>
  <si>
    <t>2024.09.04</t>
  </si>
  <si>
    <t>타사제품 사용</t>
  </si>
  <si>
    <t>e9421817-0539-46b8-91a5-405f48f564f9</t>
  </si>
  <si>
    <t>대명치재상사</t>
  </si>
  <si>
    <t>이운종</t>
  </si>
  <si>
    <t>0c1bd330-cb3b-4535-a8f2-f50b73b6116a</t>
  </si>
  <si>
    <t>대신전자(주)</t>
  </si>
  <si>
    <t>박정일</t>
  </si>
  <si>
    <t>2022.08.08</t>
  </si>
  <si>
    <t>d8bebf5a-f0b9-48a9-9527-c9646e6dce41</t>
  </si>
  <si>
    <t>대암치과기공소</t>
  </si>
  <si>
    <t>박봉철</t>
  </si>
  <si>
    <t>2019.07.03</t>
  </si>
  <si>
    <t>6f1aea82-4796-470c-873c-b2f160c0cd13</t>
  </si>
  <si>
    <t>대전365센텀치과의원</t>
  </si>
  <si>
    <t>오재훈외2</t>
  </si>
  <si>
    <t>오-덴탈 방문 후 보고</t>
  </si>
  <si>
    <t>c808bfe9-9120-4b5c-9ce9-712b777dda6f</t>
  </si>
  <si>
    <t>대전충남치과의사신협협동조합</t>
  </si>
  <si>
    <t>홍예기</t>
  </si>
  <si>
    <t>2025.07.18</t>
  </si>
  <si>
    <t>12eb2498-61d4-4ed5-b198-20ced018ee1a</t>
  </si>
  <si>
    <t>대학치과의원(수완)</t>
  </si>
  <si>
    <t>신현대외 1</t>
  </si>
  <si>
    <t>지르코니아,트리톤,마스크</t>
  </si>
  <si>
    <t>2025.01.09</t>
  </si>
  <si>
    <t>2376d596-8e5c-4b8b-af66-1a12f9dbe57b</t>
  </si>
  <si>
    <t>대학치과의원(진월동)지르코니아</t>
  </si>
  <si>
    <t>대학치과의원(진월동)지르코니아(폐업)</t>
  </si>
  <si>
    <t>박현식외 1</t>
  </si>
  <si>
    <t>2024.07.22</t>
  </si>
  <si>
    <t>대학치과(진월) 장부이관</t>
  </si>
  <si>
    <t>01057cdd-7639-4526-a085-ea777dd5c053</t>
  </si>
  <si>
    <t>더나눔치과</t>
  </si>
  <si>
    <t>박진영</t>
  </si>
  <si>
    <t>임플란트,Centric Bite</t>
  </si>
  <si>
    <t>2024.07.30</t>
  </si>
  <si>
    <t>거래중이며, 사용량이 줄어즘(TL)</t>
  </si>
  <si>
    <t>c0818bdd-f080-4c72-8b05-7ab782dd52e2</t>
  </si>
  <si>
    <t>더라은치과의원(부천)</t>
  </si>
  <si>
    <t>이진석외1명</t>
  </si>
  <si>
    <t>2022.04.04</t>
  </si>
  <si>
    <t>활성어려움</t>
  </si>
  <si>
    <t>cddca6bd-ec85-4777-b36b-d44bd594ed26</t>
  </si>
  <si>
    <t>더라인치과교정과치과의원</t>
  </si>
  <si>
    <t>윤현주</t>
  </si>
  <si>
    <t>2024.04.25</t>
  </si>
  <si>
    <t>MPP카트만 구매. 교정치과</t>
  </si>
  <si>
    <t>b9c88a48-4fec-4ca6-8b8a-b646c54da9a1</t>
  </si>
  <si>
    <t>더밝은치과기공소</t>
  </si>
  <si>
    <t>박제상</t>
  </si>
  <si>
    <t>2022.06.20 페업사업자_x000D_
장부이관</t>
  </si>
  <si>
    <t>d4604020-6023-4f53-8a2e-47ca7ab998f6</t>
  </si>
  <si>
    <t>더블엠구강악안면과</t>
  </si>
  <si>
    <t>김현섭</t>
  </si>
  <si>
    <t>임플란트,의료장비</t>
  </si>
  <si>
    <t>baf90f79-0649-42c6-8e40-6ffef3e3c2c6</t>
  </si>
  <si>
    <t>더 스카이치과</t>
  </si>
  <si>
    <t>더스카이치과(폐업)</t>
  </si>
  <si>
    <t>김병기</t>
  </si>
  <si>
    <t>부산 부산진구</t>
  </si>
  <si>
    <t>2023.12.20</t>
  </si>
  <si>
    <t>8d09eac4-f07d-4179-8457-b76ff16587a1</t>
  </si>
  <si>
    <t>더스카이치과의원</t>
  </si>
  <si>
    <t>박종선</t>
  </si>
  <si>
    <t>ad89a0e0-3753-4e51-b5cb-e385c56213d0</t>
  </si>
  <si>
    <t>더원치과</t>
  </si>
  <si>
    <t>박기돈</t>
  </si>
  <si>
    <t>2024.01.19</t>
  </si>
  <si>
    <t>방문 및 자사거래유도방문 및 자사거래유도</t>
  </si>
  <si>
    <t>ef12e984-a56b-403b-a757-0484a36c2fc7</t>
  </si>
  <si>
    <t>더조은치과의원</t>
  </si>
  <si>
    <t>오영석</t>
  </si>
  <si>
    <t>이월잔액만 존재(2017)_x000D_
2016.10.24 페업사업자</t>
  </si>
  <si>
    <t>04c0e2db-dbe4-4b16-965a-657ea0597272</t>
  </si>
  <si>
    <t>덕수치과</t>
  </si>
  <si>
    <t>김덕수</t>
  </si>
  <si>
    <t>2022.11.30</t>
  </si>
  <si>
    <t>지속적인 트리톤 거래를 통해 접점 생성, 임플란트 PKG제안지속적인 트리톤 거래를 통해 접점 생성, 임플란트 PKG제안</t>
  </si>
  <si>
    <t>be8a2e1d-12b8-4d58-aab7-eedd76a2d945</t>
  </si>
  <si>
    <t>덕천퍼스트치과</t>
  </si>
  <si>
    <t>금동호</t>
  </si>
  <si>
    <t>부산 북구</t>
  </si>
  <si>
    <t>2025.01.10</t>
  </si>
  <si>
    <t>0d7ec89f-a035-4735-beff-48c6d683f200</t>
  </si>
  <si>
    <t>덴탈트리</t>
  </si>
  <si>
    <t>조성호</t>
  </si>
  <si>
    <t>부산 금정구</t>
  </si>
  <si>
    <t>2025.07.10</t>
  </si>
  <si>
    <t>거래중_x000D_
대리점</t>
  </si>
  <si>
    <t>77530739-1168-456f-84b8-a98864f83e78</t>
  </si>
  <si>
    <t>덴탈플란트</t>
  </si>
  <si>
    <t>정준우</t>
  </si>
  <si>
    <t>d20bb224-15e9-4a82-9914-d5e93b6a0851</t>
  </si>
  <si>
    <t>덴탈하우스</t>
  </si>
  <si>
    <t>전성우</t>
  </si>
  <si>
    <t>bc4d0654-4298-4df2-9295-4f9c848981d7</t>
  </si>
  <si>
    <t>덴트렉스</t>
  </si>
  <si>
    <t>김대우</t>
  </si>
  <si>
    <t>부산 수영구</t>
  </si>
  <si>
    <t>2022.04.13</t>
  </si>
  <si>
    <t>리프게이지 출고</t>
  </si>
  <si>
    <t>8e9301e4-e63c-43db-8e7d-cef25084bfe3</t>
  </si>
  <si>
    <t>덴트리온지르플러스치과기공소</t>
  </si>
  <si>
    <t>김주아</t>
  </si>
  <si>
    <t>지르코니아 추가영업 부산이관(강태훈--&gt;강주진)</t>
  </si>
  <si>
    <t>f52ddcf4-0bc8-4d85-9b69-fcfcc13ce61d</t>
  </si>
  <si>
    <t>독산모아치과의원</t>
  </si>
  <si>
    <t>강신구</t>
  </si>
  <si>
    <t>2022.01.24</t>
  </si>
  <si>
    <t>d323b575-ca65-4a89-8959-2bab1d80717b</t>
  </si>
  <si>
    <t>동그라미기공소</t>
  </si>
  <si>
    <t>오승현</t>
  </si>
  <si>
    <t>f7395c5a-1a4e-4cd6-b031-2ff680ed9af1</t>
  </si>
  <si>
    <t>동림치과의원</t>
  </si>
  <si>
    <t>위성준</t>
  </si>
  <si>
    <t>동종골</t>
  </si>
  <si>
    <t>d4b62f15-e065-40ad-a255-b7c7456c6aa5</t>
  </si>
  <si>
    <t>동서하나로치과</t>
  </si>
  <si>
    <t>최승원</t>
  </si>
  <si>
    <t>2023.10.11</t>
  </si>
  <si>
    <t>a62f5591-4ac3-4e05-b1b2-23ef2b1be8e0</t>
  </si>
  <si>
    <t>동수원오케이치과의원</t>
  </si>
  <si>
    <t>양홍석</t>
  </si>
  <si>
    <t>2021.10.30</t>
  </si>
  <si>
    <t>68fb0921-1e65-4987-952d-6b4501ad10d3</t>
  </si>
  <si>
    <t>동신치과</t>
  </si>
  <si>
    <t>신회종</t>
  </si>
  <si>
    <t>2024.12.20</t>
  </si>
  <si>
    <t>f7a1ed06-5f5d-4c40-ac42-3c0d4bf4d54f</t>
  </si>
  <si>
    <t>동아바른이치과</t>
  </si>
  <si>
    <t>김경수</t>
  </si>
  <si>
    <t>2025.06.16</t>
  </si>
  <si>
    <t>5ed3513d-4bfb-4879-8194-4b52fee29cd6</t>
  </si>
  <si>
    <t>동아치과병원</t>
  </si>
  <si>
    <t>신병철</t>
  </si>
  <si>
    <t>2022.09.06</t>
  </si>
  <si>
    <t>트리톤 프로모션 설명 및 판매트리톤 프로모션 설명 및 판매</t>
  </si>
  <si>
    <t>8a2a61eb-1736-4b8c-a955-1d99a4f6c41b</t>
  </si>
  <si>
    <t>두(DO)치과의원</t>
  </si>
  <si>
    <t>성시환외1</t>
  </si>
  <si>
    <t>세종</t>
  </si>
  <si>
    <t>2022.04.26</t>
  </si>
  <si>
    <t>방문 후 보고</t>
  </si>
  <si>
    <t>8c86efbe-03c6-46bd-96f2-534096d23a75</t>
  </si>
  <si>
    <t>두레시닝(주)</t>
  </si>
  <si>
    <t>박지환</t>
  </si>
  <si>
    <t>2023.01.20</t>
  </si>
  <si>
    <t>b86b3e22-4987-4870-b2c5-c87c3f714fde</t>
  </si>
  <si>
    <t>두리부부치과의원</t>
  </si>
  <si>
    <t>박경우</t>
  </si>
  <si>
    <t>임플란트,마스크</t>
  </si>
  <si>
    <t>2023.03.16</t>
  </si>
  <si>
    <t>c38854d5-ca0c-4686-be4c-4e8b527659eb</t>
  </si>
  <si>
    <t>두리치과(서산)</t>
  </si>
  <si>
    <t>박종현</t>
  </si>
  <si>
    <t>충남 서산시</t>
  </si>
  <si>
    <t>2024.04.17</t>
  </si>
  <si>
    <t>45972d78-a467-496b-ab22-832b44324a6a</t>
  </si>
  <si>
    <t>두리치과의원(수원)</t>
  </si>
  <si>
    <t>안경용</t>
  </si>
  <si>
    <t>a83b4439-b890-4a9b-b2d2-931dd95c0f04</t>
  </si>
  <si>
    <t>두리치과의원(해남)</t>
  </si>
  <si>
    <t>김용남</t>
  </si>
  <si>
    <t>2023.07.20</t>
  </si>
  <si>
    <t>b0a6ce7b-e46d-4abc-a001-c1156657e28f</t>
  </si>
  <si>
    <t>두원아이디</t>
  </si>
  <si>
    <t>이월잔액만 존재(2017)_x000D_
장부이관</t>
  </si>
  <si>
    <t>570a30c3-81de-4ef7-b1d1-d3991fda0fc5</t>
  </si>
  <si>
    <t>둔산유디치과</t>
  </si>
  <si>
    <t>정정조</t>
  </si>
  <si>
    <t>2025.02.20</t>
  </si>
  <si>
    <t>6f0da84e-26ba-499a-a3ed-2f366a9e6fe0</t>
  </si>
  <si>
    <t>드림메디칼(주)</t>
  </si>
  <si>
    <t>송용국</t>
  </si>
  <si>
    <t>7bf56714-0912-4bcc-bf70-0e2dad77fb0b</t>
  </si>
  <si>
    <t>드림팩토리치과의원</t>
  </si>
  <si>
    <t>윤우혁</t>
  </si>
  <si>
    <t>2021.02.21</t>
  </si>
  <si>
    <t>24년 8월 이후 주문X 네오,메가젠 유저</t>
  </si>
  <si>
    <t>5c01e6ef-029f-4087-b8a8-c7e143ffce48</t>
  </si>
  <si>
    <t>디아이덴탈</t>
  </si>
  <si>
    <t>배연경</t>
  </si>
  <si>
    <t>경기 화성시</t>
  </si>
  <si>
    <t>2020.10.29</t>
  </si>
  <si>
    <t>현재 소송 진행중</t>
  </si>
  <si>
    <t>bed787ae-586b-4454-bf6e-95c592e3d4d1</t>
  </si>
  <si>
    <t>디지털아트치과</t>
  </si>
  <si>
    <t>신준혁</t>
  </si>
  <si>
    <t>2024.12.30</t>
  </si>
  <si>
    <t>방문 및 거래유도</t>
  </si>
  <si>
    <t>96188537-d3f3-45c0-b9d5-97428b36965e</t>
  </si>
  <si>
    <t>디케이치과기공소</t>
  </si>
  <si>
    <t>최덕규</t>
  </si>
  <si>
    <t>서울 은평구</t>
  </si>
  <si>
    <t>c22d22f6-9467-4dc0-91da-48d8ce469c65</t>
  </si>
  <si>
    <t>딱따구리치과</t>
  </si>
  <si>
    <t>김재범</t>
  </si>
  <si>
    <t>2022.08.31</t>
  </si>
  <si>
    <t>2f7169f5-bba7-4646-ae12-d47df2d26295</t>
  </si>
  <si>
    <t>라드플러스</t>
  </si>
  <si>
    <t>52f93e50-addc-4169-bacd-99fc7d51d95c</t>
  </si>
  <si>
    <t>라온치과병원(구미)</t>
  </si>
  <si>
    <t>차상범</t>
  </si>
  <si>
    <t>2023.05.30</t>
  </si>
  <si>
    <t>015db613-1532-4469-8e5d-cba64ce49e24</t>
  </si>
  <si>
    <t>라이프치과</t>
  </si>
  <si>
    <t>김세진</t>
  </si>
  <si>
    <t>BITE</t>
  </si>
  <si>
    <t>2025.04.04</t>
  </si>
  <si>
    <t>6ce3e8de-37c1-4a3e-ba75-2f4fdf0c1c81</t>
  </si>
  <si>
    <t>램브란트치과기공소</t>
  </si>
  <si>
    <t>이정민</t>
  </si>
  <si>
    <t>상부구조물</t>
  </si>
  <si>
    <t>2024.07.15</t>
  </si>
  <si>
    <t>365플란트치과 기공소</t>
  </si>
  <si>
    <t>00536b7e-7011-40ca-b881-76d734890430</t>
  </si>
  <si>
    <t>램브란트치과의원</t>
  </si>
  <si>
    <t>권주홍</t>
  </si>
  <si>
    <t>2023.11.09</t>
  </si>
  <si>
    <t>4aaff62c-9496-4da1-99e7-eb9ff0effd21</t>
  </si>
  <si>
    <t>러브미치과</t>
  </si>
  <si>
    <t>지의신</t>
  </si>
  <si>
    <t>bb3a918b-da68-4fb9-9529-30a70a95d78d</t>
  </si>
  <si>
    <t>로덴치과의원</t>
  </si>
  <si>
    <t>박상묵</t>
  </si>
  <si>
    <t>2668fa82-c97e-4565-9bdd-8c860ea3de0b</t>
  </si>
  <si>
    <t>로덴하나치과</t>
  </si>
  <si>
    <t>원숙경</t>
  </si>
  <si>
    <t>BONE,마스크</t>
  </si>
  <si>
    <t>2020.12.07</t>
  </si>
  <si>
    <t>채권잔액은 트리톤차감으로 사용</t>
  </si>
  <si>
    <t>a87ed6d7-c869-411a-9125-c455f6f3dabb</t>
  </si>
  <si>
    <t>로얄덴탈</t>
  </si>
  <si>
    <t>박미영</t>
  </si>
  <si>
    <t>서울 성북구</t>
  </si>
  <si>
    <t>2025.04.28</t>
  </si>
  <si>
    <t>070c45f5-6a77-42a7-9f42-afb2362a3633</t>
  </si>
  <si>
    <t>리더스윤치과</t>
  </si>
  <si>
    <t>윤종렬</t>
  </si>
  <si>
    <t>울산 동구</t>
  </si>
  <si>
    <t>7c2e31d6-0973-40f5-a03a-0b1933e3258e</t>
  </si>
  <si>
    <t>리본치과의원</t>
  </si>
  <si>
    <t>유인희</t>
  </si>
  <si>
    <t>2025.05.01</t>
  </si>
  <si>
    <t>20f42ece-a7dd-4ed0-9015-c8eb429cdd70</t>
  </si>
  <si>
    <t>AKLMUWARD(Libya)</t>
  </si>
  <si>
    <t>리비아</t>
  </si>
  <si>
    <t>606b6d27-83db-43f9-89a2-fc1cdb2e2725</t>
  </si>
  <si>
    <t>리빙초이스</t>
  </si>
  <si>
    <t>이창용</t>
  </si>
  <si>
    <t>서울 도봉구</t>
  </si>
  <si>
    <t>c8bf72e2-f199-4707-97c2-904e35d12871</t>
  </si>
  <si>
    <t>리치덴탈</t>
  </si>
  <si>
    <t>허남혁</t>
  </si>
  <si>
    <t>지르코니아, 마스크</t>
  </si>
  <si>
    <t>09032230-ae6a-49b9-b738-8bfd6b898109</t>
  </si>
  <si>
    <t>마루한치과기공소</t>
  </si>
  <si>
    <t>김대성</t>
  </si>
  <si>
    <t>7c60fd25-7db8-4b95-b4dd-74983061a82b</t>
  </si>
  <si>
    <t>개인마스크 구매</t>
  </si>
  <si>
    <t>9d411186-4dd1-4b43-8f21-5e429583cec3</t>
  </si>
  <si>
    <t>마이스터치과기공소</t>
  </si>
  <si>
    <t>김경주</t>
  </si>
  <si>
    <t>2024.07.31</t>
  </si>
  <si>
    <t>MPP카트만 구매. 기공소</t>
  </si>
  <si>
    <t>e7c33232-3260-41d8-85af-a24afa4f1c65</t>
  </si>
  <si>
    <t>마크윤</t>
  </si>
  <si>
    <t>염지윤</t>
  </si>
  <si>
    <t>2022.03.24</t>
  </si>
  <si>
    <t>8f7bce7a-b89d-46ae-bb54-a28f4e187b57</t>
  </si>
  <si>
    <t>라임치과(순천)</t>
  </si>
  <si>
    <t>한인호</t>
  </si>
  <si>
    <t>2025.07.23</t>
  </si>
  <si>
    <t>패키지 사용중패키지 사용중체크(패키지)</t>
  </si>
  <si>
    <t>106842fa-bd83-4650-aea7-f8fc42734c0f</t>
  </si>
  <si>
    <t>마평수치과의원</t>
  </si>
  <si>
    <t>마평수</t>
  </si>
  <si>
    <t>영업사원 퇴사 후 거래없음</t>
  </si>
  <si>
    <t>4544cac1-1776-497a-b9b1-7e232b8907b8</t>
  </si>
  <si>
    <t>마포리빙웰치과</t>
  </si>
  <si>
    <t>우승철</t>
  </si>
  <si>
    <t>지속적인 트리톤 거래를 통해 접점 생성, 임플란트 PKG제안</t>
  </si>
  <si>
    <t>f8508a83-a175-4fe0-8112-782c69667b6f</t>
  </si>
  <si>
    <t>마포사과나무치과</t>
  </si>
  <si>
    <t>김경</t>
  </si>
  <si>
    <t>2024.01.23</t>
  </si>
  <si>
    <t>ef578775-6018-4405-890d-4f6b4245355a</t>
  </si>
  <si>
    <t>Dentalsupply</t>
  </si>
  <si>
    <t>말레이시아</t>
  </si>
  <si>
    <t>aebfd2fe-8800-468b-a280-9cb80d576ed2</t>
  </si>
  <si>
    <t>맑은치과의원</t>
  </si>
  <si>
    <t>조규식</t>
  </si>
  <si>
    <t>2025.08.19</t>
  </si>
  <si>
    <t>6f28ca0a-9706-4722-841a-1cd9ab74c430</t>
  </si>
  <si>
    <t>맑은치과의원(폐업)</t>
  </si>
  <si>
    <t>2023.01.01</t>
  </si>
  <si>
    <t>bdc0d3fb-8be9-4589-be34-7d227a66dde8</t>
  </si>
  <si>
    <t>매클립스</t>
  </si>
  <si>
    <t>심윤섭</t>
  </si>
  <si>
    <t>2022.02.09</t>
  </si>
  <si>
    <t>3edb8fc1-3f8b-490e-bc42-c69311b8a484</t>
  </si>
  <si>
    <t>메가젠임프란트대전(주)</t>
  </si>
  <si>
    <t>우성진</t>
  </si>
  <si>
    <t>6e3a8fbd-d7cf-47f7-8473-022cf3c4fe42</t>
  </si>
  <si>
    <t>메디스치과의원(부산)</t>
  </si>
  <si>
    <t>김병수외 1</t>
  </si>
  <si>
    <t>Centric Guide</t>
  </si>
  <si>
    <t>9fcfd50b-11ae-449b-ae73-f11e42cab0fe</t>
  </si>
  <si>
    <t>라임프로치과의원</t>
  </si>
  <si>
    <t>2020.05.29</t>
  </si>
  <si>
    <t>하신장 원장 관련 거래처</t>
  </si>
  <si>
    <t>d08cd250-16c6-4840-b939-a5c96806f3f1</t>
  </si>
  <si>
    <t>메리트치과</t>
  </si>
  <si>
    <t>정성진</t>
  </si>
  <si>
    <t>강원 춘천시</t>
  </si>
  <si>
    <t>2024.03.18</t>
  </si>
  <si>
    <t>65eb4b68-bcb5-4158-8d18-db07c8dee5a7</t>
  </si>
  <si>
    <t>메이플치과의원</t>
  </si>
  <si>
    <t>조상희</t>
  </si>
  <si>
    <t>서울 종로구</t>
  </si>
  <si>
    <t>리프게이지, 트리톤</t>
  </si>
  <si>
    <t>cd063bbe-75c7-4e1d-af0c-ba092f7cb7e6</t>
  </si>
  <si>
    <t>메타플란트치과(광명)</t>
  </si>
  <si>
    <t>서울 광명시</t>
  </si>
  <si>
    <t>임플란트,재료</t>
  </si>
  <si>
    <t xml:space="preserve">명칭변경으로 내가가는광명치과 </t>
  </si>
  <si>
    <t>e943ad5b-356c-42f3-8fc7-4ae752496a96</t>
  </si>
  <si>
    <t>메타플란트치과의원(운암점)</t>
  </si>
  <si>
    <t>메타플란트치과의원</t>
  </si>
  <si>
    <t>문종욱</t>
  </si>
  <si>
    <t>임플란트,키스본,재료</t>
  </si>
  <si>
    <t>2025.04.29</t>
  </si>
  <si>
    <t>4018badf-50ce-4da0-b061-8b1c6d095872</t>
  </si>
  <si>
    <t>메트로치과의원(보험)</t>
  </si>
  <si>
    <t>메트로치과의원</t>
  </si>
  <si>
    <t>기세일</t>
  </si>
  <si>
    <t>2025.01.15</t>
  </si>
  <si>
    <t>KIS거래처 사용량 없음 김영준부장 수금 후 거래X</t>
  </si>
  <si>
    <t>2e0303d3-b162-4e02-92c4-04fd9ee37402</t>
  </si>
  <si>
    <t>명문치과의원</t>
  </si>
  <si>
    <t>박종호외 2</t>
  </si>
  <si>
    <t>2024.08.31</t>
  </si>
  <si>
    <t>대구경북신협 트리톤 회수대행</t>
  </si>
  <si>
    <t>e084fbc9-60a1-4c89-8160-ea11ce29a48a</t>
  </si>
  <si>
    <t>명인치과(전주)</t>
  </si>
  <si>
    <t>이명호</t>
  </si>
  <si>
    <t>임플란트,지르코니아,마스크</t>
  </si>
  <si>
    <t>2019.05.03</t>
  </si>
  <si>
    <t>마스크장부</t>
  </si>
  <si>
    <t>301a0f70-e2ad-425a-872b-4a0bb885418d</t>
  </si>
  <si>
    <t>모두의미소치과의원</t>
  </si>
  <si>
    <t>전대전</t>
  </si>
  <si>
    <t>광주광역 동구</t>
  </si>
  <si>
    <t>2021.04.16</t>
  </si>
  <si>
    <t>b39f6b01-7efa-47f9-8e54-e1bd172bab7c</t>
  </si>
  <si>
    <t>모아치과병원(수원)</t>
  </si>
  <si>
    <t>정호인</t>
  </si>
  <si>
    <t>2025.01.22</t>
  </si>
  <si>
    <t>f7e64e4c-49ff-4a77-9d02-439d5274c936</t>
  </si>
  <si>
    <t>목포기혼치과기공소</t>
  </si>
  <si>
    <t>김청곡</t>
  </si>
  <si>
    <t>임플란트 부속품</t>
  </si>
  <si>
    <t>2025.07.28</t>
  </si>
  <si>
    <t>신규배정(25.09.09)</t>
  </si>
  <si>
    <t>a125460b-a79e-4545-bfe9-c671433b371d</t>
  </si>
  <si>
    <t>목포미르치과병원</t>
  </si>
  <si>
    <t>박진호외 7명</t>
  </si>
  <si>
    <t>임플란트,지르코니아,의료장비</t>
  </si>
  <si>
    <t>d2df2ba5-1477-4b5f-9349-b15a2caea2f8</t>
  </si>
  <si>
    <t>목포예치과의원</t>
  </si>
  <si>
    <t>김성훈</t>
  </si>
  <si>
    <t>트리톤, 재료</t>
  </si>
  <si>
    <t>2022.09.29</t>
  </si>
  <si>
    <t>5de9666d-cf6e-46a0-8a9a-8665d588f1d1</t>
  </si>
  <si>
    <t>무지개치과(광주)</t>
  </si>
  <si>
    <t>김혜란</t>
  </si>
  <si>
    <t>d00ed593-6884-4b15-8eda-8cad6b2f4a27</t>
  </si>
  <si>
    <t>문산원치과</t>
  </si>
  <si>
    <t>이상원</t>
  </si>
  <si>
    <t>경기 파주시</t>
  </si>
  <si>
    <t>2024.11.13</t>
  </si>
  <si>
    <t>bdd5b519-502a-413b-9d33-85c5841001e4</t>
  </si>
  <si>
    <t>문장치과</t>
  </si>
  <si>
    <t>전남 함평군</t>
  </si>
  <si>
    <t>2019.10.08</t>
  </si>
  <si>
    <t>1edcd18f-8c87-4684-87e3-cb66707ed420</t>
  </si>
  <si>
    <t>미니쉬치과병원</t>
  </si>
  <si>
    <t>최진호외 4명</t>
  </si>
  <si>
    <t>2022.10.04</t>
  </si>
  <si>
    <t>22년 구매이후 종료</t>
  </si>
  <si>
    <t>5196db90-197f-4332-9005-6c4d46384d91</t>
  </si>
  <si>
    <t>미래E덴탈</t>
  </si>
  <si>
    <t>이명식</t>
  </si>
  <si>
    <t>부산 남구</t>
  </si>
  <si>
    <t>2021.11.22</t>
  </si>
  <si>
    <t>회수블능처리</t>
  </si>
  <si>
    <t>ce20cffb-3b72-4a3e-940c-0cdfad677e57</t>
  </si>
  <si>
    <t>미래드림치과의원</t>
  </si>
  <si>
    <t>조태식</t>
  </si>
  <si>
    <t>2992df6f-e227-4c92-aae9-8866169cf69b</t>
  </si>
  <si>
    <t>미래로21병원</t>
  </si>
  <si>
    <t>양우석 외 12명</t>
  </si>
  <si>
    <t>64f8b23a-2f0b-4a87-a2e4-79a7dcf1d2ac</t>
  </si>
  <si>
    <t>미류치과기공소</t>
  </si>
  <si>
    <t>김찬희</t>
  </si>
  <si>
    <t>2024.01.11</t>
  </si>
  <si>
    <t>방문인사후 진행체크,광주 거래처</t>
  </si>
  <si>
    <t>bd7ecbd6-04d7-48d9-99b0-057b537b47ba</t>
  </si>
  <si>
    <t>바른이치과교정과치과의원</t>
  </si>
  <si>
    <t>미바른이치과교정과치과의원</t>
  </si>
  <si>
    <t>박원영</t>
  </si>
  <si>
    <t>2025.09.12</t>
  </si>
  <si>
    <t>10396f9e-4dfc-4908-80f9-9b2c9d4f9154</t>
  </si>
  <si>
    <t>미-베스트치과의원</t>
  </si>
  <si>
    <t>이정기</t>
  </si>
  <si>
    <t>2025.02.07</t>
  </si>
  <si>
    <t>de3f8ffd-c939-4f49-8a31-be650d3c24ca</t>
  </si>
  <si>
    <t>미사랑치과</t>
  </si>
  <si>
    <t>이정섭</t>
  </si>
  <si>
    <t>a731fb1b-181b-445a-818b-c41fa1eb7c0c</t>
  </si>
  <si>
    <t>미사랑치과의원</t>
  </si>
  <si>
    <t>장선주</t>
  </si>
  <si>
    <t>2022.07.12</t>
  </si>
  <si>
    <t>46e313e4-d6ce-4bf0-9599-fa5520326ec5</t>
  </si>
  <si>
    <t>미서울치과</t>
  </si>
  <si>
    <t>최종학</t>
  </si>
  <si>
    <t>2025.06.23</t>
  </si>
  <si>
    <t>KIS,TL 25년6월 신규거래처</t>
  </si>
  <si>
    <t>22a13c90-7413-4c81-9789-1634c37059c8</t>
  </si>
  <si>
    <t>미소드림치과의원</t>
  </si>
  <si>
    <t>미소드림치과</t>
  </si>
  <si>
    <t>황성식</t>
  </si>
  <si>
    <t>2024.03.26</t>
  </si>
  <si>
    <t>23년도 구매, 사후 영업 예정</t>
  </si>
  <si>
    <t>0e222865-bc61-4c37-9b2d-650dc2843aab</t>
  </si>
  <si>
    <t>미소드림치과(전주)</t>
  </si>
  <si>
    <t>이임기외1</t>
  </si>
  <si>
    <t>전북신협 거래처</t>
  </si>
  <si>
    <t>f5e9d2fe-f885-4d12-bde8-0d5cd37c825c</t>
  </si>
  <si>
    <t>미소래치과</t>
  </si>
  <si>
    <t>박해랑</t>
  </si>
  <si>
    <t>2023.04.26</t>
  </si>
  <si>
    <t>f4688ca5-bb83-40a3-a49f-4a013463bec8</t>
  </si>
  <si>
    <t>미소사랑치과의원(창원)</t>
  </si>
  <si>
    <t>전재훈</t>
  </si>
  <si>
    <t>임플란트, 키스본 추가영업</t>
  </si>
  <si>
    <t>12ae27ae-067e-40be-a282-fae85b542ad1</t>
  </si>
  <si>
    <t>미소준치과의원</t>
  </si>
  <si>
    <t>유권우</t>
  </si>
  <si>
    <t>2025.05.3.0</t>
  </si>
  <si>
    <t>5583f55e-991a-4f14-a2e7-12f7c71e8ddb</t>
  </si>
  <si>
    <t>미시간치과</t>
  </si>
  <si>
    <t>김용국</t>
  </si>
  <si>
    <t>임플란트, 의료장비</t>
  </si>
  <si>
    <t>2025.07.07</t>
  </si>
  <si>
    <t>9ec9c3fa-fef6-46df-af31-ef9c2e943068</t>
  </si>
  <si>
    <t>미얀마</t>
  </si>
  <si>
    <t>2025.08.04</t>
  </si>
  <si>
    <t>a4000c79-4e2b-4044-b30c-319094c50c66</t>
  </si>
  <si>
    <t>미주치과의원</t>
  </si>
  <si>
    <t>김상필</t>
  </si>
  <si>
    <t>2022.02.23</t>
  </si>
  <si>
    <t>9509c825-330c-45dd-9cc0-20220839de13</t>
  </si>
  <si>
    <t>미플란트치과(속초)</t>
  </si>
  <si>
    <t>미플란트치과</t>
  </si>
  <si>
    <t>김준모</t>
  </si>
  <si>
    <t>강원 속초시</t>
  </si>
  <si>
    <t>04b8f1dc-a11d-4ef9-b629-fb84f79b64c5</t>
  </si>
  <si>
    <t>미플란트치과의원(안산)</t>
  </si>
  <si>
    <t>이유미</t>
  </si>
  <si>
    <t>2024.01.10</t>
  </si>
  <si>
    <t>e6c3cd50-9a81-4f32-8887-279279fe6235</t>
  </si>
  <si>
    <t>미플러스치과</t>
  </si>
  <si>
    <t>송인태</t>
  </si>
  <si>
    <t>2022.05.31</t>
  </si>
  <si>
    <t>19a8758f-b0fb-490a-9816-19702156f48b</t>
  </si>
  <si>
    <t>민메디컬</t>
  </si>
  <si>
    <t>이미숙</t>
  </si>
  <si>
    <t>소송중_x000D_
장부이관</t>
  </si>
  <si>
    <t>32155374-903e-4550-9e2c-a6d82b74005d</t>
  </si>
  <si>
    <t>민메디컬(변경)</t>
  </si>
  <si>
    <t>2024.05.23</t>
  </si>
  <si>
    <t>소송중</t>
  </si>
  <si>
    <t>cb0437b3-c0e7-4404-b972-330294bb9280</t>
  </si>
  <si>
    <t>믿음치과기공소(영암)</t>
  </si>
  <si>
    <t>백선두</t>
  </si>
  <si>
    <t>전남 영암군</t>
  </si>
  <si>
    <t>임플란트, 보철</t>
  </si>
  <si>
    <t>b29efa0f-eaf0-4108-88b6-8e01c0543ab7</t>
  </si>
  <si>
    <t>바레인</t>
  </si>
  <si>
    <t>2022.01.02</t>
  </si>
  <si>
    <t>bdb333b7-ca71-4cb9-bf7c-da65fb19abd1</t>
  </si>
  <si>
    <t>바로이치과</t>
  </si>
  <si>
    <t>허남훈</t>
  </si>
  <si>
    <t>2022.07.27</t>
  </si>
  <si>
    <t>1c05db67-7992-4734-95b9-d5186e1c1120</t>
  </si>
  <si>
    <t>바론치과교정과치과의원</t>
  </si>
  <si>
    <t>장형준</t>
  </si>
  <si>
    <t>8a167fcd-ad26-48ac-8465-081bda3a19c7</t>
  </si>
  <si>
    <t>바른길치과의원</t>
  </si>
  <si>
    <t>정길용</t>
  </si>
  <si>
    <t>2019.07.31</t>
  </si>
  <si>
    <t>오덴탈_x000D_
장부이관</t>
  </si>
  <si>
    <t>1e50dc70-7161-41dc-af21-ad79ad7bb2ab</t>
  </si>
  <si>
    <t>바른메디칼</t>
  </si>
  <si>
    <t>백정만</t>
  </si>
  <si>
    <t>255784f0-cff1-48d3-a427-d2b0a4540929</t>
  </si>
  <si>
    <t>바른뿌리치과의원</t>
  </si>
  <si>
    <t>박희영</t>
  </si>
  <si>
    <t>6ec86f5e-a0ab-4c8f-a6e3-ff600034e9b3</t>
  </si>
  <si>
    <t>바른이치과교정과치과의원(구:미바른이치과교정과치과)</t>
  </si>
  <si>
    <t>박성준</t>
  </si>
  <si>
    <t>22년 마스크 거래처</t>
  </si>
  <si>
    <t>5b120ebf-3a3a-4311-b817-4da1490a13a7</t>
  </si>
  <si>
    <t>바른치과의원</t>
  </si>
  <si>
    <t>송하정</t>
  </si>
  <si>
    <t>2024.11.25</t>
  </si>
  <si>
    <t>74947882-845f-40da-9b96-d92ee8bc9190</t>
  </si>
  <si>
    <t>박상록치과의원</t>
  </si>
  <si>
    <t>박상록</t>
  </si>
  <si>
    <t>2024.08.30</t>
  </si>
  <si>
    <t>케이엠메디칼 방문 후 보고</t>
  </si>
  <si>
    <t>827742f5-1ab8-4dbb-a9db-f3d58b38a5dc</t>
  </si>
  <si>
    <t>박선규치과의원</t>
  </si>
  <si>
    <t>박선규</t>
  </si>
  <si>
    <t>서울 서대문구</t>
  </si>
  <si>
    <t>2023.06.09</t>
  </si>
  <si>
    <t>4a12d597-9fb5-4d9b-a4f2-ae9554ca97b6</t>
  </si>
  <si>
    <t>박선희치과의원</t>
  </si>
  <si>
    <t>박선희</t>
  </si>
  <si>
    <t>인천 중구</t>
  </si>
  <si>
    <t>키스본,Centric Bite</t>
  </si>
  <si>
    <t>2024.04.01</t>
  </si>
  <si>
    <t>54935cfb-d1b4-4888-baba-5456d2ce8ae1</t>
  </si>
  <si>
    <t>박영민치과의원</t>
  </si>
  <si>
    <t>박영민</t>
  </si>
  <si>
    <t>0f108a6b-4346-456b-9132-09893b42c741</t>
  </si>
  <si>
    <t>박영치과</t>
  </si>
  <si>
    <t>박영길</t>
  </si>
  <si>
    <t>16086839-6c78-42f6-801b-f9b3d4142359</t>
  </si>
  <si>
    <t>박원길치과</t>
  </si>
  <si>
    <t>박원길</t>
  </si>
  <si>
    <t>2024.08.20</t>
  </si>
  <si>
    <t>1512a851-fcf3-4051-8537-b70d3e62bcbb</t>
  </si>
  <si>
    <t>박윤혁치과</t>
  </si>
  <si>
    <t>박윤혁</t>
  </si>
  <si>
    <t>대전 대덕구</t>
  </si>
  <si>
    <t>3dec71b9-6edc-4f5a-8fb4-1a722bc7bfa2</t>
  </si>
  <si>
    <t>박재구치과(KISBONE)</t>
  </si>
  <si>
    <t>박재구치과의원(신)</t>
  </si>
  <si>
    <t>박재구</t>
  </si>
  <si>
    <t>a49fab5d-44bb-4c73-acef-e6781dcccd52</t>
  </si>
  <si>
    <t>박정열치과</t>
  </si>
  <si>
    <t>박정열</t>
  </si>
  <si>
    <t>549afe0b-9c47-41e7-ba76-66ba06eb4b12</t>
  </si>
  <si>
    <t>박종현치과의원</t>
  </si>
  <si>
    <t>마스크,키스본</t>
  </si>
  <si>
    <t>2025.06.17</t>
  </si>
  <si>
    <t>993fad90-3bfb-4569-a21b-456f28eb75a1</t>
  </si>
  <si>
    <t>박하치과의원</t>
  </si>
  <si>
    <t>하주요</t>
  </si>
  <si>
    <t>2024.03.29</t>
  </si>
  <si>
    <t>마스크, 트리톤 거래처. 방문예정</t>
  </si>
  <si>
    <t>52c02bd2-08ab-4aeb-ab25-4ed954fc19ac</t>
  </si>
  <si>
    <t>박현식치과의원</t>
  </si>
  <si>
    <t>박현식</t>
  </si>
  <si>
    <t>2022.06.30</t>
  </si>
  <si>
    <t>7649384c-5285-48c0-ac8d-12d66ee8fec4</t>
  </si>
  <si>
    <t>박형근치과의원</t>
  </si>
  <si>
    <t>박형근</t>
  </si>
  <si>
    <t>8d74984f-2a5f-4b65-9aff-c9b2ebeae1a6</t>
  </si>
  <si>
    <t>반석치과</t>
  </si>
  <si>
    <t>조지호외 1명</t>
  </si>
  <si>
    <t>2024.10.25</t>
  </si>
  <si>
    <t>dc65d319-7251-464d-8897-0b1e2cfc3a9f</t>
  </si>
  <si>
    <t>반송치과</t>
  </si>
  <si>
    <t>김영석</t>
  </si>
  <si>
    <t>2025.08.25</t>
  </si>
  <si>
    <t>35870f6f-9827-4a15-a3f2-3c528cabb757</t>
  </si>
  <si>
    <t>밝은치과21</t>
  </si>
  <si>
    <t>이중희</t>
  </si>
  <si>
    <t>인천 부평구</t>
  </si>
  <si>
    <t>2025.03.07</t>
  </si>
  <si>
    <t>54bd527f-3db4-4ce0-9661-fec26e3d281c</t>
  </si>
  <si>
    <t>밝은치과의원(광주)</t>
  </si>
  <si>
    <t>박근표</t>
  </si>
  <si>
    <t>fa0c61c9-95d8-4724-8d7a-066b55b35994</t>
  </si>
  <si>
    <t>백석서울치과</t>
  </si>
  <si>
    <t>홍성민</t>
  </si>
  <si>
    <t>2022.07.07</t>
  </si>
  <si>
    <t>dcf4c5ed-5f4f-4d20-bf0b-ce5810fd768b</t>
  </si>
  <si>
    <t>백운치과기공소</t>
  </si>
  <si>
    <t>양우열</t>
  </si>
  <si>
    <t>3c7a320f-bffc-4af4-9695-a18daa4deebe</t>
  </si>
  <si>
    <t>베스트기공소</t>
  </si>
  <si>
    <t>노형일</t>
  </si>
  <si>
    <t>2020.04.19</t>
  </si>
  <si>
    <t>104f29c4-7a47-4009-935f-929ac0e583fb</t>
  </si>
  <si>
    <t>베스트필치과(광주)</t>
  </si>
  <si>
    <t>한승엽</t>
  </si>
  <si>
    <t>2024.11.19</t>
  </si>
  <si>
    <t>방문인사후 진행체크,5만원 쿠폰 소모</t>
  </si>
  <si>
    <t>24ce057f-b2c3-4a93-88a3-5573f1019e82</t>
  </si>
  <si>
    <t>베스트필치과(당진)</t>
  </si>
  <si>
    <t>양필승</t>
  </si>
  <si>
    <t>충남 당진시</t>
  </si>
  <si>
    <t>2022.10.27</t>
  </si>
  <si>
    <t>b90561a5-3573-4282-a98b-45043f03ae76</t>
  </si>
  <si>
    <t>베트남</t>
  </si>
  <si>
    <t>베트남(임플란트)</t>
  </si>
  <si>
    <t>2a2b3593-01c7-44c5-b088-e5967d162e5f</t>
  </si>
  <si>
    <t>베트남(SAMSUNMVINA)</t>
  </si>
  <si>
    <t>베트남(지르코니아)</t>
  </si>
  <si>
    <t>3b6682f0-2627-4d30-a1ae-1d04dfae11b2</t>
  </si>
  <si>
    <t>벧엘치과의원(대구)</t>
  </si>
  <si>
    <t>권숙향외1</t>
  </si>
  <si>
    <t>대구 북구</t>
  </si>
  <si>
    <t>2023.10.31</t>
  </si>
  <si>
    <t>791de049-9aa9-4363-b305-4361753f5974</t>
  </si>
  <si>
    <t>보금치과기공소</t>
  </si>
  <si>
    <t>안유수보</t>
  </si>
  <si>
    <t>776e7e0b-36f9-4dd6-9b08-d0671a414618</t>
  </si>
  <si>
    <t>보람치과의원</t>
  </si>
  <si>
    <t>강상원</t>
  </si>
  <si>
    <t>60022844-2ba2-4945-892c-f04c9f0b052c</t>
  </si>
  <si>
    <t>보성제일치과의원</t>
  </si>
  <si>
    <t>보성제일치과의원(폐업)</t>
  </si>
  <si>
    <t>전남 보성군</t>
  </si>
  <si>
    <t>2022.08.27</t>
  </si>
  <si>
    <t>원장님 병환으로 22년도 폐업, 10,532,700원 환불 필요</t>
  </si>
  <si>
    <t>dca907f7-26ba-416c-ae64-4f4428be5eff</t>
  </si>
  <si>
    <t>보스톤수지치과</t>
  </si>
  <si>
    <t>이정선</t>
  </si>
  <si>
    <t>2023.07.13</t>
  </si>
  <si>
    <t>87fd1b4b-6dbd-44de-b870-46315a97e64f</t>
  </si>
  <si>
    <t>보스톤치과(용인)</t>
  </si>
  <si>
    <t>이인웅</t>
  </si>
  <si>
    <t>2022.06.07</t>
  </si>
  <si>
    <t>b8bf7a55-0613-42e4-a6ea-191f66ac1560</t>
  </si>
  <si>
    <t>본오이사랑치과의원</t>
  </si>
  <si>
    <t>장부민</t>
  </si>
  <si>
    <t>장비</t>
  </si>
  <si>
    <t>2025.05.02</t>
  </si>
  <si>
    <t>d8c42bbd-b6cf-4803-a4d9-12359d43abef</t>
  </si>
  <si>
    <t>본치과(순천)</t>
  </si>
  <si>
    <t>이상현</t>
  </si>
  <si>
    <t>임플란트,의료장비,마스크</t>
  </si>
  <si>
    <t>2025.07.08</t>
  </si>
  <si>
    <t>f4e7e63f-ae42-4296-9ea0-2dfd47b64469</t>
  </si>
  <si>
    <t>본치과기공소(영등포)</t>
  </si>
  <si>
    <t>서동희</t>
  </si>
  <si>
    <t>2023.05.04</t>
  </si>
  <si>
    <t>기공소 거래 없음</t>
  </si>
  <si>
    <t>c6dc33f5-dbf0-49f0-a15f-86909b53e69f</t>
  </si>
  <si>
    <t>본치과의원(광주)</t>
  </si>
  <si>
    <t>김종협</t>
  </si>
  <si>
    <t>2025.06.26</t>
  </si>
  <si>
    <t>9147b1f5-5cb8-404b-b0d4-7af9f22e4075</t>
  </si>
  <si>
    <t>봄날치과기공소</t>
  </si>
  <si>
    <t>강종욱</t>
  </si>
  <si>
    <t>a64d64bd-2cbb-43be-bfe6-cb18e3de459c</t>
  </si>
  <si>
    <t>봄빛치과의원</t>
  </si>
  <si>
    <t>심정우</t>
  </si>
  <si>
    <t>2023.07.14</t>
  </si>
  <si>
    <t>5c0ca4cf-4876-4b30-8348-0935f2b0fdfe</t>
  </si>
  <si>
    <t>봉선우리치과의원</t>
  </si>
  <si>
    <t>정권희외1</t>
  </si>
  <si>
    <t>2025.03.26</t>
  </si>
  <si>
    <t>d7047680-a7d6-4285-ac06-ae5014fc1131</t>
  </si>
  <si>
    <t>부곡치과의원</t>
  </si>
  <si>
    <t>윤진현</t>
  </si>
  <si>
    <t>2022.06.09</t>
  </si>
  <si>
    <t>499f1b00-2973-41b0-af21-d08eec89bb8c</t>
  </si>
  <si>
    <t>부산북부E덴탈</t>
  </si>
  <si>
    <t>부산 사상구</t>
  </si>
  <si>
    <t>7a619a8d-a244-45ab-9033-073a87419f91</t>
  </si>
  <si>
    <t>부산치과의사신용협동조합</t>
  </si>
  <si>
    <t>이재호</t>
  </si>
  <si>
    <t>부산 연제구</t>
  </si>
  <si>
    <t>c6869025-9a48-4297-a5a9-7e890c68ee77</t>
  </si>
  <si>
    <t>부평365플란트치과(쿠보몰)</t>
  </si>
  <si>
    <t>부평365플란트치과</t>
  </si>
  <si>
    <t>송우성</t>
  </si>
  <si>
    <t>2025.04.07</t>
  </si>
  <si>
    <t>b61b3dcd-c5e3-4ca3-bc4a-a42e31f9f9b2</t>
  </si>
  <si>
    <t>부평모아치과의원</t>
  </si>
  <si>
    <t>민병수</t>
  </si>
  <si>
    <t>2023.11.02</t>
  </si>
  <si>
    <t>e8ea3f64-f068-4987-ae3d-606a790bcffd</t>
  </si>
  <si>
    <t>북면치과의원</t>
  </si>
  <si>
    <t>김근석</t>
  </si>
  <si>
    <t>aab9274a-06ac-4f4d-badf-e8754cfbd120</t>
  </si>
  <si>
    <t>분당건치과의원</t>
  </si>
  <si>
    <t>김건우</t>
  </si>
  <si>
    <t>2024.03.19</t>
  </si>
  <si>
    <t>재료구매. 방문예정</t>
  </si>
  <si>
    <t>cd022d25-b986-4da2-99ba-a6e8e11c4a6c</t>
  </si>
  <si>
    <t>브라이트비덴탈랩</t>
  </si>
  <si>
    <t>채종형</t>
  </si>
  <si>
    <t>2024.05.03</t>
  </si>
  <si>
    <t>활성어려움,박경은 주임 수금완료</t>
  </si>
  <si>
    <t>1ae0ca1f-e712-48d8-8619-e48aa4898f9a</t>
  </si>
  <si>
    <t>비바치과</t>
  </si>
  <si>
    <t>김재철</t>
  </si>
  <si>
    <t>2022.01.20</t>
  </si>
  <si>
    <t>김전희거래처 인수 계속 사용중 관리필요(KIS)</t>
  </si>
  <si>
    <t>4ce5ed1a-5556-40eb-9c7d-c24dc15a2706</t>
  </si>
  <si>
    <t>비에이치엘헬스케어</t>
  </si>
  <si>
    <t>김봉석</t>
  </si>
  <si>
    <t>299ff02e-bc13-4fd8-85d5-af4bdd454497</t>
  </si>
  <si>
    <t>비엔날레치과의원</t>
  </si>
  <si>
    <t>김경희</t>
  </si>
  <si>
    <t>f09891df-4a69-457c-ad5f-a1dd6ef1ea65</t>
  </si>
  <si>
    <t>비오케이(BOK)</t>
  </si>
  <si>
    <t>최병조</t>
  </si>
  <si>
    <t>a8006004-7c93-4607-aca1-6c850bcf9c24</t>
  </si>
  <si>
    <t>비전치과기공소</t>
  </si>
  <si>
    <t>이동륭외 1명</t>
  </si>
  <si>
    <t>2025.04.09</t>
  </si>
  <si>
    <t>ab86306b-2011-4a3d-9ea9-be6c8ad30db1</t>
  </si>
  <si>
    <t>비타민치과(수원)</t>
  </si>
  <si>
    <t>고보나</t>
  </si>
  <si>
    <t>임플란트,Centric Bite,키스본</t>
  </si>
  <si>
    <t>2025.07.04</t>
  </si>
  <si>
    <t>자사제품 사용안할 예정, 21년이후 거래중지(타사위주사용)</t>
  </si>
  <si>
    <t>11a8199b-1abc-4a2e-8378-e791a31a8961</t>
  </si>
  <si>
    <t>비타민치과(울산)</t>
  </si>
  <si>
    <t>김대영</t>
  </si>
  <si>
    <t>eac291d1-bc83-484f-a4cd-bdcf822bc33a</t>
  </si>
  <si>
    <t>빛고을치과의원</t>
  </si>
  <si>
    <t>박현철</t>
  </si>
  <si>
    <t>2024.07.17</t>
  </si>
  <si>
    <t>624e51a4-724f-4942-b5e4-6f9d84296234</t>
  </si>
  <si>
    <t>사과나무치과</t>
  </si>
  <si>
    <t>오세웅</t>
  </si>
  <si>
    <t>2024.12.27</t>
  </si>
  <si>
    <t>2d64ee07-65e7-4134-b72d-2aa698d2064b</t>
  </si>
  <si>
    <t>사과나무치과의원아산(쿠보몰)</t>
  </si>
  <si>
    <t>사과나무치과의원(아산)</t>
  </si>
  <si>
    <t>신세준</t>
  </si>
  <si>
    <t>2025.05.14</t>
  </si>
  <si>
    <t>028993e3-e7f5-406a-9a7c-783c352b3a6a</t>
  </si>
  <si>
    <t>사동온치과</t>
  </si>
  <si>
    <t>김현식</t>
  </si>
  <si>
    <t>2024.08.07</t>
  </si>
  <si>
    <t>bbc4b223-ca5c-4eaf-aa62-bd63bec4a394</t>
  </si>
  <si>
    <t>사랑의치과(고양)</t>
  </si>
  <si>
    <t>김은우</t>
  </si>
  <si>
    <t>2025.07.25</t>
  </si>
  <si>
    <t>2ab37347-bf37-46df-92e9-1255e5165e1a</t>
  </si>
  <si>
    <t>사랑의치과의원(조도희)</t>
  </si>
  <si>
    <t>사랑의치과의원</t>
  </si>
  <si>
    <t>조도희</t>
  </si>
  <si>
    <t>22년이후 거래중지(타사위주사용)</t>
  </si>
  <si>
    <t>5167d6fe-8603-43d6-9bde-282d550ef804</t>
  </si>
  <si>
    <t>사랑치과의원(광주)</t>
  </si>
  <si>
    <t>서영종</t>
  </si>
  <si>
    <t>08709881-6788-4bfa-ab93-f982af652e89</t>
  </si>
  <si>
    <t>사천미소치과</t>
  </si>
  <si>
    <t>이승록</t>
  </si>
  <si>
    <t>덴스틴,재료</t>
  </si>
  <si>
    <t>2025.07.16</t>
  </si>
  <si>
    <t>a8f27fa0-87ce-4ccf-9719-0178704d5770</t>
  </si>
  <si>
    <t>삼성E치과의원</t>
  </si>
  <si>
    <t>송철원</t>
  </si>
  <si>
    <t>2023.01.31</t>
  </si>
  <si>
    <t>ce4c0848-bd1b-4639-8ba2-f64bc697e75f</t>
  </si>
  <si>
    <t>삼호힐링치과</t>
  </si>
  <si>
    <t>천찬용</t>
  </si>
  <si>
    <t>신규배정(25.09.09)_x000D_
정용선_x000D_
장부이관</t>
  </si>
  <si>
    <t>b4b5e4c9-0984-42db-8cc2-270907b22d7b</t>
  </si>
  <si>
    <t>상동모아치과(쿠보몰)</t>
  </si>
  <si>
    <t>상동모아치과</t>
  </si>
  <si>
    <t>고영한</t>
  </si>
  <si>
    <t>임플란트,쿠보몰</t>
  </si>
  <si>
    <t>2024.11.20</t>
  </si>
  <si>
    <t>69c28c0b-8e97-4a70-8c6c-30c7464e99a8</t>
  </si>
  <si>
    <t>상동치과(정읍)</t>
  </si>
  <si>
    <t>송현섭</t>
  </si>
  <si>
    <t>전북 정읍시</t>
  </si>
  <si>
    <t>850ced09-e068-4c1b-a5fc-95be5d0da41e</t>
  </si>
  <si>
    <t>상무드림치과</t>
  </si>
  <si>
    <t>조유현</t>
  </si>
  <si>
    <t>2022.07.13</t>
  </si>
  <si>
    <t>220ca40e-bf73-4472-b06b-194a735220a2</t>
  </si>
  <si>
    <t>상무미르치과</t>
  </si>
  <si>
    <t>윤창외 6명</t>
  </si>
  <si>
    <t>2023.12.12</t>
  </si>
  <si>
    <t>97ebf504-8e85-4ad0-838a-f115bd8a9c51</t>
  </si>
  <si>
    <t>상산</t>
  </si>
  <si>
    <t>김상홍</t>
  </si>
  <si>
    <t>0692789f-1e39-4268-9f9e-d23f97370c82</t>
  </si>
  <si>
    <t>상아치과기공(주)</t>
  </si>
  <si>
    <t>강명철</t>
  </si>
  <si>
    <t>2021.05.10</t>
  </si>
  <si>
    <t>554b1e32-3cdc-4557-86e9-a82fe2a3be6e</t>
  </si>
  <si>
    <t>상인치과의원</t>
  </si>
  <si>
    <t>안경석</t>
  </si>
  <si>
    <t>신규배정(25.09.09)_x000D_
미소아이엔티(이무호)_x000D_
장부이관</t>
  </si>
  <si>
    <t>2f03df37-b407-4320-8a75-d9420de6884d</t>
  </si>
  <si>
    <t>상쾌한치과</t>
  </si>
  <si>
    <t>박경아</t>
  </si>
  <si>
    <t>a08e8f1c-bfd3-4807-ab67-5ee1881273b3</t>
  </si>
  <si>
    <t>새복음치과</t>
  </si>
  <si>
    <t>김은순</t>
  </si>
  <si>
    <t>2023.03.06</t>
  </si>
  <si>
    <t>1df036f0-9b4e-4bf9-ab24-7e569b478d27</t>
  </si>
  <si>
    <t>새사랑기공소</t>
  </si>
  <si>
    <t>한재열</t>
  </si>
  <si>
    <t>c7142a6d-bdc4-4b8b-836a-fa334caff886</t>
  </si>
  <si>
    <t>새하늘치과(대전)</t>
  </si>
  <si>
    <t>새하늘치과</t>
  </si>
  <si>
    <t>한성호</t>
  </si>
  <si>
    <t>480fe55c-1571-4163-a04a-245e6f9df8f6</t>
  </si>
  <si>
    <t>새하얀치과</t>
  </si>
  <si>
    <t>김정률</t>
  </si>
  <si>
    <t>2022.02.08</t>
  </si>
  <si>
    <t>a4be0266-9099-414f-9817-9a1650eb4cb9</t>
  </si>
  <si>
    <t>샘모아치과의원</t>
  </si>
  <si>
    <t>정종철</t>
  </si>
  <si>
    <t>db9b717f-999b-4b61-911a-e80bafbca97c</t>
  </si>
  <si>
    <t>샘치과의원</t>
  </si>
  <si>
    <t>김지연</t>
  </si>
  <si>
    <t>임플란트,BONE</t>
  </si>
  <si>
    <t>2025.08.01</t>
  </si>
  <si>
    <t>TL</t>
  </si>
  <si>
    <t>f1938f15-9839-4d84-aea1-a12e5b2a1140</t>
  </si>
  <si>
    <t>샤인E치과</t>
  </si>
  <si>
    <t>권순민</t>
  </si>
  <si>
    <t>2017.07.02</t>
  </si>
  <si>
    <t>재료만 구매후 거래없음</t>
  </si>
  <si>
    <t>8db38489-b7aa-4646-9656-1afe9f77ca93</t>
  </si>
  <si>
    <t>샤인덴탈(광산구)</t>
  </si>
  <si>
    <t>안병주</t>
  </si>
  <si>
    <t>2025.04.15</t>
  </si>
  <si>
    <t>23ef8432-4117-47f4-bc2d-0e7629af0052</t>
  </si>
  <si>
    <t>샤인덴탈(김영수)</t>
  </si>
  <si>
    <t>김영수</t>
  </si>
  <si>
    <t>지르코니아,의료장비</t>
  </si>
  <si>
    <t>2023.11.21</t>
  </si>
  <si>
    <t>48e7905b-d1ac-4248-a6c9-f846737c5150</t>
  </si>
  <si>
    <t>샤인덴탈(목포)</t>
  </si>
  <si>
    <t>임세천</t>
  </si>
  <si>
    <t>2022.12.31</t>
  </si>
  <si>
    <t>15bb9395-19bd-47b8-961b-6c5b4e2bf73f</t>
  </si>
  <si>
    <t>샤인덴탈광주중앙점</t>
  </si>
  <si>
    <t>박현수</t>
  </si>
  <si>
    <t>2022.05.03</t>
  </si>
  <si>
    <t>본점 이관(내용무))전남대학교 치과병원 대리납품</t>
  </si>
  <si>
    <t>27cdf960-bc3d-4c9e-91a0-ba403f80aeb8</t>
  </si>
  <si>
    <t>샤인덴탈목포중앙점</t>
  </si>
  <si>
    <t>고헌영</t>
  </si>
  <si>
    <t>전맘 목포시</t>
  </si>
  <si>
    <t>2022.09.04</t>
  </si>
  <si>
    <t>d40805cd-b4bc-4c35-a122-c683ecd680bb</t>
  </si>
  <si>
    <t>서강박치과</t>
  </si>
  <si>
    <t>박숙예</t>
  </si>
  <si>
    <t>CLIP KIT</t>
  </si>
  <si>
    <t>2022.07.15</t>
  </si>
  <si>
    <t>9a9d1d58-92f5-49de-95fe-3fe6d4666c60</t>
  </si>
  <si>
    <t>서곡치과(전주)</t>
  </si>
  <si>
    <t>문소희</t>
  </si>
  <si>
    <t>2022.12.13</t>
  </si>
  <si>
    <t>956e97d3-c18a-4478-81dc-a92e90f64292</t>
  </si>
  <si>
    <t>서대구오늘치과(쿠보몰)</t>
  </si>
  <si>
    <t>서대구오늘치과</t>
  </si>
  <si>
    <t>손형민</t>
  </si>
  <si>
    <t>대구 서구</t>
  </si>
  <si>
    <t>2025.01.02</t>
  </si>
  <si>
    <t>b82980fb-b26a-417d-b5a3-e6e388b78198</t>
  </si>
  <si>
    <t>서림치과(광주)</t>
  </si>
  <si>
    <t>여현옥</t>
  </si>
  <si>
    <t>2025.09.03</t>
  </si>
  <si>
    <t>056325d2-ca06-43df-8682-d2c5d7cf47aa</t>
  </si>
  <si>
    <t>서면치과재료상사</t>
  </si>
  <si>
    <t>이경식</t>
  </si>
  <si>
    <t>2025.04.17</t>
  </si>
  <si>
    <t>c64d2497-2d5d-4d76-88f8-c6fcd280d5c7</t>
  </si>
  <si>
    <t>서울감동치과의원</t>
  </si>
  <si>
    <t>정범석</t>
  </si>
  <si>
    <t>실리캡,루시아지그</t>
  </si>
  <si>
    <t>25년 센트릭가이드 주문</t>
  </si>
  <si>
    <t>1402eb50-38ae-40fe-b488-6bea9d11be2b</t>
  </si>
  <si>
    <t>서울나무치과의원(송파구)</t>
  </si>
  <si>
    <t>서울나무치과의원</t>
  </si>
  <si>
    <t>조동환</t>
  </si>
  <si>
    <t>2023.10.10</t>
  </si>
  <si>
    <t>송파구 치과의사회 회장 송파구보수교육 세미나대표님 연자 채택 영업중,23년 마스크 거래처,현 송파구회장</t>
  </si>
  <si>
    <t>3855eb6d-dded-49b4-9149-b39bafaeea70</t>
  </si>
  <si>
    <t>서울닥터윤치과</t>
  </si>
  <si>
    <t>윤종현</t>
  </si>
  <si>
    <t>2023.07.25</t>
  </si>
  <si>
    <t>본패키지, 생애최초 제안중</t>
  </si>
  <si>
    <t>c1d512c1-7ed1-4a58-a4a2-7fae986eba9f</t>
  </si>
  <si>
    <t>서울대학교치과병원</t>
  </si>
  <si>
    <t>구영</t>
  </si>
  <si>
    <t>강민,김다빈 -&gt;EZMedicom 시스템 통해서 관리중</t>
  </si>
  <si>
    <t>f0b5a43b-5aa8-41fb-837a-f0fac8ea8708</t>
  </si>
  <si>
    <t>서울도담치과</t>
  </si>
  <si>
    <t>도향주</t>
  </si>
  <si>
    <t>912b4c2e-edf3-428d-9e5c-78de0e245a68</t>
  </si>
  <si>
    <t>서울룬치과의원</t>
  </si>
  <si>
    <t>임수산</t>
  </si>
  <si>
    <t>25년 바이트 거래처 수금 진행중</t>
  </si>
  <si>
    <t>2721d930-578c-4b39-a9de-21bad338eac6</t>
  </si>
  <si>
    <t>서울리더스치과의원</t>
  </si>
  <si>
    <t>김진만</t>
  </si>
  <si>
    <t>45403141-242f-4b47-bccf-d5b450a3e52c</t>
  </si>
  <si>
    <t>서울매일치과(쿠보몰)</t>
  </si>
  <si>
    <t>2025.09.05</t>
  </si>
  <si>
    <t>14dc6d61-12ab-4c47-a328-24936c3f2871</t>
  </si>
  <si>
    <t>서울명문치과의원</t>
  </si>
  <si>
    <t>김광호</t>
  </si>
  <si>
    <t>7d863d18-949d-4e0d-8a33-63dbd59df2f8</t>
  </si>
  <si>
    <t>서울미르치과병원</t>
  </si>
  <si>
    <t>서울미르치과</t>
  </si>
  <si>
    <t>최진</t>
  </si>
  <si>
    <t>임플란트,Centric Bite,장비</t>
  </si>
  <si>
    <t>거래중(KIS/TL)</t>
  </si>
  <si>
    <t>4bb255c4-2fd0-4186-934c-7426904b9ebd</t>
  </si>
  <si>
    <t>서울부부치과</t>
  </si>
  <si>
    <t>박고은,외1명</t>
  </si>
  <si>
    <t>2023.09.28</t>
  </si>
  <si>
    <t>KIS골수 유저</t>
  </si>
  <si>
    <t>f2897936-e00b-4243-9f6c-ec3525bfd1b1</t>
  </si>
  <si>
    <t>서울수미치과의원</t>
  </si>
  <si>
    <t>김수미</t>
  </si>
  <si>
    <t>BONE,트리톤</t>
  </si>
  <si>
    <t>2022.10.02</t>
  </si>
  <si>
    <t>0b2f4c15-7acd-49e1-92b0-70d236cd6aa6</t>
  </si>
  <si>
    <t>서울수치과(진주)</t>
  </si>
  <si>
    <t>김용구</t>
  </si>
  <si>
    <t>2023.08.03</t>
  </si>
  <si>
    <t>494e3c4a-56e7-4685-bd94-8011bf9aa97e</t>
  </si>
  <si>
    <t>서울스마일치과</t>
  </si>
  <si>
    <t>김호원</t>
  </si>
  <si>
    <t>경남 통영시</t>
  </si>
  <si>
    <t>2024.10.02</t>
  </si>
  <si>
    <t>669a28e4-48ad-45bc-8562-70af37506f69</t>
  </si>
  <si>
    <t>서울스마트치과의원</t>
  </si>
  <si>
    <t>장완희</t>
  </si>
  <si>
    <t>경기 시흥시</t>
  </si>
  <si>
    <t>2024.02.14</t>
  </si>
  <si>
    <t>3fb7630a-e3b9-4976-852d-087e9b211ebd</t>
  </si>
  <si>
    <t>서울아르케치과의원</t>
  </si>
  <si>
    <t>서울아르케치과</t>
  </si>
  <si>
    <t>홍상범</t>
  </si>
  <si>
    <t>2025.06.04</t>
  </si>
  <si>
    <t>단품구매</t>
  </si>
  <si>
    <t>a2f17161-f7b1-4cf0-b2ed-e38d8cd1485d</t>
  </si>
  <si>
    <t>서울열린치과의원</t>
  </si>
  <si>
    <t>김영호</t>
  </si>
  <si>
    <t>2024.10.31</t>
  </si>
  <si>
    <t>조경안 원장님 세미나 지속적인 세미나홍보로 BITE 주문 영업중,24년 바이트 거래처</t>
  </si>
  <si>
    <t>0994ac42-c251-43a0-bcbc-9e12755eb99c</t>
  </si>
  <si>
    <t>서울웅천치과</t>
  </si>
  <si>
    <t>이민욱</t>
  </si>
  <si>
    <t>2024.10.05</t>
  </si>
  <si>
    <t>활성화하기 힘듦</t>
  </si>
  <si>
    <t>15e20502-57e5-46ad-9141-0f953d319d10</t>
  </si>
  <si>
    <t>서울웰치과의원(남양주)</t>
  </si>
  <si>
    <t>서울웰치과의원</t>
  </si>
  <si>
    <t>정지훈</t>
  </si>
  <si>
    <t>d0527b6e-ed0c-485a-95cd-f48f7ab34cfb</t>
  </si>
  <si>
    <t>서울이웃린치과</t>
  </si>
  <si>
    <t>홍수연</t>
  </si>
  <si>
    <t>486e74c4-001a-48e2-b536-52085cdb0d99</t>
  </si>
  <si>
    <t>서울정치과의원</t>
  </si>
  <si>
    <t>정동희</t>
  </si>
  <si>
    <t>서울 강북구</t>
  </si>
  <si>
    <t>트리톤 프로모션 안내로 영업중트리톤 프로모션 안내로 영업중신협 주문</t>
  </si>
  <si>
    <t>4a19708b-e369-4287-be6a-b713d3c6e131</t>
  </si>
  <si>
    <t>서울치과의사신용협동조합</t>
  </si>
  <si>
    <t>백명환</t>
  </si>
  <si>
    <t>6e15b5f4-1a9f-4000-9967-f82a96e4fcf3</t>
  </si>
  <si>
    <t>서울치과의원</t>
  </si>
  <si>
    <t>김태웅</t>
  </si>
  <si>
    <t>2025.08.14</t>
  </si>
  <si>
    <t>c622b185-36f6-4386-8def-26021640ba93</t>
  </si>
  <si>
    <t>서울코끼리치과의원</t>
  </si>
  <si>
    <t>윤이나</t>
  </si>
  <si>
    <t>89341b03-3d59-4590-a2c3-c8502c89bb1c</t>
  </si>
  <si>
    <t>서울트리니티치과교정과의원(쿠보몰)</t>
  </si>
  <si>
    <t>안효범</t>
  </si>
  <si>
    <t>2025.04.0</t>
  </si>
  <si>
    <t>3221e1b3-0777-4654-900f-0b3da4304464</t>
  </si>
  <si>
    <t>서울티에스치과</t>
  </si>
  <si>
    <t>최수진</t>
  </si>
  <si>
    <t>318f11cc-5839-4bbc-b435-5c955379c1cb</t>
  </si>
  <si>
    <t>서울행복한치과의원</t>
  </si>
  <si>
    <t>문선영</t>
  </si>
  <si>
    <t>25년 마스크 거래처</t>
  </si>
  <si>
    <t>1098d7e7-83d8-4c93-800b-0ac2b1667f00</t>
  </si>
  <si>
    <t>서울현치과</t>
  </si>
  <si>
    <t>김현성</t>
  </si>
  <si>
    <t>2023.11.25</t>
  </si>
  <si>
    <t>4dbabc18-f0dd-47bf-aaaf-6d7f16828eab</t>
  </si>
  <si>
    <t>서울홍치과의원</t>
  </si>
  <si>
    <t>홍지원</t>
  </si>
  <si>
    <t>5a445e9e-5370-4804-a154-cd8b70cfd2b9</t>
  </si>
  <si>
    <t>서원부부치과</t>
  </si>
  <si>
    <t>소현자</t>
  </si>
  <si>
    <t>2025.04.12</t>
  </si>
  <si>
    <t>b11b11cb-c2fa-4bc4-89b1-e1218eb6a588</t>
  </si>
  <si>
    <t>서진덴탈</t>
  </si>
  <si>
    <t>윤종표</t>
  </si>
  <si>
    <t>0a1ca2d6-2e00-4eb6-b685-b59ef231644c</t>
  </si>
  <si>
    <t>서치과의원</t>
  </si>
  <si>
    <t>서달원</t>
  </si>
  <si>
    <t>타사위주 사용,24년2월 계약, 현재 사용량 적음,</t>
  </si>
  <si>
    <t>80c185b1-13c0-460b-97b9-c72d90860ea8</t>
  </si>
  <si>
    <t>서현치과의원(부산)</t>
  </si>
  <si>
    <t>서현</t>
  </si>
  <si>
    <t>2023.07.31</t>
  </si>
  <si>
    <t>8499c2d7-185b-4864-bfc9-2f463df57c08</t>
  </si>
  <si>
    <t>석남치과의원</t>
  </si>
  <si>
    <t>정갑천</t>
  </si>
  <si>
    <t>2480310c-355e-4e06-bc96-59572a05706d</t>
  </si>
  <si>
    <t>선부부치과의원</t>
  </si>
  <si>
    <t>허정선</t>
  </si>
  <si>
    <t>2022.03.08</t>
  </si>
  <si>
    <t>36d036c6-f536-466d-a622-6245e173f4d2</t>
  </si>
  <si>
    <t>선이고운치과(수완지구)</t>
  </si>
  <si>
    <t>김석필</t>
  </si>
  <si>
    <t>2025.07.30</t>
  </si>
  <si>
    <t>297c9fbf-83a8-42d4-863b-8f8ba74dd4cb</t>
  </si>
  <si>
    <t>선이고운치과(용봉)</t>
  </si>
  <si>
    <t>문다날</t>
  </si>
  <si>
    <t>8f2033fc-61c3-4ada-8625-773b066a644e</t>
  </si>
  <si>
    <t>선이고운치과의원(농성동)</t>
  </si>
  <si>
    <t>김고운외1</t>
  </si>
  <si>
    <t>2025.05.20</t>
  </si>
  <si>
    <t>a7035192-f78b-4843-80ff-fb45137fb8c2</t>
  </si>
  <si>
    <t>선치과</t>
  </si>
  <si>
    <t>선선기</t>
  </si>
  <si>
    <t>147e4cb4-985c-4c38-b698-b9c523b8c944</t>
  </si>
  <si>
    <t>선한마음치과</t>
  </si>
  <si>
    <t>이태일</t>
  </si>
  <si>
    <t>2025.06.12</t>
  </si>
  <si>
    <t>25년 트리톤 거래처</t>
  </si>
  <si>
    <t>aef6b2e9-57df-4690-97c9-8d4af60ac659</t>
  </si>
  <si>
    <t>성남치과</t>
  </si>
  <si>
    <t>류혜경</t>
  </si>
  <si>
    <t>ac5fa11e-507c-49b6-a5e9-9792db5337be</t>
  </si>
  <si>
    <t>성분도치과병원</t>
  </si>
  <si>
    <t>조병윤</t>
  </si>
  <si>
    <t>2024.12.05</t>
  </si>
  <si>
    <t>(재)부산성베네딕도수녀회성분도치과병원</t>
  </si>
  <si>
    <t>7724476a-30ab-4021-b509-dbeec73ebebf</t>
  </si>
  <si>
    <t>성실메디칼</t>
  </si>
  <si>
    <t>김보미</t>
  </si>
  <si>
    <t>f3c3fa0a-1f36-4ccc-9c48-09523e152e3d</t>
  </si>
  <si>
    <t>성심치과의원</t>
  </si>
  <si>
    <t>정진욱</t>
  </si>
  <si>
    <t>aedec6ab-80ed-472c-b5b7-4d882a617158</t>
  </si>
  <si>
    <t>성심치과의원(구로구)</t>
  </si>
  <si>
    <t>김은영</t>
  </si>
  <si>
    <t>마스크만 구매. 방문예정마스크만 구매. 방문예정</t>
  </si>
  <si>
    <t>3ef4ccf4-5e3f-41a1-a4c4-a65bdfe0e983</t>
  </si>
  <si>
    <t>성심치과의원(울산)</t>
  </si>
  <si>
    <t>39f2bfa7-0c03-4bde-a930-e28caab5d263</t>
  </si>
  <si>
    <t>성심치과의원(청주)</t>
  </si>
  <si>
    <t>정상일</t>
  </si>
  <si>
    <t>0657e07d-a292-41c1-a110-e37cbb472bf7</t>
  </si>
  <si>
    <t>세모치과의원</t>
  </si>
  <si>
    <t>세모치과</t>
  </si>
  <si>
    <t>한진규</t>
  </si>
  <si>
    <t>키스본,트리톤,덴스틴</t>
  </si>
  <si>
    <t>2024.09.13</t>
  </si>
  <si>
    <t>대표님지시 쿠보텍 상품,TL 영업예정대표님지시 쿠보텍 상품,TL 영업예정단품구매</t>
  </si>
  <si>
    <t>196765f6-b60e-4688-b886-aa0788f68bb0</t>
  </si>
  <si>
    <t>세브란스치과의원(제천)</t>
  </si>
  <si>
    <t>유영윤</t>
  </si>
  <si>
    <t>충북 제천시</t>
  </si>
  <si>
    <t>2024.05.22</t>
  </si>
  <si>
    <t>d081fc7f-856e-405d-a533-9abae33aaab0</t>
  </si>
  <si>
    <t>세움치과의원</t>
  </si>
  <si>
    <t>윤성민</t>
  </si>
  <si>
    <t>방문인사후 진행체크방문인사후 진행체크이월잔액만 존재(2017), 2024년 샘플나감(어버트먼트)_x000D_
장부이관</t>
  </si>
  <si>
    <t>024b0744-4474-40f3-93c4-89397a922d85</t>
  </si>
  <si>
    <t>세움치과의원(세종)</t>
  </si>
  <si>
    <t>김재희</t>
  </si>
  <si>
    <t>70fedc4a-09fd-4b65-ab26-ad9b475baaad</t>
  </si>
  <si>
    <t>세이덴탈</t>
  </si>
  <si>
    <t>세종 갈매로</t>
  </si>
  <si>
    <t>2023.07.28</t>
  </si>
  <si>
    <t>ccc4038f-cad8-4c88-a369-7cc2109ee407</t>
  </si>
  <si>
    <t>세이치과</t>
  </si>
  <si>
    <t>이재진</t>
  </si>
  <si>
    <t>경북 김천시</t>
  </si>
  <si>
    <t>2024.09.30</t>
  </si>
  <si>
    <t>75a8e6c3-cc47-42a8-83c6-42f096c0b55c</t>
  </si>
  <si>
    <t>세일글로발</t>
  </si>
  <si>
    <t>안임준</t>
  </si>
  <si>
    <t>07d9d0fc-a56d-451a-9d5d-53cabf104508</t>
  </si>
  <si>
    <t>세종부부치과(성남)</t>
  </si>
  <si>
    <t>양희창</t>
  </si>
  <si>
    <t>자사제품 사용안할 예정, 예정23년이후 거래중지(타사위주사용)_x000D_
방문 후 보고(트리톤 영업)_x000D_
장부이관</t>
  </si>
  <si>
    <t>b9664bc4-7c65-4aa9-a6a2-bb4cca1d7131</t>
  </si>
  <si>
    <t>세종부부치과(수원)</t>
  </si>
  <si>
    <t>박수범</t>
  </si>
  <si>
    <t>임플란트,키스본,Centric Bite</t>
  </si>
  <si>
    <t>be2fe220-080b-442d-8187-d262ffc53ac2</t>
  </si>
  <si>
    <t>세종치과의원</t>
  </si>
  <si>
    <t>김성언</t>
  </si>
  <si>
    <t>샘플링 및 거래유도샘플링 및 거래유도부산이관</t>
  </si>
  <si>
    <t>d0608fba-9db1-49b0-976a-6955de348c04</t>
  </si>
  <si>
    <t>세화치과기공소</t>
  </si>
  <si>
    <t>김성용</t>
  </si>
  <si>
    <t>2025.04.10</t>
  </si>
  <si>
    <t>0fa50c0f-510c-476e-a3e1-a0a56bc90de5</t>
  </si>
  <si>
    <t>센트럴치과</t>
  </si>
  <si>
    <t>조철배</t>
  </si>
  <si>
    <t>86ab77fb-0041-4033-9570-7ead149d57dd</t>
  </si>
  <si>
    <t>소망치과(광주)</t>
  </si>
  <si>
    <t>강한수외2</t>
  </si>
  <si>
    <t>e60dc6cd-19e5-429d-b14b-bb1b1a4d7bf2</t>
  </si>
  <si>
    <t>소미치과의원</t>
  </si>
  <si>
    <t>이영애</t>
  </si>
  <si>
    <t>센트릭</t>
  </si>
  <si>
    <t>단발성</t>
  </si>
  <si>
    <t>b2f36d48-f53b-4ec4-8e98-105525c4ea18</t>
  </si>
  <si>
    <t>손철용치과(광주)</t>
  </si>
  <si>
    <t>손철용</t>
  </si>
  <si>
    <t>2022.12.20</t>
  </si>
  <si>
    <t>d6e0420f-fe5e-4dc6-99a6-892003a8768d</t>
  </si>
  <si>
    <t>송강드림치과</t>
  </si>
  <si>
    <t>심재환</t>
  </si>
  <si>
    <t>2c7a28cb-fe09-428f-9572-88f623860924</t>
  </si>
  <si>
    <t>송광문치과(진주)</t>
  </si>
  <si>
    <t>송광문</t>
  </si>
  <si>
    <t>2022.06.29</t>
  </si>
  <si>
    <t>f18183cc-6fa5-4535-8d36-7e05c10a093e</t>
  </si>
  <si>
    <t>송광철치과의원</t>
  </si>
  <si>
    <t>송광철</t>
  </si>
  <si>
    <t>2022.01.25</t>
  </si>
  <si>
    <t>6f96f44c-62b9-42be-834a-5fa07c4e2435</t>
  </si>
  <si>
    <t>송도이안치과의원</t>
  </si>
  <si>
    <t>이계혁</t>
  </si>
  <si>
    <t>인천 연수구</t>
  </si>
  <si>
    <t>키스본,트리톤</t>
  </si>
  <si>
    <t>2022.01.06</t>
  </si>
  <si>
    <t>동문거래처, 트리톤 키스본 지속거래를 통한 패키지 제안</t>
  </si>
  <si>
    <t>b83e18ce-732a-4d69-859c-76fdb1087da9</t>
  </si>
  <si>
    <t>송도이플란트치과</t>
  </si>
  <si>
    <t>양기빈</t>
  </si>
  <si>
    <t>2025.05.27</t>
  </si>
  <si>
    <t>7888cfec-0806-4038-86a2-6ea759e4fc22</t>
  </si>
  <si>
    <t>송원여자고등학교</t>
  </si>
  <si>
    <t>송정철</t>
  </si>
  <si>
    <t>97351ab4-d9e2-43ea-9b23-18a7eb8a08e9</t>
  </si>
  <si>
    <t>송재근치과의원</t>
  </si>
  <si>
    <t>송재근</t>
  </si>
  <si>
    <t>2023.02.04</t>
  </si>
  <si>
    <t>053e0029-e4e5-4c68-8e8c-4e314dd9e012</t>
  </si>
  <si>
    <t>송정부부치과(덴스틴)</t>
  </si>
  <si>
    <t>송정부부치과</t>
  </si>
  <si>
    <t>이동심외1</t>
  </si>
  <si>
    <t>키스본,마스크,덴스틴</t>
  </si>
  <si>
    <t>2025.04.14</t>
  </si>
  <si>
    <t>dee3e577-61a6-4eec-b016-a78cba7fce44</t>
  </si>
  <si>
    <t>송정아가페치과의원</t>
  </si>
  <si>
    <t>김영민</t>
  </si>
  <si>
    <t>f37c5d2c-5f4e-48b7-84e2-f7959f5b2c2c</t>
  </si>
  <si>
    <t>송진명치과</t>
  </si>
  <si>
    <t>송진명</t>
  </si>
  <si>
    <t>마스크,쿠보몰</t>
  </si>
  <si>
    <t>2025.09.15</t>
  </si>
  <si>
    <t>활성화 하기 어려움</t>
  </si>
  <si>
    <t>ed76c920-3b0a-4271-b74e-7965f40831dd</t>
  </si>
  <si>
    <t>수성아트라인치과</t>
  </si>
  <si>
    <t>조상호</t>
  </si>
  <si>
    <t>2024.03.27</t>
  </si>
  <si>
    <t>330185df-ab06-4349-894b-0b2c693de327</t>
  </si>
  <si>
    <t>수성치과</t>
  </si>
  <si>
    <t>정승준</t>
  </si>
  <si>
    <t>504ad679-357e-415c-8323-6b60a8157ea8</t>
  </si>
  <si>
    <t>수완노블치과</t>
  </si>
  <si>
    <t>류문광</t>
  </si>
  <si>
    <t>3b053cb2-f4bd-4210-a34c-dcf1d3b1a75a</t>
  </si>
  <si>
    <t>수원미르치과의원</t>
  </si>
  <si>
    <t>수원미르치과</t>
  </si>
  <si>
    <t>전창훈</t>
  </si>
  <si>
    <t>최재욱원장 빠져나가며 거래중지</t>
  </si>
  <si>
    <t>a073956e-ed9a-47ab-892c-9280903bdc50</t>
  </si>
  <si>
    <t>수원선치과의원</t>
  </si>
  <si>
    <t>최혜선</t>
  </si>
  <si>
    <t>2022.01.21</t>
  </si>
  <si>
    <t>마스크만 구매. 사용안할 예정_x000D_
방문 후 보고</t>
  </si>
  <si>
    <t>dc03538d-b0a4-4492-844c-874a22e89c98</t>
  </si>
  <si>
    <t>수이치과의원</t>
  </si>
  <si>
    <t>김보연</t>
  </si>
  <si>
    <t>2023.11.24</t>
  </si>
  <si>
    <t>트리톤 프로모션을 통해 판매 및 임플란트 pkg제안</t>
  </si>
  <si>
    <t>a34bba9e-4e1e-4327-b080-c7d20fa069d4</t>
  </si>
  <si>
    <t>수치과기공소(광양)</t>
  </si>
  <si>
    <t>김수환</t>
  </si>
  <si>
    <t>6012cb87-5905-4ead-b970-403d8097cf63</t>
  </si>
  <si>
    <t>수치과병원(신사동)</t>
  </si>
  <si>
    <t>수치과병원</t>
  </si>
  <si>
    <t>박호산</t>
  </si>
  <si>
    <t>22년 임플란트 부품 구매후 단절(KIS)</t>
  </si>
  <si>
    <t>cd6029ec-301b-447d-b846-7677bc68dc8d</t>
  </si>
  <si>
    <t>수플란트치과(대전)</t>
  </si>
  <si>
    <t>김기수</t>
  </si>
  <si>
    <t>406eb6e2-9801-4a97-9b64-5ca69151db91</t>
  </si>
  <si>
    <t>순천 본치과(보험)</t>
  </si>
  <si>
    <t>순천본치과(보험)</t>
  </si>
  <si>
    <t>2023.07.05</t>
  </si>
  <si>
    <t>이도이앤씨로 계약중</t>
  </si>
  <si>
    <t>b0ecd922-5835-4af3-b759-fb3e6b7f1101</t>
  </si>
  <si>
    <t>순천뉴욕치과</t>
  </si>
  <si>
    <t>순천뉴욕치과(폐업)</t>
  </si>
  <si>
    <t>정남수외 1명</t>
  </si>
  <si>
    <t>2021.05.02</t>
  </si>
  <si>
    <t>b9bb7dc0-1a99-44f8-8d7b-575109aec716</t>
  </si>
  <si>
    <t>순천모아치과</t>
  </si>
  <si>
    <t>신찬호외 4명</t>
  </si>
  <si>
    <t>2022.11.15</t>
  </si>
  <si>
    <t>fe55c78d-9e6f-4b11-88e3-b3152fc69063</t>
  </si>
  <si>
    <t>순천미르치과의원</t>
  </si>
  <si>
    <t>임진수외 4명</t>
  </si>
  <si>
    <t>임플란트,키스본,의료장비,재료</t>
  </si>
  <si>
    <t>2025.08.12</t>
  </si>
  <si>
    <t>709b67d7-ae39-4026-9501-5f22c0b40717</t>
  </si>
  <si>
    <t>순천아이덴치과</t>
  </si>
  <si>
    <t>순천아이덴치과(폐업)</t>
  </si>
  <si>
    <t>2022.09.01</t>
  </si>
  <si>
    <t>아이덴치과-&gt;본치과 이관(2022)</t>
  </si>
  <si>
    <t>609c9ab6-0bcb-473c-b64f-b997bf5be4ab</t>
  </si>
  <si>
    <t>순천전남덴탈</t>
  </si>
  <si>
    <t>2017년이전</t>
  </si>
  <si>
    <t>이월잔액만 존재(2017)</t>
  </si>
  <si>
    <t>bd6de9c8-153c-438d-a1ed-5260dd6d0a42</t>
  </si>
  <si>
    <t>순천준치과의원</t>
  </si>
  <si>
    <t>이준호</t>
  </si>
  <si>
    <t>7b93f824-7d3f-45b4-b42d-1fed58c2802c</t>
  </si>
  <si>
    <t>순천프롬치과</t>
  </si>
  <si>
    <t>오현철</t>
  </si>
  <si>
    <t>2021.11.09</t>
  </si>
  <si>
    <t>활성화하기 힘듦활</t>
  </si>
  <si>
    <t>aeddf313-6d42-4189-9b4c-f1905303294d</t>
  </si>
  <si>
    <t>쉼부부치과</t>
  </si>
  <si>
    <t>강경하</t>
  </si>
  <si>
    <t>현 거래처(TL)_x000D_
거래쳐 코드 2개</t>
  </si>
  <si>
    <t>ea406b23-6aa5-4327-a48f-58f7478be09a</t>
  </si>
  <si>
    <t>슈어상사</t>
  </si>
  <si>
    <t>이천승</t>
  </si>
  <si>
    <t>-</t>
  </si>
  <si>
    <t>현 거래처 대리점_x000D_
거래처 코드 2개</t>
  </si>
  <si>
    <t>84e4a7bc-b327-4cd0-b484-2375020f46dd</t>
  </si>
  <si>
    <t>스마일덴탈</t>
  </si>
  <si>
    <t>박영철</t>
  </si>
  <si>
    <t>재료,트리톤</t>
  </si>
  <si>
    <t>aed4fae4-f888-465a-a687-791b0804bd5b</t>
  </si>
  <si>
    <t>스마일라인 치과기공소</t>
  </si>
  <si>
    <t>스마일라인치과기공소</t>
  </si>
  <si>
    <t>유성균</t>
  </si>
  <si>
    <t>2024.01.27</t>
  </si>
  <si>
    <t>지르코니아 추가영업지르코니아 추가영업부산이관(강태훈--&gt;강주진)</t>
  </si>
  <si>
    <t>6564015f-1c7b-42e9-8633-5dfa44fec4c9</t>
  </si>
  <si>
    <t>스마트e치과</t>
  </si>
  <si>
    <t>스마트E치과</t>
  </si>
  <si>
    <t>김기엽외 1명</t>
  </si>
  <si>
    <t>거래처 코드 2개</t>
  </si>
  <si>
    <t>7d14f625-6e3b-4e69-9f8d-18b5fd1ebf3e</t>
  </si>
  <si>
    <t>스마트치과</t>
  </si>
  <si>
    <t>장민호</t>
  </si>
  <si>
    <t>피에조</t>
  </si>
  <si>
    <t>ee7bb3df-94e4-4a9d-bd6b-32ad738ec3e0</t>
  </si>
  <si>
    <t>스마트치과의원(광주)</t>
  </si>
  <si>
    <t>김준성</t>
  </si>
  <si>
    <t>ef270d17-be04-49f4-a769-e49b812b8a66</t>
  </si>
  <si>
    <t>스카이치과의원</t>
  </si>
  <si>
    <t>이명구</t>
  </si>
  <si>
    <t>활성어려움활성</t>
  </si>
  <si>
    <t>154339c5-457d-4842-8614-cb8b2a9beea2</t>
  </si>
  <si>
    <t>스타치과</t>
  </si>
  <si>
    <t>김운규</t>
  </si>
  <si>
    <t>2019.01.10</t>
  </si>
  <si>
    <t>방문 후 보고_x000D_
거래처 코드 2개</t>
  </si>
  <si>
    <t>6ea57ab0-39b6-4d0e-ab7b-c22a26adb7ca</t>
  </si>
  <si>
    <t>스타치과교정과의원(쿠보몰)</t>
  </si>
  <si>
    <t>스타치과교정과의원</t>
  </si>
  <si>
    <t>이상미</t>
  </si>
  <si>
    <t>투자조합 거래처</t>
  </si>
  <si>
    <t>1a1de6e1-930f-4447-8669-cddcd1191869</t>
  </si>
  <si>
    <t>슬로바키아</t>
  </si>
  <si>
    <t>651271b2-cf23-4b2d-a3f7-c5b239976455</t>
  </si>
  <si>
    <t>시온치과</t>
  </si>
  <si>
    <t>송정환</t>
  </si>
  <si>
    <t>2024.12.03</t>
  </si>
  <si>
    <t>d460bc30-8c8d-4ca2-bc18-9e61e74ae8a1</t>
  </si>
  <si>
    <t>시원치과의원(광주)</t>
  </si>
  <si>
    <t>오경주</t>
  </si>
  <si>
    <t>2024.10.10</t>
  </si>
  <si>
    <t>c7bcfba5-f1c0-4a45-98bc-48721b71ecc4</t>
  </si>
  <si>
    <t>시카고모아치과의원</t>
  </si>
  <si>
    <t>김신</t>
  </si>
  <si>
    <t>2023.08.10</t>
  </si>
  <si>
    <t>생애최초 패키지 및 장비 제안중</t>
  </si>
  <si>
    <t>16c8c8cc-9aa7-4da2-a958-bd63dc33499f</t>
  </si>
  <si>
    <t>시티치과의원</t>
  </si>
  <si>
    <t>주락현</t>
  </si>
  <si>
    <t>2024.05.29</t>
  </si>
  <si>
    <t>2d580366-fdb7-4b47-98e5-fb9e85d0e50d</t>
  </si>
  <si>
    <t>신두교치과의원</t>
  </si>
  <si>
    <t>신두교</t>
  </si>
  <si>
    <t>1e452c9b-d595-477d-9a7e-24c0032f2df2</t>
  </si>
  <si>
    <t>신암수치과의원</t>
  </si>
  <si>
    <t>노재환</t>
  </si>
  <si>
    <t>d1737560-7324-45db-b15b-7f11eccab035</t>
  </si>
  <si>
    <t>신우치과병원(무안)</t>
  </si>
  <si>
    <t>김일섭외 4명</t>
  </si>
  <si>
    <t>850d1e14-1590-4225-bc56-9c52eb4b0af3</t>
  </si>
  <si>
    <t>신우치과의원(담양)</t>
  </si>
  <si>
    <t>김종욱</t>
  </si>
  <si>
    <t>2023.06.07</t>
  </si>
  <si>
    <t>536c4ac5-29f9-44a1-b4f2-a6feb7cb9fd0</t>
  </si>
  <si>
    <t>신철규치과의원</t>
  </si>
  <si>
    <t>신철규</t>
  </si>
  <si>
    <t>부산 사하구</t>
  </si>
  <si>
    <t>883da1ad-c8d5-4761-8ee7-262051b0c035</t>
  </si>
  <si>
    <t>신치과의원</t>
  </si>
  <si>
    <t>신중식</t>
  </si>
  <si>
    <t>2024.10.30</t>
  </si>
  <si>
    <t>4c186bbd-551b-4889-9dbe-a06999b986f1</t>
  </si>
  <si>
    <t>신탄진상아치과</t>
  </si>
  <si>
    <t>오윤희</t>
  </si>
  <si>
    <t>cfd52bc9-2003-475b-9d72-78a9e33bd1bc</t>
  </si>
  <si>
    <t>신화치과</t>
  </si>
  <si>
    <t>성진효</t>
  </si>
  <si>
    <t>3bde8654-0302-4025-95de-8a7bcd512ee5</t>
  </si>
  <si>
    <t>심상현치과</t>
  </si>
  <si>
    <t>심상현</t>
  </si>
  <si>
    <t>2021.10.21</t>
  </si>
  <si>
    <t>지르코니아블록</t>
  </si>
  <si>
    <t>28690b19-56cf-44af-9229-b2c865f11509</t>
  </si>
  <si>
    <t>쎈기공소</t>
  </si>
  <si>
    <t>김형철외 1명</t>
  </si>
  <si>
    <t>6194945c-bca0-426f-ba08-53dc5a41dd2a</t>
  </si>
  <si>
    <t>씨알오치과기공소</t>
  </si>
  <si>
    <t>김종호</t>
  </si>
  <si>
    <t>2dfcb46b-fd54-40dd-8e60-e9a6954910aa</t>
  </si>
  <si>
    <t>씨에이치덴탈솔루션(전:청치과기공소)</t>
  </si>
  <si>
    <t>우제승</t>
  </si>
  <si>
    <t>3f4d5a8a-38f2-407e-b1ce-4895f7dd1346</t>
  </si>
  <si>
    <t>아가페치과의원</t>
  </si>
  <si>
    <t>김재한</t>
  </si>
  <si>
    <t>트리톤,재료,마스크</t>
  </si>
  <si>
    <t>2025.08.08</t>
  </si>
  <si>
    <t>c8294306-c68d-43e3-beb6-20ac2c9db542</t>
  </si>
  <si>
    <t>아동치과(속초)</t>
  </si>
  <si>
    <t>아동치과</t>
  </si>
  <si>
    <t>이기섭</t>
  </si>
  <si>
    <t>2021.06.16</t>
  </si>
  <si>
    <t>활성어려움 소아치과 거래 없음(마스크1회구매)</t>
  </si>
  <si>
    <t>a213e46f-9fc0-4b4d-9495-64cb933302ec</t>
  </si>
  <si>
    <t>아르미치과</t>
  </si>
  <si>
    <t>서혜경</t>
  </si>
  <si>
    <t>ce96ffb4-a399-4b08-88a4-c773ddc76343</t>
  </si>
  <si>
    <t>아름다운신성치과의원</t>
  </si>
  <si>
    <t>김현철</t>
  </si>
  <si>
    <t>2023.10.14</t>
  </si>
  <si>
    <t>1c0d76ad-16ac-49a3-b4ba-9bf4661fb804</t>
  </si>
  <si>
    <t>아름다운치과의원(포항)</t>
  </si>
  <si>
    <t>이정철</t>
  </si>
  <si>
    <t>경북 포항시</t>
  </si>
  <si>
    <t>8c3bacd0-61ba-427f-a169-0265f1257408</t>
  </si>
  <si>
    <t>아름다운턱치과</t>
  </si>
  <si>
    <t>노운정</t>
  </si>
  <si>
    <t>2024.05.08</t>
  </si>
  <si>
    <t>활성어려움 24년 MPP 거래처</t>
  </si>
  <si>
    <t>46aaf509-2d7e-4a3d-8d1d-a40107ddff13</t>
  </si>
  <si>
    <t>아름드리치과(수완)</t>
  </si>
  <si>
    <t>김용도</t>
  </si>
  <si>
    <t>2025.08.31</t>
  </si>
  <si>
    <t>a3377203-29b1-40e0-95d7-0c073e19ea7d</t>
  </si>
  <si>
    <t>아이덴탈(부산)</t>
  </si>
  <si>
    <t>김인수</t>
  </si>
  <si>
    <t>2022.06.03</t>
  </si>
  <si>
    <t>33507b70-2e6b-498c-8250-afd27301dc75</t>
  </si>
  <si>
    <t>아이디디에이(실매출)</t>
  </si>
  <si>
    <t>무기명(없음)</t>
  </si>
  <si>
    <t>e6856dc4-446f-4b8f-b815-f614f1e018c6</t>
  </si>
  <si>
    <t>아이오 덴탈랩</t>
  </si>
  <si>
    <t>아이오덴탈랩</t>
  </si>
  <si>
    <t>김홍재</t>
  </si>
  <si>
    <t>0403e52b-bbd0-4678-a57f-bd68fd9f50a9</t>
  </si>
  <si>
    <t>아이오치과</t>
  </si>
  <si>
    <t>차준영</t>
  </si>
  <si>
    <t>017d5a37-749d-4814-9cfb-da045310aac7</t>
  </si>
  <si>
    <t>아이온치과의원</t>
  </si>
  <si>
    <t>2022.03.12</t>
  </si>
  <si>
    <t>d6b38d39-c9de-4dba-8bed-0dc68fd97258</t>
  </si>
  <si>
    <t>아이콘치과기공소</t>
  </si>
  <si>
    <t>김병찬</t>
  </si>
  <si>
    <t>5f2cfb26-0b44-4f68-98e4-787e856081e7</t>
  </si>
  <si>
    <t>아이플러스키즈카페</t>
  </si>
  <si>
    <t>한유진</t>
  </si>
  <si>
    <t>81b1a985-28ab-42bb-9b6a-69d29b8573ab</t>
  </si>
  <si>
    <t>아임유치과의원</t>
  </si>
  <si>
    <t>장희선</t>
  </si>
  <si>
    <t xml:space="preserve">방문 및 </t>
  </si>
  <si>
    <t>efdd0427-00c5-47e3-becf-86018c9e62af</t>
  </si>
  <si>
    <t>아프지않은행복치과</t>
  </si>
  <si>
    <t>김혁</t>
  </si>
  <si>
    <t>db2135b1-9db5-4395-848a-ffa78a5ceb0f</t>
  </si>
  <si>
    <t>안동열린치과</t>
  </si>
  <si>
    <t>송민섭</t>
  </si>
  <si>
    <t>2023.02.03</t>
  </si>
  <si>
    <t>48dfe2a6-902b-45bd-ac85-ff5660436898</t>
  </si>
  <si>
    <t>안산 바로드림치과의원</t>
  </si>
  <si>
    <t>안산바로드림치과의원</t>
  </si>
  <si>
    <t>한지상</t>
  </si>
  <si>
    <t>임플란트,마스크,의료장비</t>
  </si>
  <si>
    <t>d915e357-41f3-4129-85c8-b2ce6ed465c5</t>
  </si>
  <si>
    <t>안양365플란트치과</t>
  </si>
  <si>
    <t>안석</t>
  </si>
  <si>
    <t>7f1e522a-79f1-4d79-922c-6b68f51e8c44</t>
  </si>
  <si>
    <t>안종우통합치과의원</t>
  </si>
  <si>
    <t>안종우</t>
  </si>
  <si>
    <t>2024.01.26</t>
  </si>
  <si>
    <t>임플란트, 키스본 추가영업임플란트, 키스본 추가영업부산이관(강태훈--&gt;강주진)</t>
  </si>
  <si>
    <t>95af8545-31c5-44dc-ba9b-9b4d20242dd7</t>
  </si>
  <si>
    <t>안중근치과</t>
  </si>
  <si>
    <t>김태홍</t>
  </si>
  <si>
    <t>경기 평택시</t>
  </si>
  <si>
    <t>2024.07.08</t>
  </si>
  <si>
    <t>e23420c5-40a7-48e0-a21d-07a7d622be8b</t>
  </si>
  <si>
    <t>안진팜</t>
  </si>
  <si>
    <t>백승근</t>
  </si>
  <si>
    <t>충남 공주시</t>
  </si>
  <si>
    <t>677ad5e2-1c57-444b-ac1b-c90a149ab087</t>
  </si>
  <si>
    <t>안치과의원</t>
  </si>
  <si>
    <t>안성호</t>
  </si>
  <si>
    <t>임플란트,키스본,트리톤</t>
  </si>
  <si>
    <t>286cd8a1-1ae4-452c-ad88-be9dfddd4280</t>
  </si>
  <si>
    <t>안치과의원(정읍)</t>
  </si>
  <si>
    <t>안종관</t>
  </si>
  <si>
    <t>2602ea71-58bb-4992-b010-0962051f22c3</t>
  </si>
  <si>
    <t>압구정스마일치과의원</t>
  </si>
  <si>
    <t>조영채</t>
  </si>
  <si>
    <t>2025.08.18</t>
  </si>
  <si>
    <t>e253a869-1cf9-469b-82f4-35b4ee7ec389</t>
  </si>
  <si>
    <t>앞선치과기공소</t>
  </si>
  <si>
    <t>김일규외 3명</t>
  </si>
  <si>
    <t>4e8c9c57-374e-4fff-b156-5f0d2f74cbf4</t>
  </si>
  <si>
    <t>양상일치과의원</t>
  </si>
  <si>
    <t>양상일</t>
  </si>
  <si>
    <t>8bb38a16-46b2-4d6d-b04f-c32114e4b518</t>
  </si>
  <si>
    <t>양치과(광주)</t>
  </si>
  <si>
    <t>양혜령</t>
  </si>
  <si>
    <t>2023.11.08</t>
  </si>
  <si>
    <t>03dd3b43-0b55-4807-9d59-512f04ef1a91</t>
  </si>
  <si>
    <t>양치과의원(서울)</t>
  </si>
  <si>
    <t>양봉권</t>
  </si>
  <si>
    <t>서울 동작구</t>
  </si>
  <si>
    <t>2025.04.08</t>
  </si>
  <si>
    <t>03cfd638-82b5-45b8-b67e-c369c74dba76</t>
  </si>
  <si>
    <t>양평치과</t>
  </si>
  <si>
    <t>문천호</t>
  </si>
  <si>
    <t>2022.09.14</t>
  </si>
  <si>
    <t>24년 KIS거래처 이후 주문X 원장님 지인 타사 영업사원</t>
  </si>
  <si>
    <t>db9825c5-2669-4be3-b405-4ad1c23a66b3</t>
  </si>
  <si>
    <t>에덴치과기공소</t>
  </si>
  <si>
    <t>권순철</t>
  </si>
  <si>
    <t>3d53bbd0-d840-42ba-8bb4-80b6c0fb9743</t>
  </si>
  <si>
    <t>에벤에셀치과의원</t>
  </si>
  <si>
    <t>2022.11.11</t>
  </si>
  <si>
    <t>활성화하기 힘듦,곽재우치과 -&gt; 사업자변경</t>
  </si>
  <si>
    <t>5603dfcb-2087-46a7-979c-66721a22815a</t>
  </si>
  <si>
    <t>에스덴텍(S-DENTECH)</t>
  </si>
  <si>
    <t>에스덴텍</t>
  </si>
  <si>
    <t>최은희</t>
  </si>
  <si>
    <t>4ba3ce04-0236-44f1-b5e9-0bbb3bd9438d</t>
  </si>
  <si>
    <t>에스디메디컬(SD MEdical)</t>
  </si>
  <si>
    <t>에스디메디컬</t>
  </si>
  <si>
    <t>최은교</t>
  </si>
  <si>
    <t>98ddecc3-f9ca-4bca-8fc9-cf19c0c11cb9</t>
  </si>
  <si>
    <t>에스엠치과병원</t>
  </si>
  <si>
    <t>한상운외 1명</t>
  </si>
  <si>
    <t>2025.06.13</t>
  </si>
  <si>
    <t>55ecb178-267b-4fd1-a2df-e11238e84c90</t>
  </si>
  <si>
    <t>에스플란트치과병원</t>
  </si>
  <si>
    <t>손병섭</t>
  </si>
  <si>
    <t>블록 리퀴드</t>
  </si>
  <si>
    <t>단품거래</t>
  </si>
  <si>
    <t>9cc92574-b298-4964-b18c-07aa4cc80210</t>
  </si>
  <si>
    <t>에이디치과기공소(용인)</t>
  </si>
  <si>
    <t>차국준</t>
  </si>
  <si>
    <t>0f86966b-3a3d-45d9-8216-a7edcd37d61d</t>
  </si>
  <si>
    <t>에이르치과기공소</t>
  </si>
  <si>
    <t>김학수</t>
  </si>
  <si>
    <t>636c635b-ca45-448c-9c3f-4f75c5f259f7</t>
  </si>
  <si>
    <t>에이블청아치과</t>
  </si>
  <si>
    <t>권혁진</t>
  </si>
  <si>
    <t>2025.02.28</t>
  </si>
  <si>
    <t>현 거래처_x000D_
거래처 코드 2개</t>
  </si>
  <si>
    <t>ce921a3c-f88f-4e4b-9819-4e1087aa53a6</t>
  </si>
  <si>
    <t>에이블치과(동대문)</t>
  </si>
  <si>
    <t>에이블치과</t>
  </si>
  <si>
    <t>최민욱</t>
  </si>
  <si>
    <t>서울 동대문구</t>
  </si>
  <si>
    <t>실리캡</t>
  </si>
  <si>
    <t>2018.11.29</t>
  </si>
  <si>
    <t>2018년 투자조합 조경안원장님 소개 _x000D_
조경안 원장님과 TL,트리톤 영업예정, 2018년 투자조합 이후 거래 없음</t>
  </si>
  <si>
    <t>2fd40076-844e-4c5a-ae62-62384efc7e80</t>
  </si>
  <si>
    <t>에이블치과(폐업)</t>
  </si>
  <si>
    <t>2018.01.12</t>
  </si>
  <si>
    <t>폐업_x000D_
사업자변경으로 정찬권에이블치과 장부이동</t>
  </si>
  <si>
    <t>94bc4d1c-63b1-4c7f-9c01-5e7ac668493b</t>
  </si>
  <si>
    <t>에이스치과의원</t>
  </si>
  <si>
    <t>박상선</t>
  </si>
  <si>
    <t>키스본,재료</t>
  </si>
  <si>
    <t>2022.06.10</t>
  </si>
  <si>
    <t>방문인사후 진행체크방문인사후 진행체크신규배정(25.09.09), 투자조합가입자_x000D_
정용선</t>
  </si>
  <si>
    <t>6d2e0a25-fcce-413e-94af-c14757d1a4ec</t>
  </si>
  <si>
    <t>에이쓰리</t>
  </si>
  <si>
    <t>신규배정(25.09.09), 인천대리점_x000D_
에이쓰리(김성훈)</t>
  </si>
  <si>
    <t>6aaa77d3-6bd8-46cb-9bb9-979341d80773</t>
  </si>
  <si>
    <t>에이엠치과</t>
  </si>
  <si>
    <t>안명환</t>
  </si>
  <si>
    <t>임플란트 미사용으로 쿠보몰 사용 중</t>
  </si>
  <si>
    <t>495193de-a699-44df-8c5e-7d20f316e09c</t>
  </si>
  <si>
    <t>에프엔이치과기공소(주)</t>
  </si>
  <si>
    <t>이규현</t>
  </si>
  <si>
    <t>2025.08.16</t>
  </si>
  <si>
    <t>69e105e1-bc35-47ec-a8fb-6fdb7dd727fb</t>
  </si>
  <si>
    <t>엔유아이씨(N-UIC)치과의원</t>
  </si>
  <si>
    <t>엔유아이씨치과</t>
  </si>
  <si>
    <t>서병곤</t>
  </si>
  <si>
    <t>조경안원장 소개 주문 없음</t>
  </si>
  <si>
    <t>eee4e383-24df-4611-b70d-e7cd72696032</t>
  </si>
  <si>
    <t>엔제이비 주식회사</t>
  </si>
  <si>
    <t>엔제이비(주)</t>
  </si>
  <si>
    <t>노충</t>
  </si>
  <si>
    <t>이월잔액만 존재(2017), 포항미르치과이관</t>
  </si>
  <si>
    <t>40f271b9-bd20-4b4e-8158-e0c38e4fe32f</t>
  </si>
  <si>
    <t>엘리트치과병원(부산)</t>
  </si>
  <si>
    <t>양동국</t>
  </si>
  <si>
    <t>a5b2e809-1f18-4cec-b2f6-257d2f3110f7</t>
  </si>
  <si>
    <t>엘에이라임치과</t>
  </si>
  <si>
    <t>김형준</t>
  </si>
  <si>
    <t>2024.02.15</t>
  </si>
  <si>
    <t>b15f65cb-fbe4-4a0f-915a-953ec42cbf79</t>
  </si>
  <si>
    <t>여수리온치과(폐업)</t>
  </si>
  <si>
    <t>여수리온치과</t>
  </si>
  <si>
    <t>한남기</t>
  </si>
  <si>
    <t>신규배정(25.09.09), 폐업치과_x000D_
그린텐탈(최재익)</t>
  </si>
  <si>
    <t>73c7ee31-cf41-4d3e-8190-e80406436f1e</t>
  </si>
  <si>
    <t>여수아름다운치과</t>
  </si>
  <si>
    <t>송원준</t>
  </si>
  <si>
    <t>a2bb8a55-e260-4f2e-aa82-60ebbdf44e9f</t>
  </si>
  <si>
    <t>여수연합치과의원</t>
  </si>
  <si>
    <t>정영완외1</t>
  </si>
  <si>
    <t>2022.06.21</t>
  </si>
  <si>
    <t>활성화하기 불가능</t>
  </si>
  <si>
    <t>e39b659f-d47e-4259-9464-6977af1dccc1</t>
  </si>
  <si>
    <t>여수지성치과</t>
  </si>
  <si>
    <t>배현숙외 1명</t>
  </si>
  <si>
    <t>2024.03.23</t>
  </si>
  <si>
    <t>8da6829f-76d1-48f7-a5b1-539245e8e07d</t>
  </si>
  <si>
    <t>연세메인치과(쿠보몰)</t>
  </si>
  <si>
    <t>서권수</t>
  </si>
  <si>
    <t>cd4eaa23-f344-43b9-b4f1-56779d49edce</t>
  </si>
  <si>
    <t>연세민치과의원</t>
  </si>
  <si>
    <t>c2c91166-e2be-425a-b549-9d2d9498b0ae</t>
  </si>
  <si>
    <t>연세바른이치과</t>
  </si>
  <si>
    <t>김경업</t>
  </si>
  <si>
    <t>8c3984d8-fe80-41bc-88d1-963c525d93ee</t>
  </si>
  <si>
    <t>연세봄치과의원</t>
  </si>
  <si>
    <t>김은경</t>
  </si>
  <si>
    <t>2022.05.07</t>
  </si>
  <si>
    <t>지인 치과실장으로 일했던 치과_x000D_
BONE 수량 구매 영업중지인 치과실장으로 일했던 치과, BONE 수량 구매 영업중</t>
  </si>
  <si>
    <t>3d420f99-d2c9-48d3-b41a-8d0ef1e95cfe</t>
  </si>
  <si>
    <t>연세비앤이치과</t>
  </si>
  <si>
    <t>김민석</t>
  </si>
  <si>
    <t>보철</t>
  </si>
  <si>
    <t>방문 및 프로모션협의방문 및 프로모션협의단발성</t>
  </si>
  <si>
    <t>051ac01a-764b-4a6c-beaf-2b129c15fd75</t>
  </si>
  <si>
    <t>연세수치과의원</t>
  </si>
  <si>
    <t>2022.06.15</t>
  </si>
  <si>
    <t>b988e9f2-830b-419d-b8e4-6e580c97daba</t>
  </si>
  <si>
    <t>연세아름치과의원</t>
  </si>
  <si>
    <t>허건</t>
  </si>
  <si>
    <t>e6e04d67-661d-4876-97b9-111e99257cc4</t>
  </si>
  <si>
    <t>연세유라인치과(쿠보몰)</t>
  </si>
  <si>
    <t>신승환</t>
  </si>
  <si>
    <t>a43b6c1c-39c9-4fff-8a82-0892c101deee</t>
  </si>
  <si>
    <t>연세윤치과</t>
  </si>
  <si>
    <t>윤기준</t>
  </si>
  <si>
    <t>2023.03.11</t>
  </si>
  <si>
    <t>루시아지그 구매. 방문예정</t>
  </si>
  <si>
    <t>d5e8b85d-82df-4ccb-b4a6-b64003d1608d</t>
  </si>
  <si>
    <t>연세이미지치과</t>
  </si>
  <si>
    <t>임영환</t>
  </si>
  <si>
    <t>키스본,힐링</t>
  </si>
  <si>
    <t>2022.04.07</t>
  </si>
  <si>
    <t>3e48a81c-fa91-4d79-9625-ad960ad0f59e</t>
  </si>
  <si>
    <t>연세일등치과(쿠보몰)</t>
  </si>
  <si>
    <t>연세일등치과</t>
  </si>
  <si>
    <t>정승회</t>
  </si>
  <si>
    <t>13fa1c81-0d95-4d19-9b17-df4fd07758fe</t>
  </si>
  <si>
    <t>연세준치과(서울)</t>
  </si>
  <si>
    <t>연세준치과</t>
  </si>
  <si>
    <t>이준우</t>
  </si>
  <si>
    <t>2024.05.27</t>
  </si>
  <si>
    <t>활성어려움,24년 이후 거래없음</t>
  </si>
  <si>
    <t>62485620-f724-4348-b4d5-43f31887a99f</t>
  </si>
  <si>
    <t>연세참소망치과</t>
  </si>
  <si>
    <t>권병기</t>
  </si>
  <si>
    <t>4434206d-faa2-41e0-8bca-89d0cab00a0a</t>
  </si>
  <si>
    <t>연세치과의원(용산구)</t>
  </si>
  <si>
    <t>강지행외1</t>
  </si>
  <si>
    <t>0ea91f8b-beeb-4057-92c1-c30b223e07e2</t>
  </si>
  <si>
    <t>연우치과(강동구)</t>
  </si>
  <si>
    <t>연우치과</t>
  </si>
  <si>
    <t>임중장</t>
  </si>
  <si>
    <t>2022.07.11</t>
  </si>
  <si>
    <t>조규홍 원장님과 TL,KIS 영업중조규홍 원장님과 TL,KIS 영업중덴티움메인 22년이후 주문X</t>
  </si>
  <si>
    <t>2b485ef2-e12e-4d67-b09d-0ac3fe56462f</t>
  </si>
  <si>
    <t>연준메디칼</t>
  </si>
  <si>
    <t>박명례</t>
  </si>
  <si>
    <t>1e2d7984-a117-49bf-89c2-743f101aeb5e</t>
  </si>
  <si>
    <t>열린구강내과치과의원</t>
  </si>
  <si>
    <t>권춘익</t>
  </si>
  <si>
    <t>2022.02.04</t>
  </si>
  <si>
    <t>방문 및 타재료논의</t>
  </si>
  <si>
    <t>2daa5b17-97b8-4663-b140-80ee5de57eef</t>
  </si>
  <si>
    <t>열린치과(장수)</t>
  </si>
  <si>
    <t>열린치과</t>
  </si>
  <si>
    <t>전북 장수군</t>
  </si>
  <si>
    <t>현 거래처(TL)</t>
  </si>
  <si>
    <t>70c15b7e-af16-439a-af2b-0524e535c168</t>
  </si>
  <si>
    <t>염규선치과(KISBONE)</t>
  </si>
  <si>
    <t>염규선치과의원</t>
  </si>
  <si>
    <t>염규선</t>
  </si>
  <si>
    <t>fcb78d29-5de3-4255-8f28-36bcd3a4be23</t>
  </si>
  <si>
    <t>염주치과</t>
  </si>
  <si>
    <t>고영창</t>
  </si>
  <si>
    <t>2023.01.11</t>
  </si>
  <si>
    <t>d326b1c2-3f61-4c55-9c17-f9e2e087fab4</t>
  </si>
  <si>
    <t>영광군공립요양병원</t>
  </si>
  <si>
    <t>조용호</t>
  </si>
  <si>
    <t>7be599bb-bbd0-4a84-8ed7-5402be7ef49c</t>
  </si>
  <si>
    <t>영광대창</t>
  </si>
  <si>
    <t>차근영</t>
  </si>
  <si>
    <t>8d8ccc35-87d2-4f8d-af09-7289d5fb922d</t>
  </si>
  <si>
    <t>영광치과의원(군산)</t>
  </si>
  <si>
    <t>구자안</t>
  </si>
  <si>
    <t>2022.07.09</t>
  </si>
  <si>
    <t>e64488f6-d62b-40c3-aa3c-d1c5d01a1738</t>
  </si>
  <si>
    <t>영재디자인</t>
  </si>
  <si>
    <t>조순남</t>
  </si>
  <si>
    <t>2022.04.23</t>
  </si>
  <si>
    <t>2d88e456-d2ba-464a-8e87-c34b3f0e61ad</t>
  </si>
  <si>
    <t>예그린치과의원</t>
  </si>
  <si>
    <t>박창헌</t>
  </si>
  <si>
    <t>60ba2e6b-ada6-463a-80aa-2a130b7cbd6a</t>
  </si>
  <si>
    <t>예다움덴탈랩</t>
  </si>
  <si>
    <t>김윤동</t>
  </si>
  <si>
    <t>상부구조물 구매. 방문예정</t>
  </si>
  <si>
    <t>39f84663-eb22-41dd-aac4-ffb9104d4c9f</t>
  </si>
  <si>
    <t>예닮캐드캠치과기공소</t>
  </si>
  <si>
    <t>박일용</t>
  </si>
  <si>
    <t>2019.04.13</t>
  </si>
  <si>
    <t>전남치재 방문 후 보고</t>
  </si>
  <si>
    <t>7aef10f8-53ce-42e3-9650-848fa8c9c368</t>
  </si>
  <si>
    <t>예람치과의원</t>
  </si>
  <si>
    <t>김혁수</t>
  </si>
  <si>
    <t>2025.09.18</t>
  </si>
  <si>
    <t>2018-12-18일 채권추심의뢰(미수 7만원)_x000D_
방문 후 보고</t>
  </si>
  <si>
    <t>fb4a6e3b-03c9-41b1-9c78-4c3d0f97d820</t>
  </si>
  <si>
    <t>예쁜미소치과의원</t>
  </si>
  <si>
    <t>이아름</t>
  </si>
  <si>
    <t>임플란트,키스본, 트리톤</t>
  </si>
  <si>
    <t>45573a4e-0f22-4c91-802f-081d6c4a16e4</t>
  </si>
  <si>
    <t>예은치과의원(성동구)(폐업)</t>
  </si>
  <si>
    <t>예은치과의원</t>
  </si>
  <si>
    <t>이성훈</t>
  </si>
  <si>
    <t>2022.06.04</t>
  </si>
  <si>
    <t>폐업폐업21~22년 트리톤 팁만 구매</t>
  </si>
  <si>
    <t>b0be1a6b-992e-4f50-a814-e8c3ffa4e384</t>
  </si>
  <si>
    <t>예인치과(묵동)</t>
  </si>
  <si>
    <t>예인치과</t>
  </si>
  <si>
    <t>신윤자</t>
  </si>
  <si>
    <t>BONE,BITE</t>
  </si>
  <si>
    <t>25년 7월까지 수금완료</t>
  </si>
  <si>
    <t>7f97f0b7-7675-47e7-88c9-52ca4f5b9ba9</t>
  </si>
  <si>
    <t>예인치과기공소</t>
  </si>
  <si>
    <t>정태원</t>
  </si>
  <si>
    <t>2025.09.11</t>
  </si>
  <si>
    <t>eb0b5db4-fb40-47f5-be08-041350b84725</t>
  </si>
  <si>
    <t>예인치과의원(여수)</t>
  </si>
  <si>
    <t>강덕일</t>
  </si>
  <si>
    <t>투자조합 가입자_x000D_
회수불능/잡손실 1,750</t>
  </si>
  <si>
    <t>a04d6b1d-82ed-453d-9915-618fbacde777</t>
  </si>
  <si>
    <t>예일치과</t>
  </si>
  <si>
    <t>최봉선</t>
  </si>
  <si>
    <t>2025.02.08</t>
  </si>
  <si>
    <t>2ca9d210-0d27-49b7-b8e6-1ef967084a5c</t>
  </si>
  <si>
    <t>예치과의원</t>
  </si>
  <si>
    <t>신정일</t>
  </si>
  <si>
    <t>임플란트,마스크,의료장비,덴스틴</t>
  </si>
  <si>
    <t>2025.07.05</t>
  </si>
  <si>
    <t>878a8c90-3d94-40cf-a472-39488a9f3e00</t>
  </si>
  <si>
    <t>오늘안치과의원</t>
  </si>
  <si>
    <t>윤갑희</t>
  </si>
  <si>
    <t>60ae0576-29f7-4f32-87fb-a95f9dbec91e</t>
  </si>
  <si>
    <t>오늘하루치과의원</t>
  </si>
  <si>
    <t>김홍석</t>
  </si>
  <si>
    <t>상부구조물 1회 구매. 거래안함상부구조물 1회 구매. 거래안함개별구매</t>
  </si>
  <si>
    <t>eb93f632-c784-418d-9bf6-30aeb2cba19d</t>
  </si>
  <si>
    <t>오-덴탈</t>
  </si>
  <si>
    <t>오정렬</t>
  </si>
  <si>
    <t>4f6128b2-1c8f-4c54-80db-acf1769280e8</t>
  </si>
  <si>
    <t>오덴탈(폐업)</t>
  </si>
  <si>
    <t>405a9e0f-a952-490d-b164-b59de172b3f7</t>
  </si>
  <si>
    <t>오산디에스치과의원</t>
  </si>
  <si>
    <t>김선우</t>
  </si>
  <si>
    <t>2025.07.11</t>
  </si>
  <si>
    <t>e5b3569f-d0dc-4761-96c5-159a46e4662e</t>
  </si>
  <si>
    <t>오션시티치과병원</t>
  </si>
  <si>
    <t>박성연</t>
  </si>
  <si>
    <t>7af18dec-aab0-49ea-a10a-5050a49a4413</t>
  </si>
  <si>
    <t>오알치과기공소</t>
  </si>
  <si>
    <t>정울배</t>
  </si>
  <si>
    <t>18250917-f30b-43ae-a33a-e26dc6174816</t>
  </si>
  <si>
    <t>오치과(안양)</t>
  </si>
  <si>
    <t>오진옥</t>
  </si>
  <si>
    <t>43d195a7-0ab3-41e9-93cf-e871401e807e</t>
  </si>
  <si>
    <t>오케이라인치과</t>
  </si>
  <si>
    <t>신은상</t>
  </si>
  <si>
    <t>경기 광주시</t>
  </si>
  <si>
    <t>2024.07.03</t>
  </si>
  <si>
    <t>리프게이지 구매. 거래안함</t>
  </si>
  <si>
    <t>ad759e33-5e15-4fdf-a3f9-bcc18ca182b5</t>
  </si>
  <si>
    <t>오케이라인치과(페업사업자)</t>
  </si>
  <si>
    <t>조경안</t>
  </si>
  <si>
    <t>2023.09.26</t>
  </si>
  <si>
    <t>6fabb20f-3585-463a-bf6a-ce9793eb2d1d</t>
  </si>
  <si>
    <t>오케이치과(의왕)</t>
  </si>
  <si>
    <t>김환의</t>
  </si>
  <si>
    <t>경기 의왕시</t>
  </si>
  <si>
    <t>ca370aee-7328-4291-98db-a2c15fdb867c</t>
  </si>
  <si>
    <t>오케이치과의원(시흥)</t>
  </si>
  <si>
    <t>김용찬</t>
  </si>
  <si>
    <t>2022.08.11</t>
  </si>
  <si>
    <t>0818caae-52dd-4d11-a4e9-b54df03c355c</t>
  </si>
  <si>
    <t>오케이플러스치과</t>
  </si>
  <si>
    <t>조규홍,김대성</t>
  </si>
  <si>
    <t>f3d4f818-6f78-4788-a594-f7a0c204899c</t>
  </si>
  <si>
    <t>오혜명시온백년치과</t>
  </si>
  <si>
    <t>오혜명</t>
  </si>
  <si>
    <t>0d27b6ca-2eb7-4bed-9e03-646d9a8553b2</t>
  </si>
  <si>
    <t>오희영치과의원</t>
  </si>
  <si>
    <t>오희영</t>
  </si>
  <si>
    <t>2024.06.14</t>
  </si>
  <si>
    <t>3fe30abc-c878-493a-b936-ccf8b0826cfe</t>
  </si>
  <si>
    <t>온누리치과</t>
  </si>
  <si>
    <t>최향의외 1명</t>
  </si>
  <si>
    <t>전남 광양</t>
  </si>
  <si>
    <t>지르코니아,트리톤</t>
  </si>
  <si>
    <t>2023.01.13</t>
  </si>
  <si>
    <t>4c7894fc-05c6-47be-9da3-dc66b57f3899</t>
  </si>
  <si>
    <t>올바른치과의원(안양)</t>
  </si>
  <si>
    <t>김봉진</t>
  </si>
  <si>
    <t>2022.07.18</t>
  </si>
  <si>
    <t>49e89195-7263-494b-9d22-326a694795b0</t>
  </si>
  <si>
    <t>올어버트먼트 주식회사</t>
  </si>
  <si>
    <t>올어버트먼트(주)</t>
  </si>
  <si>
    <t>백태운, 이영재</t>
  </si>
  <si>
    <t>2024.07.23</t>
  </si>
  <si>
    <t>c6507ff4-1a5b-48d7-a39f-622d24f26a57</t>
  </si>
  <si>
    <t>올플란트치과의원</t>
  </si>
  <si>
    <t>박성표</t>
  </si>
  <si>
    <t>인천 남구</t>
  </si>
  <si>
    <t>2025.06.11</t>
  </si>
  <si>
    <t>25a9401a-3b7a-4e0b-a5d5-caf0ad4b9828</t>
  </si>
  <si>
    <t>와이에스TECH</t>
  </si>
  <si>
    <t>이영선</t>
  </si>
  <si>
    <t>36f9178f-2b66-4bcc-b883-3b1fe64d49a7</t>
  </si>
  <si>
    <t>완도대성치과의원</t>
  </si>
  <si>
    <t>신소영</t>
  </si>
  <si>
    <t>전남 완도군</t>
  </si>
  <si>
    <t>2023.04.20</t>
  </si>
  <si>
    <t>f396bca0-d069-4228-9535-6b749f71fd10</t>
  </si>
  <si>
    <t>완도치과의원</t>
  </si>
  <si>
    <t>박명화</t>
  </si>
  <si>
    <t>임플란트, 지르코니아</t>
  </si>
  <si>
    <t>2022.05.20</t>
  </si>
  <si>
    <t>8d46c51c-a719-4b02-95c5-57e856416f83</t>
  </si>
  <si>
    <t>용봉우리치과의원</t>
  </si>
  <si>
    <t>최석태</t>
  </si>
  <si>
    <t>임플란트,트리톤,마스크</t>
  </si>
  <si>
    <t>2025.05.18</t>
  </si>
  <si>
    <t>1ae4f5fa-e777-46df-ab96-e43a02096ef6</t>
  </si>
  <si>
    <t>용봉치과의원(폐업)</t>
  </si>
  <si>
    <t>최의환</t>
  </si>
  <si>
    <t>2024.01.12</t>
  </si>
  <si>
    <t>폐업폐업</t>
  </si>
  <si>
    <t>478c2b8a-24a6-4ae8-9d50-3ba3e830c6a8</t>
  </si>
  <si>
    <t>용인오케이치과의원(페업)</t>
  </si>
  <si>
    <t>용인오케이치과</t>
  </si>
  <si>
    <t>2020.03.24</t>
  </si>
  <si>
    <t>현 거래처/정이권 부장 거래처(TL 거래처)</t>
  </si>
  <si>
    <t>6c89d19b-80d6-42d5-b216-cb3300f90a7e</t>
  </si>
  <si>
    <t>용치과의원</t>
  </si>
  <si>
    <t>용준희</t>
  </si>
  <si>
    <t>2021.06.09</t>
  </si>
  <si>
    <t>투자조합 가입자</t>
  </si>
  <si>
    <t>85ab6c87-13ca-48a0-8b16-693d11640602</t>
  </si>
  <si>
    <t>용현서울치과의원</t>
  </si>
  <si>
    <t>김범진</t>
  </si>
  <si>
    <t>2022.05.10</t>
  </si>
  <si>
    <t>5911ba3b-4938-46d8-9a3a-375855d649aa</t>
  </si>
  <si>
    <t>우리가족치과의원(창원)</t>
  </si>
  <si>
    <t>최병무</t>
  </si>
  <si>
    <t>2024.05.16</t>
  </si>
  <si>
    <t>b5f20954-4b5e-410d-85cf-a01b4f51b950</t>
  </si>
  <si>
    <t>우리들치과의원</t>
  </si>
  <si>
    <t>김혜란외 1</t>
  </si>
  <si>
    <t>3c94b837-60c5-4326-ad44-a6bbbac06e70</t>
  </si>
  <si>
    <t>우리부부치과 (사천)</t>
  </si>
  <si>
    <t>우리부부치과(사천)</t>
  </si>
  <si>
    <t>전재우</t>
  </si>
  <si>
    <t>2022.06.16</t>
  </si>
  <si>
    <t>bd24fa7c-f59c-4324-a1ae-683921c8ff5e</t>
  </si>
  <si>
    <t>우리삼성치과의원</t>
  </si>
  <si>
    <t>김현기</t>
  </si>
  <si>
    <t>최종거래 2022</t>
  </si>
  <si>
    <t>9978749d-5184-4cdd-819a-cad2f8260be1</t>
  </si>
  <si>
    <t>우리삼성치과의원(서울)</t>
  </si>
  <si>
    <t>문형인</t>
  </si>
  <si>
    <t>db7482de-ea95-4285-8e30-afe5cca8b485</t>
  </si>
  <si>
    <t>우리연치과</t>
  </si>
  <si>
    <t>김병채외1명</t>
  </si>
  <si>
    <t>1e28f19d-0ce6-425f-91e6-a0cd08d1baa7</t>
  </si>
  <si>
    <t>우리치과(강동구성내)</t>
  </si>
  <si>
    <t>우리치과</t>
  </si>
  <si>
    <t>오은영</t>
  </si>
  <si>
    <t>2019.04.24</t>
  </si>
  <si>
    <t>TL샘플 식립완료 긍정적인 반음KIS</t>
  </si>
  <si>
    <t>208373bb-79bf-461d-9499-43020ab765af</t>
  </si>
  <si>
    <t>우리치과(파주)</t>
  </si>
  <si>
    <t>2022.03.04</t>
  </si>
  <si>
    <t>44546b46-6cf4-4a33-8837-551fe1a072d0</t>
  </si>
  <si>
    <t>우리치과의원(울산)</t>
  </si>
  <si>
    <t>윤현옥</t>
  </si>
  <si>
    <t>울산 울주군</t>
  </si>
  <si>
    <t>2023.03.27</t>
  </si>
  <si>
    <t>4dda5568-92a5-4791-98bb-f4fe72eea451</t>
  </si>
  <si>
    <t>우리치과의원(해남)</t>
  </si>
  <si>
    <t>방문 후 현 상황파악</t>
  </si>
  <si>
    <t>373b7df1-1772-4d17-9bde-fc62d99f4083</t>
  </si>
  <si>
    <t>우리홈치과의원</t>
  </si>
  <si>
    <t>강동연</t>
  </si>
  <si>
    <t>2023.04.30</t>
  </si>
  <si>
    <t>3b1def3a-1b04-4961-874f-d9ebf91c7d3f</t>
  </si>
  <si>
    <t>우석치과의원(김제)</t>
  </si>
  <si>
    <t>최성기</t>
  </si>
  <si>
    <t>전북 김제시</t>
  </si>
  <si>
    <t>2024.12.12</t>
  </si>
  <si>
    <t>4114a4b1-7ef3-4450-a14c-513afa5643cb</t>
  </si>
  <si>
    <t>우성치과의원</t>
  </si>
  <si>
    <t>조규정</t>
  </si>
  <si>
    <t>2021.02.17</t>
  </si>
  <si>
    <t>24년이후 거래중지(타사위주 사용)</t>
  </si>
  <si>
    <t>551f52d9-a780-4d43-b393-a772c50b697a</t>
  </si>
  <si>
    <t>주식회사 알파히트플랫폰(우주베키스탄)</t>
  </si>
  <si>
    <t>우즈베키스탄</t>
  </si>
  <si>
    <t>조육형</t>
  </si>
  <si>
    <t>경기 포천시</t>
  </si>
  <si>
    <t>b481f20c-1a5e-4ace-8553-c0a51359e94e</t>
  </si>
  <si>
    <t>울산치과의사신용협동조합</t>
  </si>
  <si>
    <t>이진걸</t>
  </si>
  <si>
    <t>c52b7815-4d86-40d9-9252-123abc3a879c</t>
  </si>
  <si>
    <t>워너비디지털덴탈랩</t>
  </si>
  <si>
    <t>장덕부</t>
  </si>
  <si>
    <t>be7d7485-bbb9-43e1-ac55-ac34a7cfb6e1</t>
  </si>
  <si>
    <t>원데이치과의원</t>
  </si>
  <si>
    <t>원데이치과</t>
  </si>
  <si>
    <t>김진환</t>
  </si>
  <si>
    <t>Abutment,Centric Bite</t>
  </si>
  <si>
    <t>2023.07.26</t>
  </si>
  <si>
    <t>23년도 임플란트 부품 단품 구매(KIS)</t>
  </si>
  <si>
    <t>d718c5c7-49fa-43bc-bbd9-86ebf791bcf3</t>
  </si>
  <si>
    <t>원메디칼</t>
  </si>
  <si>
    <t>오은경</t>
  </si>
  <si>
    <t>2025.03.14</t>
  </si>
  <si>
    <t>홍원학 사장님(덴스틴,마스크,판매수수료)</t>
  </si>
  <si>
    <t>730d7607-62a3-462d-8458-3f28d94563bf</t>
  </si>
  <si>
    <t>원치과(성북구)</t>
  </si>
  <si>
    <t>원치과</t>
  </si>
  <si>
    <t>창동욱</t>
  </si>
  <si>
    <t>연자 활동, 샘플 지급분(TL 연자)</t>
  </si>
  <si>
    <t>4ced2ad2-f29e-4a6a-a5c9-95cc0fd5b900</t>
  </si>
  <si>
    <t>원치과의원(독산)</t>
  </si>
  <si>
    <t>이향희</t>
  </si>
  <si>
    <t>2bbb3112-04d9-46aa-9a9e-987762263b73</t>
  </si>
  <si>
    <t>월야치과</t>
  </si>
  <si>
    <t>김명우</t>
  </si>
  <si>
    <t>키스본,트리톤,재료,마스크</t>
  </si>
  <si>
    <t>dbebf8c1-e766-42a0-98e6-ccf1e75a2eb7</t>
  </si>
  <si>
    <t>웰츠치과의원</t>
  </si>
  <si>
    <t>신영근</t>
  </si>
  <si>
    <t>6a77f5b5-5b8f-4582-ac23-4f933bfcda3d</t>
  </si>
  <si>
    <t>웰치과(목포)</t>
  </si>
  <si>
    <t>유황석</t>
  </si>
  <si>
    <t>2025.05.19</t>
  </si>
  <si>
    <t>1f683055-e5c5-4c7e-b7e5-2e46f6e59da9</t>
  </si>
  <si>
    <t>위고투</t>
  </si>
  <si>
    <t>이영준</t>
  </si>
  <si>
    <t>2023.05.25</t>
  </si>
  <si>
    <t>8937de87-ba32-4608-9050-27f8931fc2bf</t>
  </si>
  <si>
    <t>위드유치과기공소</t>
  </si>
  <si>
    <t>전성근</t>
  </si>
  <si>
    <t>2021.09.13</t>
  </si>
  <si>
    <t>723c1d4e-1ab0-4c46-9277-b8ee5ac15d07</t>
  </si>
  <si>
    <t>유동기치과의원</t>
  </si>
  <si>
    <t>유동기</t>
  </si>
  <si>
    <t>3fcce9fe-4cdb-4398-9fe9-2610b3445ce8</t>
  </si>
  <si>
    <t>유디치과의원(사용X)</t>
  </si>
  <si>
    <t>김은진</t>
  </si>
  <si>
    <t>2023.04.17</t>
  </si>
  <si>
    <t>거래X / 사업자변경으로 인한 이관</t>
  </si>
  <si>
    <t>2db210ae-9232-4efc-b4b9-cd1ba3473dd4</t>
  </si>
  <si>
    <t>유민기한마음치과</t>
  </si>
  <si>
    <t>유민기</t>
  </si>
  <si>
    <t>15de78fb-cc06-4e27-a096-40f24d3e308a</t>
  </si>
  <si>
    <t>유스치과</t>
  </si>
  <si>
    <t>유현주</t>
  </si>
  <si>
    <t>부산이관(강태훈--&gt;강주진)</t>
  </si>
  <si>
    <t>3926d733-9103-498e-843f-2156594c36cf</t>
  </si>
  <si>
    <t>유씨강남치과의원</t>
  </si>
  <si>
    <t>유씨강남치과</t>
  </si>
  <si>
    <t>정해웅</t>
  </si>
  <si>
    <t>현장 파악예정</t>
  </si>
  <si>
    <t>bc7ecae5-e125-4564-ab57-914e3fab8503</t>
  </si>
  <si>
    <t>유엔아이치과(대전)</t>
  </si>
  <si>
    <t>안중규외1명</t>
  </si>
  <si>
    <t>2022.03.29</t>
  </si>
  <si>
    <t>b2cc751b-af49-4cba-8e2f-86de407e91a5</t>
  </si>
  <si>
    <t>유재현치과의원</t>
  </si>
  <si>
    <t>유재현</t>
  </si>
  <si>
    <t>부산 서구</t>
  </si>
  <si>
    <t>재료,Centric Guide</t>
  </si>
  <si>
    <t>54700737-47e3-4553-a9e8-8ab810c78879</t>
  </si>
  <si>
    <t>유정치과기공소</t>
  </si>
  <si>
    <t>송두빈</t>
  </si>
  <si>
    <t>2024.04.24</t>
  </si>
  <si>
    <t>활성어려움,정이권 부장 거래처(Premill)</t>
  </si>
  <si>
    <t>990fe764-69ed-46f7-a755-ede13491901e</t>
  </si>
  <si>
    <t>유춘식치과의원</t>
  </si>
  <si>
    <t>유춘석</t>
  </si>
  <si>
    <t>dd58f348-96b8-46a6-b714-15024dd57cee</t>
  </si>
  <si>
    <t>유한회사드림디포상사</t>
  </si>
  <si>
    <t>한정아</t>
  </si>
  <si>
    <t>8438c21e-9798-4b56-9362-e826623d45e1</t>
  </si>
  <si>
    <t>유한회사 지음의료기</t>
  </si>
  <si>
    <t>유한회사지음의료기</t>
  </si>
  <si>
    <t>조민희</t>
  </si>
  <si>
    <t>2025.02.19</t>
  </si>
  <si>
    <t>f8e3a0d1-89e0-47da-af0e-5ed7780917ed</t>
  </si>
  <si>
    <t>윤치과(영천)</t>
  </si>
  <si>
    <t>윤덕원</t>
  </si>
  <si>
    <t>경북 영천시</t>
  </si>
  <si>
    <t>a358776f-efe6-4d29-9791-30c7b3ecb835</t>
  </si>
  <si>
    <t>율촌치과의원</t>
  </si>
  <si>
    <t>백기주</t>
  </si>
  <si>
    <t>임플란트,키스본,마스크</t>
  </si>
  <si>
    <t>2025.03.12</t>
  </si>
  <si>
    <t>9d1dc533-f902-4be3-8e5c-e97540d4d93c</t>
  </si>
  <si>
    <t>으뜸헬스케어</t>
  </si>
  <si>
    <t>김은정</t>
  </si>
  <si>
    <t>2023.01.09</t>
  </si>
  <si>
    <t>86bd4192-9e15-47e8-885d-31bac221fb22</t>
  </si>
  <si>
    <t>은석치과</t>
  </si>
  <si>
    <t>조명훈외 4명</t>
  </si>
  <si>
    <t>트리톤,마스크,의료장비</t>
  </si>
  <si>
    <t>135ce96f-7124-4904-bc74-3716e96f17a2</t>
  </si>
  <si>
    <t>을지트윈치과의원</t>
  </si>
  <si>
    <t>김진희</t>
  </si>
  <si>
    <t>2020.12.15</t>
  </si>
  <si>
    <t>하신장 원장님 네트웤 / 청라좋은하늘치과 잔액이관</t>
  </si>
  <si>
    <t>89e5b96f-cda1-4c81-9891-c4d794926e8b</t>
  </si>
  <si>
    <t>의료법인모아의료재단(상품)</t>
  </si>
  <si>
    <t>의료법인모아의료재단</t>
  </si>
  <si>
    <t>오창주</t>
  </si>
  <si>
    <t>임플란트,트리톤,재료</t>
  </si>
  <si>
    <t>351ac71b-05e1-41a3-b8e0-e83516791ff5</t>
  </si>
  <si>
    <t>이(e)-푸른치과의원</t>
  </si>
  <si>
    <t>이(E)-푸른치과의원</t>
  </si>
  <si>
    <t>윤준외1명</t>
  </si>
  <si>
    <t>a95a4381-267f-4a08-8419-d77f573e9b97</t>
  </si>
  <si>
    <t>이28연합치과의원</t>
  </si>
  <si>
    <t>김세진외1</t>
  </si>
  <si>
    <t>3e5cd540-78f2-4b62-ae07-67b9e1014066</t>
  </si>
  <si>
    <t>이가편한미치과의원</t>
  </si>
  <si>
    <t>변웅래</t>
  </si>
  <si>
    <t>ERP 자료 없음</t>
  </si>
  <si>
    <t>41746875-bcdf-456c-8503-cd97a2e3415c</t>
  </si>
  <si>
    <t>이광용치과의원</t>
  </si>
  <si>
    <t>이광용</t>
  </si>
  <si>
    <t>2025.08.21</t>
  </si>
  <si>
    <t>788ffc3f-d11b-4ae5-ae3b-d8df5a0ce41a</t>
  </si>
  <si>
    <t>이광우치과기공소(폐업)</t>
  </si>
  <si>
    <t>이광우</t>
  </si>
  <si>
    <t>2025.01.31</t>
  </si>
  <si>
    <t>571124b1-7d51-45fb-8d1e-ff1fd1527b48</t>
  </si>
  <si>
    <t>이기상치과</t>
  </si>
  <si>
    <t>이기상</t>
  </si>
  <si>
    <t>Abutment,키스본</t>
  </si>
  <si>
    <t>2021.10.13</t>
  </si>
  <si>
    <t>자사제품 사용안할 예정19년이후 거래중지(타사위주사용)</t>
  </si>
  <si>
    <t>91f9bcd2-63b2-4a88-a2b3-bc3050a1f1af</t>
  </si>
  <si>
    <t>이노덴 주식회사</t>
  </si>
  <si>
    <t>이노덴(주)</t>
  </si>
  <si>
    <t>장천석</t>
  </si>
  <si>
    <t>MPP 부품 거래</t>
  </si>
  <si>
    <t>ff3b56ef-d6f0-4a89-ae27-aeceacfb3d6e</t>
  </si>
  <si>
    <t>이다듬치과</t>
  </si>
  <si>
    <t>안선재</t>
  </si>
  <si>
    <t>d64f84e6-7872-4391-b4c2-d043cc07cb7c</t>
  </si>
  <si>
    <t>이동주치과의원</t>
  </si>
  <si>
    <t>이동주</t>
  </si>
  <si>
    <t>2019.09.28</t>
  </si>
  <si>
    <t>1ddb3e6c-c2dd-437e-900c-4bd11ead87d6</t>
  </si>
  <si>
    <t>이드림삼호치과</t>
  </si>
  <si>
    <t>김판주</t>
  </si>
  <si>
    <t>핸드피스</t>
  </si>
  <si>
    <t>2019.01.25</t>
  </si>
  <si>
    <t>방문 후 현 상황파악방문 후 현 상황파악핸드피스 수리</t>
  </si>
  <si>
    <t>10067f87-6de8-4ef6-abf1-7405e19648df</t>
  </si>
  <si>
    <t>이든치과</t>
  </si>
  <si>
    <t>정찬두</t>
  </si>
  <si>
    <t>030d6fad-41d8-4e35-a868-c5ba677aef0f</t>
  </si>
  <si>
    <t>Dr.Ali(Iraq)</t>
  </si>
  <si>
    <t>이라크</t>
  </si>
  <si>
    <t>0b4493f0-89ad-420a-ad25-712653c570ed</t>
  </si>
  <si>
    <t>이레치과기공소</t>
  </si>
  <si>
    <t>신동욱</t>
  </si>
  <si>
    <t>71498f8b-1cf9-444d-8bc1-097006762f00</t>
  </si>
  <si>
    <t>이로운치과</t>
  </si>
  <si>
    <t>이로운치과(폐업)</t>
  </si>
  <si>
    <t>민진</t>
  </si>
  <si>
    <t>임플란트,의료장비,키스본</t>
  </si>
  <si>
    <t>2020.01.31</t>
  </si>
  <si>
    <t>4052b9da-87a0-4eb5-86a3-3c01b3ff94cd</t>
  </si>
  <si>
    <t>이롬치과의원</t>
  </si>
  <si>
    <t>안중현</t>
  </si>
  <si>
    <t>2025.05.24</t>
  </si>
  <si>
    <t>광주거래 이관</t>
  </si>
  <si>
    <t>85da3107-d4ca-4906-9407-43e0aabb05c1</t>
  </si>
  <si>
    <t>이루다플랜</t>
  </si>
  <si>
    <t>김연희</t>
  </si>
  <si>
    <t>606d97e1-ee52-484e-ab0f-fcf387f176b5</t>
  </si>
  <si>
    <t>이마을치과</t>
  </si>
  <si>
    <t>나승재</t>
  </si>
  <si>
    <t>2022.02.24</t>
  </si>
  <si>
    <t>8757bb59-23b8-455e-b1d7-b31aef4da3ad</t>
  </si>
  <si>
    <t>이민호치과의원</t>
  </si>
  <si>
    <t>이민호</t>
  </si>
  <si>
    <t>d66f9d4f-2c42-4f50-9470-b2d03272d8b8</t>
  </si>
  <si>
    <t>이바르게치과교정과치과의원</t>
  </si>
  <si>
    <t>홍성규</t>
  </si>
  <si>
    <t>b55f3346-c4ec-4095-80b8-7183b38875ec</t>
  </si>
  <si>
    <t>이백호치과의원</t>
  </si>
  <si>
    <t>이백호</t>
  </si>
  <si>
    <t>ee9b9fd4-8872-4b9f-b99b-cca40c7e03b6</t>
  </si>
  <si>
    <t>이병호치과의원</t>
  </si>
  <si>
    <t>이병호</t>
  </si>
  <si>
    <t>882c34b9-1fea-4a0f-a8bb-989082cdd04a</t>
  </si>
  <si>
    <t>이사랑부부치과</t>
  </si>
  <si>
    <t>f548deb4-0d6e-46a6-9952-34dfe0505021</t>
  </si>
  <si>
    <t>이사랑연합치과의원</t>
  </si>
  <si>
    <t>양수모</t>
  </si>
  <si>
    <t>지르코니아,트리톤,재료</t>
  </si>
  <si>
    <t>d5bb6e54-50d1-4bbb-a2ec-b7944e0b8645</t>
  </si>
  <si>
    <t>이사랑치과(목포)</t>
  </si>
  <si>
    <t>이태환</t>
  </si>
  <si>
    <t>2023.02.22</t>
  </si>
  <si>
    <t>a2c428e3-1b93-4081-933f-935f6f03fa2f</t>
  </si>
  <si>
    <t>이상협치과의원</t>
  </si>
  <si>
    <t>이상협</t>
  </si>
  <si>
    <t>167b0add-3c67-40b7-baa1-9d476c583ff0</t>
  </si>
  <si>
    <t>이손의료재단(쿠보몰)</t>
  </si>
  <si>
    <t>이손의료재단</t>
  </si>
  <si>
    <t>손석희</t>
  </si>
  <si>
    <t>임플란트,키스본,의료장비,쿠보몰</t>
  </si>
  <si>
    <t>dc5e3df8-96f4-43a6-a74c-62f71bb7218d</t>
  </si>
  <si>
    <t>이승희디지털치과의원</t>
  </si>
  <si>
    <t>이승희</t>
  </si>
  <si>
    <t>2025.01.23</t>
  </si>
  <si>
    <t>b27c8ef2-d94f-42d3-9df8-b152e28e7d0f</t>
  </si>
  <si>
    <t>이연석치과의원</t>
  </si>
  <si>
    <t>이연석</t>
  </si>
  <si>
    <t>5001919f-e281-4248-83dc-d138bdeb1b1f</t>
  </si>
  <si>
    <t>이용배치과의원</t>
  </si>
  <si>
    <t>이용배</t>
  </si>
  <si>
    <t>e25717c0-12b6-4b92-bf27-4c7fc798429b</t>
  </si>
  <si>
    <t>이정우치과(쿠보몰)</t>
  </si>
  <si>
    <t>이정우치과</t>
  </si>
  <si>
    <t>이정우</t>
  </si>
  <si>
    <t>2025.02.25</t>
  </si>
  <si>
    <t>28ebd80f-57cb-4e19-913a-2d74ad22565f</t>
  </si>
  <si>
    <t>이지덴탈랩</t>
  </si>
  <si>
    <t>서승완</t>
  </si>
  <si>
    <t>3a241a37-6dce-4037-8d4f-cf038ab67d55</t>
  </si>
  <si>
    <t>이지부부치과의원</t>
  </si>
  <si>
    <t>이연희외 1</t>
  </si>
  <si>
    <t>94bc800a-24a0-4c88-baf1-451e4222d38b</t>
  </si>
  <si>
    <t>이지치과(명일동)</t>
  </si>
  <si>
    <t>이지치과</t>
  </si>
  <si>
    <t>김종완</t>
  </si>
  <si>
    <t>BONE 계약 유도중BONE 계약 유도중21년 이후 주문X , 21년 당시 페이원장님 쿠보텍 사용 페이 원장님 퇴사 후 주문X</t>
  </si>
  <si>
    <t>10c2bdd8-e320-4a28-90d8-d2fe851a7762</t>
  </si>
  <si>
    <t>이지치과의원(수원)</t>
  </si>
  <si>
    <t>오병창</t>
  </si>
  <si>
    <t>bcddd48b-4967-4849-ba55-8e99c630ef20</t>
  </si>
  <si>
    <t>이지플란트치과(보험)</t>
  </si>
  <si>
    <t>이지플란트치과의원</t>
  </si>
  <si>
    <t>한창훈외1명</t>
  </si>
  <si>
    <t>신규배정(25.09.09)_x000D_
그린덴탈(최재익)</t>
  </si>
  <si>
    <t>4a5a88bc-b2a2-4602-8284-c3ea7603d4ff</t>
  </si>
  <si>
    <t>이집트</t>
  </si>
  <si>
    <t>2024.07.11</t>
  </si>
  <si>
    <t>fcc145b3-84c8-4333-be2c-b45c7877f489</t>
  </si>
  <si>
    <t>이치과기공소(스타)_본장부</t>
  </si>
  <si>
    <t>이치과기공소(스타)</t>
  </si>
  <si>
    <t>이정식</t>
  </si>
  <si>
    <t>2021.08.11</t>
  </si>
  <si>
    <t>매직솔루션 거래중</t>
  </si>
  <si>
    <t>7bcab8eb-8e61-468f-9d36-e27cc8a0661f</t>
  </si>
  <si>
    <t>이튼연합치과(구미)</t>
  </si>
  <si>
    <t>송억준</t>
  </si>
  <si>
    <t>2019.06.10</t>
  </si>
  <si>
    <t>d4d21e3c-9d13-40f8-8c9f-d6680b4dfe29</t>
  </si>
  <si>
    <t>이튼연합치과 남산점</t>
  </si>
  <si>
    <t>이튼연합치과남산점</t>
  </si>
  <si>
    <t>이창원</t>
  </si>
  <si>
    <t>방문 및 자사거래유도 / 영업 사원 잘못 설명으로 1,000 잡손실</t>
  </si>
  <si>
    <t>0034e3df-bc5c-4376-8b5b-6a4c9bed43dd</t>
  </si>
  <si>
    <t>이튼튼구강악안면치과</t>
  </si>
  <si>
    <t>손도경외1명</t>
  </si>
  <si>
    <t>31c8f874-60ba-4775-a80c-91e86b055f80</t>
  </si>
  <si>
    <t>이튼튼치과</t>
  </si>
  <si>
    <t>고영모</t>
  </si>
  <si>
    <t>0a343d4e-cb18-4f84-9c39-75a2f20e7b0a</t>
  </si>
  <si>
    <t>이플란트치과(영광)</t>
  </si>
  <si>
    <t>김태윤</t>
  </si>
  <si>
    <t>e18becbd-7014-4281-9060-b8757bb57b9c</t>
  </si>
  <si>
    <t>이한규치과(선발행)</t>
  </si>
  <si>
    <t>이한규치과의원</t>
  </si>
  <si>
    <t>이한규</t>
  </si>
  <si>
    <t>충북 옥천군</t>
  </si>
  <si>
    <t>임플란트,마스크,트리톤</t>
  </si>
  <si>
    <t>14e043c4-62bb-4e76-96b7-ccaf9e2b5e0b</t>
  </si>
  <si>
    <t>이한치과(광주)</t>
  </si>
  <si>
    <t>2dae525c-a1af-43c3-aa5e-4d5264e88d12</t>
  </si>
  <si>
    <t>인도네시아(박호균사장님)</t>
  </si>
  <si>
    <t>인도네시아</t>
  </si>
  <si>
    <t>c7806311-b1ce-4caa-8a74-b09847e9b9ba</t>
  </si>
  <si>
    <t>인천라바치과기공소</t>
  </si>
  <si>
    <t>남응모</t>
  </si>
  <si>
    <t>기공물</t>
  </si>
  <si>
    <t>프라임치과 거래 기공소</t>
  </si>
  <si>
    <t>695e97f7-64f3-46c4-a10a-1cfd620d9a2e</t>
  </si>
  <si>
    <t>인천모아치과</t>
  </si>
  <si>
    <t>정혁</t>
  </si>
  <si>
    <t>c82a2af1-5acf-4a00-b621-4fa7ee033f42</t>
  </si>
  <si>
    <t>인치과의원</t>
  </si>
  <si>
    <t>이창근</t>
  </si>
  <si>
    <t>2024.07.04</t>
  </si>
  <si>
    <t>04829e6e-55ae-47ed-b717-5da5705b8bd5</t>
  </si>
  <si>
    <t>인플란트치과의원</t>
  </si>
  <si>
    <t>양병덕</t>
  </si>
  <si>
    <t>0d185359-2d35-4c19-bbdf-2a36328c4054</t>
  </si>
  <si>
    <t>일곡열린치과(폐업)</t>
  </si>
  <si>
    <t>한금동</t>
  </si>
  <si>
    <t>2021.06.08</t>
  </si>
  <si>
    <t>폐업(첨단미르로 들어가심)</t>
  </si>
  <si>
    <t>732bb6cb-f523-4e46-b497-529fd07552f1</t>
  </si>
  <si>
    <t>일산진사랑니 치과의원</t>
  </si>
  <si>
    <t>일산진사랑니치과의원</t>
  </si>
  <si>
    <t>이용욱</t>
  </si>
  <si>
    <t>트리톤, 생애최초 패키지 제안중트리톤, 생애최초</t>
  </si>
  <si>
    <t>ef798830-d5a6-4498-8a76-e20d3ff3abdc</t>
  </si>
  <si>
    <t>일이삼 플란트치과의원</t>
  </si>
  <si>
    <t>일이삼플란트치과의원</t>
  </si>
  <si>
    <t>조정훈</t>
  </si>
  <si>
    <t>98044df6-5a0f-4c5f-88f7-deb8a2a4edd3</t>
  </si>
  <si>
    <t>일층치과의원</t>
  </si>
  <si>
    <t>윤준호</t>
  </si>
  <si>
    <t>충남 부여군</t>
  </si>
  <si>
    <t>2019.11.06</t>
  </si>
  <si>
    <t>40513a87-a138-4578-ab8a-4f23c4c13a88</t>
  </si>
  <si>
    <t>임동진치과의원</t>
  </si>
  <si>
    <t>임동진</t>
  </si>
  <si>
    <t>임플란트,트리톤,덴스틴</t>
  </si>
  <si>
    <t>2022.09.13</t>
  </si>
  <si>
    <t>13ab0b39-aef4-495d-bc8e-c98c12c8fb0e</t>
  </si>
  <si>
    <t>임창하치과의원</t>
  </si>
  <si>
    <t>임창하</t>
  </si>
  <si>
    <t>2025.03.13</t>
  </si>
  <si>
    <t>edc41b16-8007-4ef7-811a-febdf3a5483d</t>
  </si>
  <si>
    <t>자연팜</t>
  </si>
  <si>
    <t>상환 거래X</t>
  </si>
  <si>
    <t>afd509b6-c812-455a-9359-fd6c225b69d1</t>
  </si>
  <si>
    <t>잠실세브란스치과</t>
  </si>
  <si>
    <t>이종희</t>
  </si>
  <si>
    <t>2022.05.09</t>
  </si>
  <si>
    <t>94507426-8020-4226-bd93-cfca5c87ecfd</t>
  </si>
  <si>
    <t>장애인생산품판매지원협회자립작업장</t>
  </si>
  <si>
    <t>이용국</t>
  </si>
  <si>
    <t>채권 독촉중</t>
  </si>
  <si>
    <t>73c1fe57-b49b-4f0a-8ba7-6b5258934bca</t>
  </si>
  <si>
    <t>장윤치과(고양)</t>
  </si>
  <si>
    <t>장동채</t>
  </si>
  <si>
    <t>e644c128-b5b8-4cf2-a252-a22816d3b7c9</t>
  </si>
  <si>
    <t>장은하치과의원</t>
  </si>
  <si>
    <t>장은하</t>
  </si>
  <si>
    <t>2022.12.27</t>
  </si>
  <si>
    <t>42eb84f2-75ae-4c6d-9b47-d6dda2057989</t>
  </si>
  <si>
    <t>전기범치과의원</t>
  </si>
  <si>
    <t>전기범</t>
  </si>
  <si>
    <t>2022.04.14</t>
  </si>
  <si>
    <t>c3b65237-b5ae-4da3-8d2b-d64b02cb4877</t>
  </si>
  <si>
    <t>전남대학교병원</t>
  </si>
  <si>
    <t>안영근</t>
  </si>
  <si>
    <t>2025.08.27</t>
  </si>
  <si>
    <t>8ea738e3-ac9d-4ce3-9026-34b089f1d0de</t>
  </si>
  <si>
    <t>전남대학교치과병원</t>
  </si>
  <si>
    <t>황윤찬</t>
  </si>
  <si>
    <t>bf175a80-2074-4cc8-bfe9-9f01dd3b14bf</t>
  </si>
  <si>
    <t>전남대학교치의학전문대학원</t>
  </si>
  <si>
    <t>김재형</t>
  </si>
  <si>
    <t>2025.01.16</t>
  </si>
  <si>
    <t>5d425da1-c62c-40e2-8ac2-3ea5afc5b7bd</t>
  </si>
  <si>
    <t>전남치과재료상사</t>
  </si>
  <si>
    <t>강승철</t>
  </si>
  <si>
    <t>지르코이나,재료</t>
  </si>
  <si>
    <t>정철담당자로 이관</t>
  </si>
  <si>
    <t>4e1159f1-c4c9-4bd9-9d06-e18f2310e0c1</t>
  </si>
  <si>
    <t>전도현치과의원</t>
  </si>
  <si>
    <t>전도현</t>
  </si>
  <si>
    <t>2025.02.18</t>
  </si>
  <si>
    <t>a4ed9587-8985-4cf7-939e-28478ff1d765</t>
  </si>
  <si>
    <t>전북치과의사신용협동조합</t>
  </si>
  <si>
    <t>ac37cff8-a8bf-4665-82bf-f6c837970d29</t>
  </si>
  <si>
    <t>전주미르치과병원</t>
  </si>
  <si>
    <t>정희웅</t>
  </si>
  <si>
    <t>임플란트,지르코니아,트리톤,재료</t>
  </si>
  <si>
    <t>2021.05.09</t>
  </si>
  <si>
    <t>4b79e3a4-ec4a-4959-9780-b4033784da67</t>
  </si>
  <si>
    <t>전주 세라믹기공소</t>
  </si>
  <si>
    <t>전주세라믹기공소(폐업)</t>
  </si>
  <si>
    <t>최근호</t>
  </si>
  <si>
    <t>2019.08.22</t>
  </si>
  <si>
    <t>최종거래 2023, 채권 약 317만원</t>
  </si>
  <si>
    <t>357049a6-3c43-4fdf-a5f5-af148ed9fa28</t>
  </si>
  <si>
    <t>전주썬덴탈</t>
  </si>
  <si>
    <t>박미향</t>
  </si>
  <si>
    <t>56f887c5-7ffa-43f0-a2d2-d4a3d2c08fad</t>
  </si>
  <si>
    <t>전주예치과</t>
  </si>
  <si>
    <t>강경찬</t>
  </si>
  <si>
    <t>ee53e108-aac1-45e6-9364-c5609b0abf97</t>
  </si>
  <si>
    <t>전치과의원(영광)</t>
  </si>
  <si>
    <t>전창식</t>
  </si>
  <si>
    <t>임플란트,마스크,덴스틴,재료</t>
  </si>
  <si>
    <t>2023.07.18</t>
  </si>
  <si>
    <t>c08fa4d1-d984-424a-a7ed-2bb4a7d8fdc5</t>
  </si>
  <si>
    <t>젊어지는치과의원</t>
  </si>
  <si>
    <t>하석민외 1명</t>
  </si>
  <si>
    <t>㈜라임나무 25.05.31 장부이관</t>
  </si>
  <si>
    <t>94dcedbf-76b0-43ff-8784-6f69f69d697a</t>
  </si>
  <si>
    <t>정두윤치과</t>
  </si>
  <si>
    <t>정두윤</t>
  </si>
  <si>
    <t>부산 해운대구</t>
  </si>
  <si>
    <t>2022.03.15</t>
  </si>
  <si>
    <t>방문 및 타재료논의방문 및 타재료논의</t>
  </si>
  <si>
    <t>ecf43162-0b81-4dab-ba5b-256e2c3833a0</t>
  </si>
  <si>
    <t>정문성치과의원</t>
  </si>
  <si>
    <t>정문성</t>
  </si>
  <si>
    <t>기구</t>
  </si>
  <si>
    <t>기구구매. 거래안함</t>
  </si>
  <si>
    <t>cb613e26-c24d-47a9-98b1-4e1e0f6b03cc</t>
  </si>
  <si>
    <t>정민치과</t>
  </si>
  <si>
    <t>강정민</t>
  </si>
  <si>
    <t>2025.05.16</t>
  </si>
  <si>
    <t>e16674e6-9ebb-4292-9c97-a70257118821</t>
  </si>
  <si>
    <t>정성가득치과의원</t>
  </si>
  <si>
    <t>최희준</t>
  </si>
  <si>
    <t>2024.05.10</t>
  </si>
  <si>
    <t>활성화 불가능</t>
  </si>
  <si>
    <t>978e246e-b598-46be-b7e6-596f204c5cf6</t>
  </si>
  <si>
    <t>정용환치과</t>
  </si>
  <si>
    <t>정용환</t>
  </si>
  <si>
    <t>임플란트,덴스틴,마스크</t>
  </si>
  <si>
    <t>2023.12.21</t>
  </si>
  <si>
    <t>2be37bce-0b34-44e9-a49b-39511abe6814</t>
  </si>
  <si>
    <t>정우준치과의원</t>
  </si>
  <si>
    <t>정우준</t>
  </si>
  <si>
    <t>2023.04.24</t>
  </si>
  <si>
    <t>53f0bd8f-be61-4072-9175-8ae4d4126d9a</t>
  </si>
  <si>
    <t>정원치과기공소</t>
  </si>
  <si>
    <t>이성관</t>
  </si>
  <si>
    <t>더나눔치과 거래 기공소</t>
  </si>
  <si>
    <t>d91c560c-0f94-4242-bd89-a9555fa1c2a0</t>
  </si>
  <si>
    <t>정은주·김석치과</t>
  </si>
  <si>
    <t>정은주</t>
  </si>
  <si>
    <t>8e341e38-1e55-430a-9781-fa2ba5e67dcd</t>
  </si>
  <si>
    <t>정읍치과의원</t>
  </si>
  <si>
    <t>임흥재</t>
  </si>
  <si>
    <t>2022.02.17</t>
  </si>
  <si>
    <t>5a4a0b71-fccf-4436-89f3-f70b569cdf30</t>
  </si>
  <si>
    <t>정인</t>
  </si>
  <si>
    <t>최혜란</t>
  </si>
  <si>
    <t>2022.02.10</t>
  </si>
  <si>
    <t>64fc8a5f-7101-4dde-ad26-984bc366b81b</t>
  </si>
  <si>
    <t>정진부부치과</t>
  </si>
  <si>
    <t>정병산</t>
  </si>
  <si>
    <t>ccefd90e-5d8b-40a8-b829-f4225727411b</t>
  </si>
  <si>
    <t>정찬권에이블치과의원</t>
  </si>
  <si>
    <t>정찬권</t>
  </si>
  <si>
    <t>심포지엄 연자 예정</t>
  </si>
  <si>
    <t>30ad8f7a-3fd5-47f4-bc61-908a249ac920</t>
  </si>
  <si>
    <t>정치과의원(광주)</t>
  </si>
  <si>
    <t>정송란</t>
  </si>
  <si>
    <t>2023.09.13</t>
  </si>
  <si>
    <t>c572395a-b06e-47d1-8ae1-de74f9f39b61</t>
  </si>
  <si>
    <t>정치과의원(벌교)</t>
  </si>
  <si>
    <t>정광철</t>
  </si>
  <si>
    <t>2022.09.19</t>
  </si>
  <si>
    <t>507edfa7-7be1-4d4c-80c3-21d738c98892</t>
  </si>
  <si>
    <t>정태환치과의원</t>
  </si>
  <si>
    <t>정태환</t>
  </si>
  <si>
    <t>af2c6b01-46c4-42ad-b840-531695f52b01</t>
  </si>
  <si>
    <t>제밀치과의원</t>
  </si>
  <si>
    <t>김향립</t>
  </si>
  <si>
    <t>방문 및 자사거래유도방</t>
  </si>
  <si>
    <t>8fee6d40-5429-405f-9416-b23c16e2d5b5</t>
  </si>
  <si>
    <t>제이덴기공소</t>
  </si>
  <si>
    <t>김정대</t>
  </si>
  <si>
    <t>2025.05.12</t>
  </si>
  <si>
    <t>AW파트너스 전속 기공소</t>
  </si>
  <si>
    <t>c91f16e7-d83c-448b-bb07-874746b80a76</t>
  </si>
  <si>
    <t>제이앤제이치과기공소(전:중앙치과기공소)</t>
  </si>
  <si>
    <t>bf7cde12-5e90-4ec0-b89a-8662022a001e</t>
  </si>
  <si>
    <t>제이에스엔텍</t>
  </si>
  <si>
    <t>홍재성</t>
  </si>
  <si>
    <t>2022.08.01</t>
  </si>
  <si>
    <t>98af6315-ffb6-4137-b542-bfa692cb3a54</t>
  </si>
  <si>
    <t>제이와이</t>
  </si>
  <si>
    <t>허지연</t>
  </si>
  <si>
    <t>7d2fa501-e9a0-4ead-8675-82042ece8473</t>
  </si>
  <si>
    <t>제이와이덴탈</t>
  </si>
  <si>
    <t>김병진</t>
  </si>
  <si>
    <t>3bdc0400-75bc-4a1f-851e-e2e8c4ef4b58</t>
  </si>
  <si>
    <t>제이플란트치과의원Ⅱ</t>
  </si>
  <si>
    <t>제이플란트치과의원</t>
  </si>
  <si>
    <t>김행열</t>
  </si>
  <si>
    <t>2020.06.23</t>
  </si>
  <si>
    <t>제이플란트1 장부이관</t>
  </si>
  <si>
    <t>e41e6bfa-3ff4-4a24-8e1d-3986779b56ca</t>
  </si>
  <si>
    <t>제일메디치과</t>
  </si>
  <si>
    <t>최재욱</t>
  </si>
  <si>
    <t>2025.01.08</t>
  </si>
  <si>
    <t>810c915a-8d7f-4612-ae2d-f4bbe3141095</t>
  </si>
  <si>
    <t>제일치과의원(광주)</t>
  </si>
  <si>
    <t>문경직</t>
  </si>
  <si>
    <t>451e1310-9273-49d2-9301-46a73e0219d7</t>
  </si>
  <si>
    <t>제일치과의원(보성)</t>
  </si>
  <si>
    <t>박지훈</t>
  </si>
  <si>
    <t>6077deca-32b5-43af-b393-008e60b5cfae</t>
  </si>
  <si>
    <t>제주치과의사신용협동조합</t>
  </si>
  <si>
    <t>신용래</t>
  </si>
  <si>
    <t>2024.06.28</t>
  </si>
  <si>
    <t>트리톤 거래중(MK)</t>
  </si>
  <si>
    <t>f7c823dd-e41c-40bc-b829-d437b3afbd38</t>
  </si>
  <si>
    <t>조선대학교치과병원</t>
  </si>
  <si>
    <t>손미경</t>
  </si>
  <si>
    <t>2023.06.23</t>
  </si>
  <si>
    <t>0516d10c-120b-4647-83f3-7112a358330a</t>
  </si>
  <si>
    <t>조세종치과의원</t>
  </si>
  <si>
    <t>조세종</t>
  </si>
  <si>
    <t>활성어려움, 22년이후 거래없음</t>
  </si>
  <si>
    <t>4052843a-1c7c-40ed-9b1f-5a489400ca44</t>
  </si>
  <si>
    <t>조수현치과</t>
  </si>
  <si>
    <t>조수현</t>
  </si>
  <si>
    <t>2023.09.27</t>
  </si>
  <si>
    <t>23년이후 거래중지(타사위주사용)</t>
  </si>
  <si>
    <t>53a7944b-c5fd-4e35-a45b-871d6923a244</t>
  </si>
  <si>
    <t>조애치과기공소</t>
  </si>
  <si>
    <t>김기현</t>
  </si>
  <si>
    <t>2023.02.01</t>
  </si>
  <si>
    <t>159dd7c4-9639-42a3-99fa-aacd89e3bf73</t>
  </si>
  <si>
    <t>조앤유치과의원</t>
  </si>
  <si>
    <t>조하식</t>
  </si>
  <si>
    <t>임플란트,키스본,트리톤,재료,마스크</t>
  </si>
  <si>
    <t>2023.11.27</t>
  </si>
  <si>
    <t>8a7b51b0-170e-441a-83e1-f7f9875ea794</t>
  </si>
  <si>
    <t>조영곤치과의원</t>
  </si>
  <si>
    <t>조영곤</t>
  </si>
  <si>
    <t>a510ac19-a3dd-4ea0-b064-787ddc388c37</t>
  </si>
  <si>
    <t>조은굿모닝치과의원</t>
  </si>
  <si>
    <t>조필성</t>
  </si>
  <si>
    <t>거래중</t>
  </si>
  <si>
    <t>115bf79d-fc50-4019-82f4-81f7577f2ced</t>
  </si>
  <si>
    <t>조은이플란트치과</t>
  </si>
  <si>
    <t>이충희</t>
  </si>
  <si>
    <t>경기 양주시</t>
  </si>
  <si>
    <t>e89fd17b-34c9-4856-b2cb-1da224d48bb2</t>
  </si>
  <si>
    <t>조은치과(동대문)</t>
  </si>
  <si>
    <t>폐업 사업자</t>
  </si>
  <si>
    <t>8c653a49-4e99-4149-919a-15fa89db0e36</t>
  </si>
  <si>
    <t>조은치과(수원)</t>
  </si>
  <si>
    <t>김성열</t>
  </si>
  <si>
    <t>2025.07.29</t>
  </si>
  <si>
    <t>40977f2e-dbf5-40ea-80be-e7b2b9cebdd0</t>
  </si>
  <si>
    <t>조은치과(정읍)</t>
  </si>
  <si>
    <t>안태균</t>
  </si>
  <si>
    <t>재료,마스크</t>
  </si>
  <si>
    <t>2024.09.27</t>
  </si>
  <si>
    <t>fe6c0c82-16be-4108-af60-f9fc19a24fde</t>
  </si>
  <si>
    <t>조은치과의원(서울)</t>
  </si>
  <si>
    <t>전성길</t>
  </si>
  <si>
    <t>2025.03.04</t>
  </si>
  <si>
    <t>b40eaf25-ed88-4bfa-9ef3-8407f37e59a1</t>
  </si>
  <si>
    <t>조진우치과의원</t>
  </si>
  <si>
    <t>조진우</t>
  </si>
  <si>
    <t>장광필 딜러 이관</t>
  </si>
  <si>
    <t>5245e14c-66a1-464c-a69d-b3cdb654e8c4</t>
  </si>
  <si>
    <t>조호성치과의원</t>
  </si>
  <si>
    <t>조호성</t>
  </si>
  <si>
    <t>079470c9-2d7d-498e-b839-c00e5786d1e4</t>
  </si>
  <si>
    <t>조훈치과의원</t>
  </si>
  <si>
    <t>b14584fc-e96d-41ea-aeb2-aa26a350f5b5</t>
  </si>
  <si>
    <t>좋은나무치과</t>
  </si>
  <si>
    <t>이승규</t>
  </si>
  <si>
    <t>b01390d8-7f98-4592-b193-fd85670767db</t>
  </si>
  <si>
    <t>좋은치과의원(광주)</t>
  </si>
  <si>
    <t>최나영</t>
  </si>
  <si>
    <t>31af67b6-0aa2-4f94-a7c8-8af28350335a</t>
  </si>
  <si>
    <t>중동갤러리치과의원</t>
  </si>
  <si>
    <t>박희성</t>
  </si>
  <si>
    <t>2025.07.09</t>
  </si>
  <si>
    <t>b4966b4f-b43a-4ab6-b06e-08b4798c5980</t>
  </si>
  <si>
    <t>중앙덴탈</t>
  </si>
  <si>
    <t>문행구</t>
  </si>
  <si>
    <t>MPP 키트 거래</t>
  </si>
  <si>
    <t>70c60618-bb61-4811-bb70-7fdaddba7e2f</t>
  </si>
  <si>
    <t>중앙치과_두암(KISBONE)</t>
  </si>
  <si>
    <t>중앙치과(두암)</t>
  </si>
  <si>
    <t>양지웅</t>
  </si>
  <si>
    <t>bf619014-a88d-4c85-b4c5-a1596d9353f8</t>
  </si>
  <si>
    <t>즐거운치과(운남동)</t>
  </si>
  <si>
    <t>김용서</t>
  </si>
  <si>
    <t>2025.03.05</t>
  </si>
  <si>
    <t>7ee3e40c-8490-4204-bf4c-b8cebbb55747</t>
  </si>
  <si>
    <t>지디플란트치과의원(광명)</t>
  </si>
  <si>
    <t>박성재</t>
  </si>
  <si>
    <t>2019.08.31</t>
  </si>
  <si>
    <t>b5980640-7669-473e-a279-91499fdb978b</t>
  </si>
  <si>
    <t>지르카디지털기공소</t>
  </si>
  <si>
    <t>김순환</t>
  </si>
  <si>
    <t>4f415f3f-af7f-4cfc-85c5-e801330f03bc</t>
  </si>
  <si>
    <t>지맥스 치과기공소</t>
  </si>
  <si>
    <t>지맥스치과기공소</t>
  </si>
  <si>
    <t>김현호</t>
  </si>
  <si>
    <t>활성어려움24년 MPP 거래처</t>
  </si>
  <si>
    <t>890af182-773e-4813-b4ad-8e7589c69b5b</t>
  </si>
  <si>
    <t>지성치과(선발행)</t>
  </si>
  <si>
    <t>지성치과</t>
  </si>
  <si>
    <t>김기영, 배현숙</t>
  </si>
  <si>
    <t>임플란트, 키스본</t>
  </si>
  <si>
    <t>신규배정(25.09.09), 투자조합 매번 가입, 창립주주</t>
  </si>
  <si>
    <t>7b8c9dc1-4ea6-4942-a4f1-a226b6e35a10</t>
  </si>
  <si>
    <t>지안치과</t>
  </si>
  <si>
    <t>서은주</t>
  </si>
  <si>
    <t>29376e99-81a2-4630-9cf6-b914a9f43315</t>
  </si>
  <si>
    <t>지안하늘치과의원</t>
  </si>
  <si>
    <t>이은효</t>
  </si>
  <si>
    <t>하신장 원장님 네트웤</t>
  </si>
  <si>
    <t>1ca40dfd-bef4-4746-bb3e-60ff8d0df577</t>
  </si>
  <si>
    <t>지오씨 주식회사</t>
  </si>
  <si>
    <t>지오씨(주)</t>
  </si>
  <si>
    <t>박인철</t>
  </si>
  <si>
    <t>2024.09.12</t>
  </si>
  <si>
    <t>ff3ea30f-d3dd-4a23-918c-447a792af86c</t>
  </si>
  <si>
    <t>진안치과</t>
  </si>
  <si>
    <t>이성오</t>
  </si>
  <si>
    <t>전북 진안군</t>
  </si>
  <si>
    <t>e261c2f2-f3a9-4fd4-94cf-e4cbfa0521d7</t>
  </si>
  <si>
    <t>진월치과의원(구.대학치과)</t>
  </si>
  <si>
    <t>2024.04.04</t>
  </si>
  <si>
    <t>6807da6f-9e9c-4b4d-bb25-046ff94d85ca</t>
  </si>
  <si>
    <t>진주미르치과병원</t>
  </si>
  <si>
    <t>a38564dc-e254-473b-bdfc-2a261b1c5632</t>
  </si>
  <si>
    <t>진천 뉴삼성치과</t>
  </si>
  <si>
    <t>진천뉴삼성치과</t>
  </si>
  <si>
    <t>백채환</t>
  </si>
  <si>
    <t>충북 진천군</t>
  </si>
  <si>
    <t>2019.03.22</t>
  </si>
  <si>
    <t>ccf30777-cf07-45c1-8d64-8466a812ae0e</t>
  </si>
  <si>
    <t>찬찬치과기공소</t>
  </si>
  <si>
    <t>김상일</t>
  </si>
  <si>
    <t>b23c61d8-7ee0-4a55-a014-fcac766c32a5</t>
  </si>
  <si>
    <t>찬치과의원(제주)</t>
  </si>
  <si>
    <t>박찬</t>
  </si>
  <si>
    <t>연자(제주도 박찬 원장)</t>
  </si>
  <si>
    <t>be334da3-9f60-47b1-af7b-6ab9d1517878</t>
  </si>
  <si>
    <t>참미소치과</t>
  </si>
  <si>
    <t>정진국</t>
  </si>
  <si>
    <t>2024.12.04</t>
  </si>
  <si>
    <t>764f3877-0442-459c-a2b7-e33976047b9e</t>
  </si>
  <si>
    <t>참사랑치과의원</t>
  </si>
  <si>
    <t>이정아</t>
  </si>
  <si>
    <t>ff06acdf-30a7-4f14-979a-edcbd6237989</t>
  </si>
  <si>
    <t>참좋은김치과의원</t>
  </si>
  <si>
    <t>김종숙</t>
  </si>
  <si>
    <t>b07667a2-06db-4d0a-8867-11d98cc01e7a</t>
  </si>
  <si>
    <t>참치과</t>
  </si>
  <si>
    <t>방문후 니즈파악, 임플란트 상부구조물</t>
  </si>
  <si>
    <t>48ddfc31-6079-400b-bdaf-126d35927fb4</t>
  </si>
  <si>
    <t>참치과의원(울산)</t>
  </si>
  <si>
    <t>이근용</t>
  </si>
  <si>
    <t>06698605-4fb9-4b1c-8db1-4c3860ca37a6</t>
  </si>
  <si>
    <t>창원미르치과병원</t>
  </si>
  <si>
    <t>박욱외1</t>
  </si>
  <si>
    <t>34e27cfa-86e2-49c5-a527-410d68fcc930</t>
  </si>
  <si>
    <t>창평성심치과의원</t>
  </si>
  <si>
    <t>김용철</t>
  </si>
  <si>
    <t>2025.06.02</t>
  </si>
  <si>
    <t>33baf159-f879-4b6d-87dc-b3299d79011f</t>
  </si>
  <si>
    <t>천지산업</t>
  </si>
  <si>
    <t>찬민용</t>
  </si>
  <si>
    <t>2023.08.01</t>
  </si>
  <si>
    <t>4dc22600-689e-4f46-b3b3-a28344063536</t>
  </si>
  <si>
    <t>천호 온사랑치과의원</t>
  </si>
  <si>
    <t>천호온사랑치과의원</t>
  </si>
  <si>
    <t>황상온</t>
  </si>
  <si>
    <t>트리톤 영업중, 25년4월 병원사업부 수술기구 판매</t>
  </si>
  <si>
    <t>711492e3-352f-459f-aa24-ff02ddb47a23</t>
  </si>
  <si>
    <t>첨단미르치과병원(이주은)</t>
  </si>
  <si>
    <t>이주은</t>
  </si>
  <si>
    <t>임플란트,키스본,재료,의료장비,마스크</t>
  </si>
  <si>
    <t>2023.12.14</t>
  </si>
  <si>
    <t>72e8ff66-4ddb-4c24-9366-37999d9c7fb0</t>
  </si>
  <si>
    <t>첨단사랑치과의원</t>
  </si>
  <si>
    <t>안진우</t>
  </si>
  <si>
    <t>bc4ab5a2-1f51-4cab-9f20-62c880b21391</t>
  </si>
  <si>
    <t>첨단최치과의원</t>
  </si>
  <si>
    <t>최기용</t>
  </si>
  <si>
    <t>bfb48637-cd32-4ec9-a651-982bd1b7db4b</t>
  </si>
  <si>
    <t>청라좋은하늘치과의원</t>
  </si>
  <si>
    <t>이강진</t>
  </si>
  <si>
    <t>daab5ff3-e3ab-4483-897e-9315455c3e8a</t>
  </si>
  <si>
    <t>청아치과(광주)</t>
  </si>
  <si>
    <t>황미경</t>
  </si>
  <si>
    <t>8ea3b043-b945-49fc-a2db-32a6bef454b3</t>
  </si>
  <si>
    <t>청안메디칼코퍼레이션</t>
  </si>
  <si>
    <t>황현</t>
  </si>
  <si>
    <t>aa35d8fa-9c66-4e60-921d-7c91eb78b674</t>
  </si>
  <si>
    <t>청우</t>
  </si>
  <si>
    <t>김호준</t>
  </si>
  <si>
    <t>2022.02.16</t>
  </si>
  <si>
    <t>6cbc6083-095d-4fe1-bc5f-007cae58fe8c</t>
  </si>
  <si>
    <t>청주퍼스트치과의원</t>
  </si>
  <si>
    <t>박종석</t>
  </si>
  <si>
    <t>MPP 키트 거래_x000D_
세미나 수강 이력 있음_x000D_
방문 후 보고</t>
  </si>
  <si>
    <t>59057455-07c5-4086-891c-457df5fa7e83</t>
  </si>
  <si>
    <t>청치과의원(광주)</t>
  </si>
  <si>
    <t>진선주, 이승언</t>
  </si>
  <si>
    <t>2024.06.07</t>
  </si>
  <si>
    <t>518d7629-8e4b-473d-aa7d-75e984f490ab</t>
  </si>
  <si>
    <t>최용진치과</t>
  </si>
  <si>
    <t>최용진</t>
  </si>
  <si>
    <t>키스본,재료,마스크</t>
  </si>
  <si>
    <t>2022.08.29</t>
  </si>
  <si>
    <t>3d237809-1529-4a3a-8466-613db6f9146e</t>
  </si>
  <si>
    <t>최윤정치과의원</t>
  </si>
  <si>
    <t>최윤정</t>
  </si>
  <si>
    <t>2024.05.24</t>
  </si>
  <si>
    <t>트리톤 구매. 방문예정</t>
  </si>
  <si>
    <t>bb3b8fbd-ae2f-429c-b614-e50ff351fd8e</t>
  </si>
  <si>
    <t>최진영치과의원</t>
  </si>
  <si>
    <t>최진영</t>
  </si>
  <si>
    <t>2022.03.23</t>
  </si>
  <si>
    <t>b239512d-5a84-4c31-8e78-8127dd2dabcc</t>
  </si>
  <si>
    <t>최태식치과</t>
  </si>
  <si>
    <t>최태식</t>
  </si>
  <si>
    <t>855b8503-8cbe-447c-b240-288f791c2236</t>
  </si>
  <si>
    <t>춘천예치과</t>
  </si>
  <si>
    <t>김동석</t>
  </si>
  <si>
    <t>BONE 대형 거래처 견적 전달완료,키스본 이탈거래처 최근 방문하여 블럭본 ,키스본 프로모션 안내완료</t>
  </si>
  <si>
    <t>921630c4-8bbc-46a6-b6d8-406bf17315b4</t>
  </si>
  <si>
    <t>충북치과의사신용협동조합</t>
  </si>
  <si>
    <t>류승한</t>
  </si>
  <si>
    <t>6076dff3-de42-4655-a418-1e6750509ac6</t>
  </si>
  <si>
    <t>치과다운치과의원</t>
  </si>
  <si>
    <t>김성룡</t>
  </si>
  <si>
    <t>2024.10.17</t>
  </si>
  <si>
    <t>dd85cdb3-1ed4-461b-a520-4e0afa262730</t>
  </si>
  <si>
    <t>치아림치과(광주)</t>
  </si>
  <si>
    <t>김양이외2명</t>
  </si>
  <si>
    <t>b85c9c19-84d8-418b-8713-91e1deb1e41d</t>
  </si>
  <si>
    <t>치아림치과의원</t>
  </si>
  <si>
    <t>홍후석외 1명</t>
  </si>
  <si>
    <t>임플란트,키스본,재료,마스크,트리톤</t>
  </si>
  <si>
    <t>462df156-bc2e-435e-8e4d-dea9020e6271</t>
  </si>
  <si>
    <t>치아사랑치과</t>
  </si>
  <si>
    <t>2025.02.03</t>
  </si>
  <si>
    <t>01b8dd8a-cf06-470e-b975-9c5a0065d362</t>
  </si>
  <si>
    <t>치아엔치과</t>
  </si>
  <si>
    <t>송지한</t>
  </si>
  <si>
    <t>2022.01.16</t>
  </si>
  <si>
    <t>e18b18f9-e64e-49fb-8a44-55f7b77c0595</t>
  </si>
  <si>
    <t>치클치과</t>
  </si>
  <si>
    <t>강자승</t>
  </si>
  <si>
    <t>3764edcc-09bf-4c45-b7d5-6421ad7be2d0</t>
  </si>
  <si>
    <t>칠곡명인치과</t>
  </si>
  <si>
    <t>임낙향</t>
  </si>
  <si>
    <t>0dca63d2-8e46-4123-867b-bfab8208a5fb</t>
  </si>
  <si>
    <t>엘에이치이</t>
  </si>
  <si>
    <t>칠레</t>
  </si>
  <si>
    <t>7b1ccb19-9f3d-4c30-82fb-4b1a0756b806</t>
  </si>
  <si>
    <t>카이스트치과의원</t>
  </si>
  <si>
    <t>주현성</t>
  </si>
  <si>
    <t>2023.04.02</t>
  </si>
  <si>
    <t>키스본구매. 방문예정</t>
  </si>
  <si>
    <t>e46445b4-ecb5-4949-9db3-073cc298789d</t>
  </si>
  <si>
    <t>케이엠메디칼</t>
  </si>
  <si>
    <t>김기명</t>
  </si>
  <si>
    <t>임플란트,지르코니아,키스본</t>
  </si>
  <si>
    <t>2019.11.19</t>
  </si>
  <si>
    <t>87930480-26da-4a17-a3b7-8d4bb669ed74</t>
  </si>
  <si>
    <t>코스모스치과의원</t>
  </si>
  <si>
    <t>65c00673-6c14-4e22-991d-ed246dc03ed1</t>
  </si>
  <si>
    <t>코아덴탈</t>
  </si>
  <si>
    <t>박종일</t>
  </si>
  <si>
    <t>003fd9d3-8cec-4a7d-93f0-9f19df0d1dd9</t>
  </si>
  <si>
    <t>코아덴탈(전주)</t>
  </si>
  <si>
    <t>채석준</t>
  </si>
  <si>
    <t>0beab10b-c03d-4075-86b9-94cbed789c27</t>
  </si>
  <si>
    <t>코아덴탈(창원)</t>
  </si>
  <si>
    <t>구상영</t>
  </si>
  <si>
    <t>e9742081-d799-44b0-af05-ebc0eba31e5a</t>
  </si>
  <si>
    <t>큐아</t>
  </si>
  <si>
    <t>박동효</t>
  </si>
  <si>
    <t>DWK / 채권, 채무 상계</t>
  </si>
  <si>
    <t>8ed9e329-aedb-4b64-9744-bee31e3491ba</t>
  </si>
  <si>
    <t>클릭매니아덴탈</t>
  </si>
  <si>
    <t>성용섭외 1명</t>
  </si>
  <si>
    <t>인천 동구</t>
  </si>
  <si>
    <t>22.04.27 바이트 거래_x000D_
방문 후 보고</t>
  </si>
  <si>
    <t>e6587d51-6cfc-40f2-ba41-5addbacbc3f8</t>
  </si>
  <si>
    <t>킹콩치과</t>
  </si>
  <si>
    <t>박광수</t>
  </si>
  <si>
    <t>파산 1회 후 법정관리중, 세금계산서 끊은 만큼만 수금</t>
  </si>
  <si>
    <t>5dd8217c-38f5-4482-92bd-ea8f229119df</t>
  </si>
  <si>
    <t>타지키스탄(BOEV)</t>
  </si>
  <si>
    <t>타지키스탄</t>
  </si>
  <si>
    <t>허가문제로 우회해서 수출</t>
  </si>
  <si>
    <t>a97caa89-a7b7-48bc-82c3-fd4a7c3342f5</t>
  </si>
  <si>
    <t>탑스치과의원(광주)</t>
  </si>
  <si>
    <t>김수진외 1명</t>
  </si>
  <si>
    <t>84b3b351-acac-491b-8f64-bd1ac0a0e5fd</t>
  </si>
  <si>
    <t>탑치과기공소(전:이광우치과기공소)</t>
  </si>
  <si>
    <t>박현주</t>
  </si>
  <si>
    <t>b4df26d4-74d4-4214-9c36-009057a7395a</t>
  </si>
  <si>
    <t>탑치과의원_광양</t>
  </si>
  <si>
    <t>김진식</t>
  </si>
  <si>
    <t>fb121a75-215f-4f99-aa9c-f4fb58e8cf87</t>
  </si>
  <si>
    <t>탑티어치과</t>
  </si>
  <si>
    <t>김진수</t>
  </si>
  <si>
    <t>6c0b8e68-afe0-428a-a718-ab29d070fd6f</t>
  </si>
  <si>
    <t>TurKEy(터키)</t>
  </si>
  <si>
    <t>터키</t>
  </si>
  <si>
    <t>2022.04.18</t>
  </si>
  <si>
    <t>6361ce60-3944-40c5-9c74-32b119001d60</t>
  </si>
  <si>
    <t>오즈 인터네셔널</t>
  </si>
  <si>
    <t>2024.06.25</t>
  </si>
  <si>
    <t>대리점 계약 종료</t>
  </si>
  <si>
    <t>8f3b2337-057c-42a9-aa8d-8500b822d5e0</t>
  </si>
  <si>
    <t>테크노수플란트치과Ⅱ</t>
  </si>
  <si>
    <t>TL 사용 예정</t>
  </si>
  <si>
    <t>b5030dba-e115-457c-a6b6-dbe1cbf2b07f</t>
  </si>
  <si>
    <t>토론토행복치과의원</t>
  </si>
  <si>
    <t>박희재</t>
  </si>
  <si>
    <t>2022.08.10</t>
  </si>
  <si>
    <t>악성거래처</t>
  </si>
  <si>
    <t>35c91095-894f-4f49-af7b-f7f6a27a0504</t>
  </si>
  <si>
    <t>트리움치과의원</t>
  </si>
  <si>
    <t>박종휴</t>
  </si>
  <si>
    <t>3ccab987-33c7-45ee-8ccc-402525e9e3b6</t>
  </si>
  <si>
    <t>튼튼치과(인천)</t>
  </si>
  <si>
    <t>한정균</t>
  </si>
  <si>
    <t>22.08.26 최종거래(마스크)_x000D_
방문 후 보고</t>
  </si>
  <si>
    <t>d2c5c2e0-a95b-4e8d-8a89-123b12353145</t>
  </si>
  <si>
    <t>튼튼한치과(대구)</t>
  </si>
  <si>
    <t>장범식</t>
  </si>
  <si>
    <t>2025.01.03</t>
  </si>
  <si>
    <t>c7209e0e-14d0-4406-9dce-e75a41598c34</t>
  </si>
  <si>
    <t>티앤제이주식회사</t>
  </si>
  <si>
    <t>티앤제이(주)</t>
  </si>
  <si>
    <t>이상택</t>
  </si>
  <si>
    <t>2024.02.21</t>
  </si>
  <si>
    <t>순천미르 자회사</t>
  </si>
  <si>
    <t>a19ab0f2-2e80-4cfc-a619-a99e18a355dd</t>
  </si>
  <si>
    <t>파머스치과의원</t>
  </si>
  <si>
    <t>이정인</t>
  </si>
  <si>
    <t>171837e0-d7f7-4733-8ae0-aafb75f442e2</t>
  </si>
  <si>
    <t>파주모아치과의원</t>
  </si>
  <si>
    <t>정주성</t>
  </si>
  <si>
    <t>2024.03.10</t>
  </si>
  <si>
    <t>5dc8ca88-e164-4fdc-b5ae-f5d95e9bd0b3</t>
  </si>
  <si>
    <t>파파메디</t>
  </si>
  <si>
    <t>심우택</t>
  </si>
  <si>
    <t>충남 보령시</t>
  </si>
  <si>
    <t>총무부 확인</t>
  </si>
  <si>
    <t>5dea8b9a-03c2-4152-a5c6-3a1892fd83de</t>
  </si>
  <si>
    <t>퍼스트치과</t>
  </si>
  <si>
    <t>박형태</t>
  </si>
  <si>
    <t>69bce54e-aeaf-43aa-be43-5fe1673cc276</t>
  </si>
  <si>
    <t>HD North AmEruca Inc.</t>
  </si>
  <si>
    <t>페루</t>
  </si>
  <si>
    <t>11a7ec75-dbfe-49b0-a6c5-28538b688c73</t>
  </si>
  <si>
    <t>Teo KIM</t>
  </si>
  <si>
    <t>2024.03.08</t>
  </si>
  <si>
    <t>거래 중지</t>
  </si>
  <si>
    <t>c5964f7e-3a7d-4743-ae7d-0a22a3ddde91</t>
  </si>
  <si>
    <t>편안한치과의원</t>
  </si>
  <si>
    <t>조명의</t>
  </si>
  <si>
    <t>2024.12.10</t>
  </si>
  <si>
    <t>330b54fd-2f01-4812-a336-9a6f4b6a7d4c</t>
  </si>
  <si>
    <t>평온통합치과의원</t>
  </si>
  <si>
    <t>이숙련</t>
  </si>
  <si>
    <t>키스본, 의료장비</t>
  </si>
  <si>
    <t>a6210268-e717-47db-a05e-180985ebe04b</t>
  </si>
  <si>
    <t>평화부부치과의원</t>
  </si>
  <si>
    <t>김미경외1</t>
  </si>
  <si>
    <t>임플란트, 키스본 추가영업임플란트, 키스본 추가영업</t>
  </si>
  <si>
    <t>7e0a0cc9-b987-4dc4-b2a7-55ba369b7f63</t>
  </si>
  <si>
    <t>평화치과(청주)</t>
  </si>
  <si>
    <t>문은영</t>
  </si>
  <si>
    <t>7127132c-e7b9-40f2-9f67-7e2e8a5d69a5</t>
  </si>
  <si>
    <t>(주)씨에이치엠(구:포항미르치과병원)</t>
  </si>
  <si>
    <t>포항미르치과</t>
  </si>
  <si>
    <t>2025.09.22</t>
  </si>
  <si>
    <t>신규 계약</t>
  </si>
  <si>
    <t>24993329-241a-48e8-9fba-163f6639718e</t>
  </si>
  <si>
    <t>포항이지치과기공소</t>
  </si>
  <si>
    <t>권준</t>
  </si>
  <si>
    <t>2025.07.03</t>
  </si>
  <si>
    <t>은마 방문 후 보고</t>
  </si>
  <si>
    <t>97981c2e-7c42-43b8-8edd-9ab174cb5dd9</t>
  </si>
  <si>
    <t>폴란드</t>
  </si>
  <si>
    <t>우량 수출국</t>
  </si>
  <si>
    <t>75352aac-6364-45c3-9576-7eac0fc3bab4</t>
  </si>
  <si>
    <t>푸른부부치과</t>
  </si>
  <si>
    <t>조관표</t>
  </si>
  <si>
    <t>d3366b2d-685a-4cad-8c01-e227cadbd437</t>
  </si>
  <si>
    <t>주식회사 프라임덴탈(대구)</t>
  </si>
  <si>
    <t>프라임덴탈</t>
  </si>
  <si>
    <t>김태완</t>
  </si>
  <si>
    <t>89500232-447d-49ac-bebc-05881fcdfd95</t>
  </si>
  <si>
    <t>프라임치과(순천)</t>
  </si>
  <si>
    <t>정정열</t>
  </si>
  <si>
    <t>604b35b4-4f8c-4934-b55b-5a1bb81184c4</t>
  </si>
  <si>
    <t>프라임치과(안양)</t>
  </si>
  <si>
    <t>김창룡</t>
  </si>
  <si>
    <t>2021.04.10</t>
  </si>
  <si>
    <t>513efe1e-6b6e-49cc-ade4-0fe930bbf270</t>
  </si>
  <si>
    <t>프라임치과(인천)</t>
  </si>
  <si>
    <t>배금휴</t>
  </si>
  <si>
    <t>7fec9ac8-42d4-448c-a60c-82976d0c03dd</t>
  </si>
  <si>
    <t>프라임치과(전주)</t>
  </si>
  <si>
    <t>곽영훈</t>
  </si>
  <si>
    <t>2023.10.05</t>
  </si>
  <si>
    <t>81bcd461-56dd-4cad-abd6-ad0b20e7f272</t>
  </si>
  <si>
    <t>프라임치과(청주)</t>
  </si>
  <si>
    <t>조재현</t>
  </si>
  <si>
    <t>f47f2d79-fa00-4881-a00b-82ee02c81969</t>
  </si>
  <si>
    <t>프라임치과의원(은평구)</t>
  </si>
  <si>
    <t>안숙화</t>
  </si>
  <si>
    <t>2025.05.09</t>
  </si>
  <si>
    <t>사업자 변경이재윤 -&gt;민숙화</t>
  </si>
  <si>
    <t>c7349a46-f4e2-4643-9c33-9849f64206e6</t>
  </si>
  <si>
    <t>프랜드성창수치과의원</t>
  </si>
  <si>
    <t>성창수</t>
  </si>
  <si>
    <t>2023.07.12</t>
  </si>
  <si>
    <t>277885fb-1992-44d0-8e30-2b2ae23b1eec</t>
  </si>
  <si>
    <t>프로텍치과기공소</t>
  </si>
  <si>
    <t>대전</t>
  </si>
  <si>
    <t>c231e3a9-de10-4145-8458-5e8509cb6546</t>
  </si>
  <si>
    <t>플란트서울치과의원</t>
  </si>
  <si>
    <t>박지연</t>
  </si>
  <si>
    <t>0d256826-dbc9-4b30-baeb-58fd8771a05c</t>
  </si>
  <si>
    <t>플란트유치과의원</t>
  </si>
  <si>
    <t>류주성</t>
  </si>
  <si>
    <t>전북 고창군</t>
  </si>
  <si>
    <t>e1b851d2-0e03-478c-8d43-c262b2462f71</t>
  </si>
  <si>
    <t>플랜트치과(대전)</t>
  </si>
  <si>
    <t>손외수외4명</t>
  </si>
  <si>
    <t>d4169cfb-742b-4603-b9e5-95f3f534ebcc</t>
  </si>
  <si>
    <t>피제이덴탈(PJ골드)</t>
  </si>
  <si>
    <t>피제이덴탈(PJ골드)(폐업)</t>
  </si>
  <si>
    <t>원필재</t>
  </si>
  <si>
    <t>구 대리점, 스타로이로 이관 / 채권/채무 상계</t>
  </si>
  <si>
    <t>3a54be43-419b-41bc-80ca-40fbc3838046</t>
  </si>
  <si>
    <t>피카소치과의원</t>
  </si>
  <si>
    <t>엄기수</t>
  </si>
  <si>
    <t>2023.03.10</t>
  </si>
  <si>
    <t>이대길 딜러 이관(중복)</t>
  </si>
  <si>
    <t>3ccafb9c-a53e-4feb-b32f-5b59a991e73c</t>
  </si>
  <si>
    <t>하나치과(광명)</t>
  </si>
  <si>
    <t>이윤주</t>
  </si>
  <si>
    <t>2022.02.15</t>
  </si>
  <si>
    <t>b151508d-5d1d-4f0b-9d81-559a6636d718</t>
  </si>
  <si>
    <t>하나치과기공소</t>
  </si>
  <si>
    <t>최호준</t>
  </si>
  <si>
    <t>활성어려움,김찬우대리 이관(강태훈--&gt;김찬우)</t>
  </si>
  <si>
    <t>4e6dd582-d9d2-45b6-9e67-ec0f428f481d</t>
  </si>
  <si>
    <t>하나치과의원(금산)</t>
  </si>
  <si>
    <t>조재영</t>
  </si>
  <si>
    <t>충남 금산군</t>
  </si>
  <si>
    <t>7fd791f4-463a-4736-a517-b48ece1275bb</t>
  </si>
  <si>
    <t>하나치과의원(서산)</t>
  </si>
  <si>
    <t>장홍원</t>
  </si>
  <si>
    <t>5d60b4e9-e74e-4a81-8bba-3a9d9f3a75ad</t>
  </si>
  <si>
    <t>하나치과의원(영암)</t>
  </si>
  <si>
    <t>박용현</t>
  </si>
  <si>
    <t>032d5e34-82bd-461f-b8ff-4d7699bed902</t>
  </si>
  <si>
    <t>하나치과의원(제주)</t>
  </si>
  <si>
    <t>권영우</t>
  </si>
  <si>
    <t>8e7b7270-3728-4aac-88cd-d2b7fa552884</t>
  </si>
  <si>
    <t>하나큐치과</t>
  </si>
  <si>
    <t>김규</t>
  </si>
  <si>
    <t>982bf9ba-e2b9-4883-8075-85cab1f94119</t>
  </si>
  <si>
    <t>하나플란트치과</t>
  </si>
  <si>
    <t>이정명</t>
  </si>
  <si>
    <t>트리톤 출고 확인 후 보고</t>
  </si>
  <si>
    <t>113ae455-5fd8-4012-9482-0c8353f1ac23</t>
  </si>
  <si>
    <t>하남치과의원</t>
  </si>
  <si>
    <t>곽준봉</t>
  </si>
  <si>
    <t>7769ae79-75e7-4a93-b40f-545bdea38d02</t>
  </si>
  <si>
    <t>하늘수치과</t>
  </si>
  <si>
    <t>하늘수치과(폐업)</t>
  </si>
  <si>
    <t>김현욱</t>
  </si>
  <si>
    <t>32fa0f50-03e8-4160-8958-b8236620c9e3</t>
  </si>
  <si>
    <t>하늘연치과의원(대전)</t>
  </si>
  <si>
    <t>김경덕</t>
  </si>
  <si>
    <t>22.03.14 최종거래_x000D_
확인 후 보고</t>
  </si>
  <si>
    <t>625af434-5f6a-4443-9619-8b95cfefd36f</t>
  </si>
  <si>
    <t>하동중앙치과</t>
  </si>
  <si>
    <t>경남 하동군</t>
  </si>
  <si>
    <t>141a1285-fb44-4d1a-a0f8-aa8816f0b5a2</t>
  </si>
  <si>
    <t>하루플란트치과의원</t>
  </si>
  <si>
    <t>변성만,강민지</t>
  </si>
  <si>
    <t>제품 미납으로 거래 중단</t>
  </si>
  <si>
    <t>779c81c5-75b0-422a-b65b-82aa35116217</t>
  </si>
  <si>
    <t>하얀부부치과</t>
  </si>
  <si>
    <t>홍석현외1명</t>
  </si>
  <si>
    <t>e7333074-5ce3-4f04-95dd-976705256c4d</t>
  </si>
  <si>
    <t>하얀이치과(광주)</t>
  </si>
  <si>
    <t>손미성</t>
  </si>
  <si>
    <t>e0f6598a-3460-4009-be8a-ff6470655cb9</t>
  </si>
  <si>
    <t>하얀이치과(성남)</t>
  </si>
  <si>
    <t>나금희</t>
  </si>
  <si>
    <t>3fe1bf04-f8fe-47e8-b996-40e1a9d3dee1</t>
  </si>
  <si>
    <t>하얀치과_익산</t>
  </si>
  <si>
    <t>소병수</t>
  </si>
  <si>
    <t>2025.06.19</t>
  </si>
  <si>
    <t>32452552-28ee-4dfa-b1c7-abdc0688bb3f</t>
  </si>
  <si>
    <t>하양미르치과의원</t>
  </si>
  <si>
    <t>이소향</t>
  </si>
  <si>
    <t>2020.10.30</t>
  </si>
  <si>
    <t>담당자 부재</t>
  </si>
  <si>
    <t>91163df9-6376-461d-954b-bd980b5f8542</t>
  </si>
  <si>
    <t>하이덴 치과의원</t>
  </si>
  <si>
    <t>하이덴치과의원</t>
  </si>
  <si>
    <t>최경훈</t>
  </si>
  <si>
    <t>부산 거래처로 본인 거래처가 아님(구)아이덴치과 -&gt; 본치과, 하이덴치과</t>
  </si>
  <si>
    <t>01c4b8a1-4e97-43fb-a405-679f8a828039</t>
  </si>
  <si>
    <t>하이메디칼</t>
  </si>
  <si>
    <t>강민성</t>
  </si>
  <si>
    <t>1b0dab4a-b79f-4a86-b7b1-a4408f73b42f</t>
  </si>
  <si>
    <t>하이치과(목포)</t>
  </si>
  <si>
    <t>하정완</t>
  </si>
  <si>
    <t>2025.01.13</t>
  </si>
  <si>
    <t>c0bdc1da-5fc0-4105-925f-48c43098f79b</t>
  </si>
  <si>
    <t>하이치과의원</t>
  </si>
  <si>
    <t>정세영</t>
  </si>
  <si>
    <t>6f0eade2-3018-4955-969e-396f37c8c87d</t>
  </si>
  <si>
    <t>한결치과(중흥동)</t>
  </si>
  <si>
    <t>오현</t>
  </si>
  <si>
    <t>9692588a-915d-493e-9771-99ae162235fb</t>
  </si>
  <si>
    <t>한결치과의원(인천)</t>
  </si>
  <si>
    <t>홍은영</t>
  </si>
  <si>
    <t>2018.04.25</t>
  </si>
  <si>
    <t>78460f26-3bfa-48e8-8277-0e7e0ddfbe90</t>
  </si>
  <si>
    <t>한국프라임제약(주)봉동</t>
  </si>
  <si>
    <t>현병용</t>
  </si>
  <si>
    <t>전북 완주군</t>
  </si>
  <si>
    <t>ee8894fc-12c1-4098-89a7-fffd6e38ea13</t>
  </si>
  <si>
    <t>한마음치과의원</t>
  </si>
  <si>
    <t>한정우</t>
  </si>
  <si>
    <t>2025.01.24</t>
  </si>
  <si>
    <t>9795d2d7-6b2c-407b-87ce-7c1ff6a90e5d</t>
  </si>
  <si>
    <t>한미치과의원(제천)</t>
  </si>
  <si>
    <t>김상우</t>
  </si>
  <si>
    <t>836cae2b-8d27-4318-9c3a-00201200a0dc</t>
  </si>
  <si>
    <t>한미치과재료</t>
  </si>
  <si>
    <t>김형철</t>
  </si>
  <si>
    <t>d2e70ba5-2fa9-40ea-9f31-d8e155091365</t>
  </si>
  <si>
    <t>한빛치과(수원)</t>
  </si>
  <si>
    <t>정봉준</t>
  </si>
  <si>
    <t>5e977ef8-7f5a-4260-80ef-0d171d08bfcc</t>
  </si>
  <si>
    <t>한빛치과의원(춘천)</t>
  </si>
  <si>
    <t>한빛치과의원</t>
  </si>
  <si>
    <t>이춘호</t>
  </si>
  <si>
    <t>2024.05.31</t>
  </si>
  <si>
    <t>KIS,TL</t>
  </si>
  <si>
    <t>c3ffe3e1-ce69-44a6-8f20-8b03e543f898</t>
  </si>
  <si>
    <t>한빛치과의원(광주)</t>
  </si>
  <si>
    <t>백혜순</t>
  </si>
  <si>
    <t>c8691c78-b932-4cb0-abb7-0be7dc5b2aec</t>
  </si>
  <si>
    <t>한빛치과의원(군포)</t>
  </si>
  <si>
    <t>최정화</t>
  </si>
  <si>
    <t>2024.12.06</t>
  </si>
  <si>
    <t>c8d9b749-97b2-4850-89cc-cc6778273a12</t>
  </si>
  <si>
    <t>한빛치과의원(시흥)</t>
  </si>
  <si>
    <t>김성철</t>
  </si>
  <si>
    <t>임플란트,마스크,키스본</t>
  </si>
  <si>
    <t>어려움현 거래처</t>
  </si>
  <si>
    <t>dc4d23f2-1fc8-40c0-adff-50ac3d33b9b2</t>
  </si>
  <si>
    <t>한빛치과의원(인천)(쿠보몰)</t>
  </si>
  <si>
    <t>정현철</t>
  </si>
  <si>
    <t>d286e8c7-63b8-41db-a91b-fc97eaee32cb</t>
  </si>
  <si>
    <t>한사랑치과의원</t>
  </si>
  <si>
    <t>최정희</t>
  </si>
  <si>
    <t>5a4e7f57-29ea-4798-87ff-dbc95d7e97c4</t>
  </si>
  <si>
    <t>한사랑플란트치과의원</t>
  </si>
  <si>
    <t>이기세</t>
  </si>
  <si>
    <t>지르코니아,의료장비,재료</t>
  </si>
  <si>
    <t>37fd33ce-50a0-4382-9786-2a84e6df68b4</t>
  </si>
  <si>
    <t>한상욱치과의원</t>
  </si>
  <si>
    <t>한상욱</t>
  </si>
  <si>
    <t>4fb26c03-b4e3-4217-89de-d4cadc544adb</t>
  </si>
  <si>
    <t>한솔치과(부천)</t>
  </si>
  <si>
    <t>양영준</t>
  </si>
  <si>
    <t>2023.11.15</t>
  </si>
  <si>
    <t>eb702255-0958-4a77-bdb6-1abca75068eb</t>
  </si>
  <si>
    <t>한솔치과(춘천)</t>
  </si>
  <si>
    <t>한솔치과의원</t>
  </si>
  <si>
    <t>김대환</t>
  </si>
  <si>
    <t>b0f4fae4-55a4-4fb9-8871-947b4ac53cf1</t>
  </si>
  <si>
    <t>한솔치과의원(인천)</t>
  </si>
  <si>
    <t>강현식</t>
  </si>
  <si>
    <t>14351959-5add-4380-b419-aa2d5e1f3c92</t>
  </si>
  <si>
    <t>한울치과(인천)</t>
  </si>
  <si>
    <t>윤중금</t>
  </si>
  <si>
    <t>efba4a1b-01c4-423b-9789-42e7d8f5b66d</t>
  </si>
  <si>
    <t>한원덴탈</t>
  </si>
  <si>
    <t>국은경외 1명</t>
  </si>
  <si>
    <t>6d6c454d-056e-43a8-92fa-f7eb422fa815</t>
  </si>
  <si>
    <t>함께하는 치과의원</t>
  </si>
  <si>
    <t>함께하는치과의원</t>
  </si>
  <si>
    <t>정중재외 4명</t>
  </si>
  <si>
    <t>ab8c09cc-15cd-495c-9f5f-ec386efd332b</t>
  </si>
  <si>
    <t>합정모아치과(쿠보몰)</t>
  </si>
  <si>
    <t>합정모아치과</t>
  </si>
  <si>
    <t>송준용</t>
  </si>
  <si>
    <t>김찬우거래처</t>
  </si>
  <si>
    <t>fa2e9950-9875-442c-8f65-32d5982253b8</t>
  </si>
  <si>
    <t>항도덴탈주식회사</t>
  </si>
  <si>
    <t>항도덴탈(주)</t>
  </si>
  <si>
    <t>최재영</t>
  </si>
  <si>
    <t>2023.07.06</t>
  </si>
  <si>
    <t>1aae43c9-3745-44f7-81e0-37e86dd8b6f9</t>
  </si>
  <si>
    <t>해강치과(부산)</t>
  </si>
  <si>
    <t>제해강</t>
  </si>
  <si>
    <t>2020.09.29</t>
  </si>
  <si>
    <t>1fd53147-de40-4f9c-ad5d-5451f5fa0e28</t>
  </si>
  <si>
    <t>해남연합치과</t>
  </si>
  <si>
    <t>신보수</t>
  </si>
  <si>
    <t>활성화 하기 어려움,신규배정(25.09.09)_x000D_
정용선</t>
  </si>
  <si>
    <t>07d7392e-8bff-4ca2-a9ab-1c09b625958b</t>
  </si>
  <si>
    <t>해맑은치과기공소</t>
  </si>
  <si>
    <t>최형기</t>
  </si>
  <si>
    <t>e4c870c6-abf5-4848-a001-6b088bae78f0</t>
  </si>
  <si>
    <t>해맑은치과기공소(진주)</t>
  </si>
  <si>
    <t>주시천</t>
  </si>
  <si>
    <t>2024.08.01</t>
  </si>
  <si>
    <t>d7bc5e18-2fc7-4190-b2d5-7d7e31ad08ad</t>
  </si>
  <si>
    <t>해송치과기공소</t>
  </si>
  <si>
    <t>박훈</t>
  </si>
  <si>
    <t>2025.09.02</t>
  </si>
  <si>
    <t>3ade9da3-cee3-4744-9a96-0320fbae60f8</t>
  </si>
  <si>
    <t>해피스마일(서부경남)</t>
  </si>
  <si>
    <t>이창현외 1명</t>
  </si>
  <si>
    <t>9eaa454e-7c4b-49fa-9fea-1eafcafab877</t>
  </si>
  <si>
    <t>핸즈메디칼</t>
  </si>
  <si>
    <t>안주란</t>
  </si>
  <si>
    <t>8d2989ad-3e97-47b0-bf24-62f4b3e7efea</t>
  </si>
  <si>
    <t>행당서울치과의원</t>
  </si>
  <si>
    <t>장정국</t>
  </si>
  <si>
    <t>2018.08.30</t>
  </si>
  <si>
    <t>키스본 거래처 , 블럭본 안내완료</t>
  </si>
  <si>
    <t>861a2a63-7b52-4eac-9c58-893a4d9bc6f7</t>
  </si>
  <si>
    <t>행복을심는치과(화성)</t>
  </si>
  <si>
    <t>김호성</t>
  </si>
  <si>
    <t>6d38bff1-0d94-4ae5-b0ad-6704f6234608</t>
  </si>
  <si>
    <t>행복한부부치과의원</t>
  </si>
  <si>
    <t>유경태외1명</t>
  </si>
  <si>
    <t>80f08ebc-389b-4e0e-8183-67be9d5aa0e0</t>
  </si>
  <si>
    <t>행복한치과(남양주)</t>
  </si>
  <si>
    <t>행복한치과</t>
  </si>
  <si>
    <t>김정란,김은경</t>
  </si>
  <si>
    <t>9d75cb37-2516-4307-b7c8-378a0e39459a</t>
  </si>
  <si>
    <t>행복한치과(수원)</t>
  </si>
  <si>
    <t>김문관</t>
  </si>
  <si>
    <t>2023.03.28</t>
  </si>
  <si>
    <t>4ec6b38d-9e16-4a8d-9811-33c8dcd083c2</t>
  </si>
  <si>
    <t>행복한치과(연천)</t>
  </si>
  <si>
    <t>경기 연천군</t>
  </si>
  <si>
    <t>2023.07.01</t>
  </si>
  <si>
    <t>4bdfbc53-556e-4761-994d-451ccc91695f</t>
  </si>
  <si>
    <t>행신오케이치과의원</t>
  </si>
  <si>
    <t>이승훈</t>
  </si>
  <si>
    <t>2024.02.19</t>
  </si>
  <si>
    <t>578946a9-ed01-4d04-986b-602ce77d854e</t>
  </si>
  <si>
    <t>향기가있는치과의원</t>
  </si>
  <si>
    <t>서철웅</t>
  </si>
  <si>
    <t>b0c3cacb-8cb4-457c-8602-7d6eb8e19fdc</t>
  </si>
  <si>
    <t>허브치과기공소</t>
  </si>
  <si>
    <t>박기홍</t>
  </si>
  <si>
    <t>2025.03.10</t>
  </si>
  <si>
    <t>2bae0c4b-797b-4754-b009-2847e208a0a2</t>
  </si>
  <si>
    <t>허영철치과의원</t>
  </si>
  <si>
    <t>허영철</t>
  </si>
  <si>
    <t>2be69135-0951-460d-b5a8-8f33a3c86fc8</t>
  </si>
  <si>
    <t>허영호치과의원</t>
  </si>
  <si>
    <t>허영호</t>
  </si>
  <si>
    <t>2d560830-af8d-4ced-aa7b-67eeee4b4ad0</t>
  </si>
  <si>
    <t>현대치과산업(광주)</t>
  </si>
  <si>
    <t>조재웅외 1명</t>
  </si>
  <si>
    <t>03320927-c658-43d4-92aa-ca57b584aad4</t>
  </si>
  <si>
    <t>현대치과의원(목포)</t>
  </si>
  <si>
    <t>우지운</t>
  </si>
  <si>
    <t>방문 후 연 상황파악방문 후 연 상황파악신규배정(25.09.09), 정용선</t>
  </si>
  <si>
    <t>0755a869-9b8e-41ab-908b-01493df8b11e</t>
  </si>
  <si>
    <t>현대하이치과</t>
  </si>
  <si>
    <t>경기 이천시</t>
  </si>
  <si>
    <t>47408e8e-2da8-46c0-869e-cf70772b525f</t>
  </si>
  <si>
    <t>형제치과의원</t>
  </si>
  <si>
    <t>고수현</t>
  </si>
  <si>
    <t>제주 서귀포시</t>
  </si>
  <si>
    <t>2024.05.04</t>
  </si>
  <si>
    <t>9b1107f5-bf76-440e-ae0a-5bf37517b83c</t>
  </si>
  <si>
    <t>호연재단영광병원</t>
  </si>
  <si>
    <t>2022.11.29</t>
  </si>
  <si>
    <t>22.11.23 최종거래_x000D_
대표님 직접 확인 예정</t>
  </si>
  <si>
    <t>5190eba6-35af-4695-ba29-5d28f5b080f3</t>
  </si>
  <si>
    <t>홍익치과(광주)</t>
  </si>
  <si>
    <t>선윤식</t>
  </si>
  <si>
    <t>2e885a87-a9dc-4031-b549-76753dd7afd1</t>
  </si>
  <si>
    <t>화목한치과</t>
  </si>
  <si>
    <t>한세우</t>
  </si>
  <si>
    <t>키스본, 트리톤</t>
  </si>
  <si>
    <t>임플란트는 관심 없으시나 전남대 동문_x000D_
김종숙 원장님과 쿠보텍 재료 영업중임플란트는 관심 없으시나 전남대 동문_x000D_
김종숙 원장님과 쿠보텍 재료 영업중2022년 BT 거래처 이후 주문없음(덴티움 유저)</t>
  </si>
  <si>
    <t>26c592f5-9b4d-4c3f-a2c8-6e99c6a55c20</t>
  </si>
  <si>
    <t>화순 전남대병원</t>
  </si>
  <si>
    <t>화순전남대병원</t>
  </si>
  <si>
    <t>박효주 거래처, 퇴사 후_x000D_
중앙 공급실 통해서 거래</t>
  </si>
  <si>
    <t>ac29b78e-9ba8-4eb5-85ab-7cffabb023e7</t>
  </si>
  <si>
    <t>화이트듀치과(울산)</t>
  </si>
  <si>
    <t>박영란</t>
  </si>
  <si>
    <t>전치부만 사용중</t>
  </si>
  <si>
    <t>132be63a-157e-47ac-91a3-5def115d4820</t>
  </si>
  <si>
    <t>화이트이(e)치과의원</t>
  </si>
  <si>
    <t>화이트이(E)치과의원</t>
  </si>
  <si>
    <t>c827402e-e3c5-449b-8baa-ff3f0165ba95</t>
  </si>
  <si>
    <t>화인오케이치과의원</t>
  </si>
  <si>
    <t>권명호</t>
  </si>
  <si>
    <t>2020.02.19</t>
  </si>
  <si>
    <t>기공소</t>
  </si>
  <si>
    <t>f9ad5aca-e15a-40e3-a418-191930562445</t>
  </si>
  <si>
    <t>화인치과의원(천안)</t>
  </si>
  <si>
    <t>김건현</t>
  </si>
  <si>
    <t>2022.11.01</t>
  </si>
  <si>
    <t>22.11.01 최종거래_x000D_
전남대 대표님 동기_x000D_
김건현, 김건동 쌍둥이</t>
  </si>
  <si>
    <t>5cc64353-9026-4407-8eef-b25c9e504769</t>
  </si>
  <si>
    <t>화정연치과의원</t>
  </si>
  <si>
    <t>이연찬</t>
  </si>
  <si>
    <t>2022.05.26</t>
  </si>
  <si>
    <t>49e39d45-72d7-4a9d-be6b-94e376c9a3a6</t>
  </si>
  <si>
    <t>확실한강치과의원(목포)</t>
  </si>
  <si>
    <t>강동진</t>
  </si>
  <si>
    <t>cb3aeb8c-d019-40bd-8326-b81d33c2d45a</t>
  </si>
  <si>
    <t>황금치과의원</t>
  </si>
  <si>
    <t>박철기</t>
  </si>
  <si>
    <t>33500de9-a1db-4396-bec2-85fb1f3a863c</t>
  </si>
  <si>
    <t>황산치과의원(동작구)</t>
  </si>
  <si>
    <t>김향희</t>
  </si>
  <si>
    <t>2022.04.20</t>
  </si>
  <si>
    <t>1d44e562-c456-455f-863a-14607f058b1c</t>
  </si>
  <si>
    <t>황치과의원(양산)</t>
  </si>
  <si>
    <t>황순호</t>
  </si>
  <si>
    <t>경남 양산시</t>
  </si>
  <si>
    <t>f3a31960-23cf-45e6-b805-3aacb6c5c0fb</t>
  </si>
  <si>
    <t>효성치과의원</t>
  </si>
  <si>
    <t>박재홍</t>
  </si>
  <si>
    <t>2022.09.17</t>
  </si>
  <si>
    <t>551bf2c6-e08b-4e43-b8cc-8fb8fecd25a7</t>
  </si>
  <si>
    <t>휴먼테크</t>
  </si>
  <si>
    <t>강병모</t>
  </si>
  <si>
    <t>채권채무상계 거래X</t>
  </si>
  <si>
    <t>da88f0b7-1f16-46ec-a8e4-35beeb120f81</t>
  </si>
  <si>
    <t>휴치과의원</t>
  </si>
  <si>
    <t>주기면</t>
  </si>
  <si>
    <t>2023.09.30</t>
  </si>
  <si>
    <t>2780ec07-1fdc-4f9d-a6e2-634ccb591273</t>
  </si>
  <si>
    <t>휴플러스치과(서울)</t>
  </si>
  <si>
    <t>조동성</t>
  </si>
  <si>
    <t>dda17b9c-7e37-4021-ac29-4cfb99927781</t>
  </si>
  <si>
    <t>희망나눔치과기공소</t>
  </si>
  <si>
    <t>김인철</t>
  </si>
  <si>
    <t>ff17ba3d-0e2d-48ab-8d11-420625aca071</t>
  </si>
  <si>
    <t>희망을심는치과</t>
  </si>
  <si>
    <t>구현모</t>
  </si>
  <si>
    <t>3d7f2129-f1ca-46fa-84fa-e6889b25da42</t>
  </si>
  <si>
    <t>힐링스</t>
  </si>
  <si>
    <t>정인선</t>
  </si>
  <si>
    <t>연구소 재료구입처</t>
  </si>
  <si>
    <t>7c9cd9b6-eb85-4fb6-8d95-d5d546e9db10</t>
  </si>
  <si>
    <t>차윤석</t>
  </si>
  <si>
    <t>d5c7ec1c-a50c-47fe-905c-3257055e2b31</t>
  </si>
  <si>
    <t>이사랑치과</t>
  </si>
  <si>
    <t>최관용</t>
  </si>
  <si>
    <t>a2243e01-d075-4c2f-a4dc-27c3de65bb47</t>
  </si>
  <si>
    <t>미래부부치과</t>
  </si>
  <si>
    <t>유동엽</t>
  </si>
  <si>
    <t>d6cfd1c2-0823-4471-8443-c9b9596120e1</t>
  </si>
  <si>
    <t>서울황제치과의원</t>
  </si>
  <si>
    <t>bc377672-53bd-4cb9-9ba9-9d9a81ce2c2e</t>
  </si>
  <si>
    <t>굿모닝치과의원(의왕)</t>
  </si>
  <si>
    <t>b1cd46fb-1be8-4703-b076-3dfb375eebce</t>
  </si>
  <si>
    <t>d4392e9c-b6ff-4fc8-bf77-a46da44a9342</t>
  </si>
  <si>
    <t>로덴치과의원(부산)</t>
  </si>
  <si>
    <t>18e6a39c-931b-4864-a699-1f6be1f45c57</t>
  </si>
  <si>
    <t>성명</t>
  </si>
  <si>
    <t>입사일자</t>
  </si>
  <si>
    <t>영업사원목록</t>
  </si>
  <si>
    <t>관리자목록</t>
  </si>
  <si>
    <t>부서</t>
  </si>
  <si>
    <t>영업담당</t>
  </si>
  <si>
    <t>관리자</t>
  </si>
  <si>
    <t>대표이사</t>
  </si>
  <si>
    <t>강정환</t>
  </si>
  <si>
    <t>회사명 : (주)쿠보텍 / 2025/01/01  ~ 2025/09/21  / 거래처별채권</t>
  </si>
  <si>
    <t>담당자코드</t>
  </si>
  <si>
    <t>담당자코드명</t>
  </si>
  <si>
    <t>거래처코드</t>
  </si>
  <si>
    <t>거래처명</t>
  </si>
  <si>
    <t>기초채권</t>
  </si>
  <si>
    <t>재고매출</t>
  </si>
  <si>
    <t>회계매출</t>
  </si>
  <si>
    <t>수금어음</t>
  </si>
  <si>
    <t>수금현금</t>
  </si>
  <si>
    <t>수금합계</t>
  </si>
  <si>
    <t>기타할인등차액</t>
  </si>
  <si>
    <t>잔액</t>
  </si>
  <si>
    <t>미청구액</t>
  </si>
  <si>
    <t>1798501530</t>
  </si>
  <si>
    <t>(주)쿠보텍 제2공장</t>
  </si>
  <si>
    <t>3608501567</t>
  </si>
  <si>
    <t>(주)쿠보텍서울지사</t>
  </si>
  <si>
    <t>21087</t>
  </si>
  <si>
    <t>(주)티엘플랜트덴탈랩(선발행)</t>
  </si>
  <si>
    <t>25708</t>
  </si>
  <si>
    <t>21세기치과(여수)(쿠보몰)</t>
  </si>
  <si>
    <t>20834</t>
  </si>
  <si>
    <t>21095</t>
  </si>
  <si>
    <t>6190368504</t>
  </si>
  <si>
    <t>25717</t>
  </si>
  <si>
    <t>가온치과병원(쿠보몰)</t>
  </si>
  <si>
    <t>4159010318</t>
  </si>
  <si>
    <t>1223075977</t>
  </si>
  <si>
    <t>21088</t>
  </si>
  <si>
    <t>그린덴탈(선발행)</t>
  </si>
  <si>
    <t>4099607969</t>
  </si>
  <si>
    <t>20907</t>
  </si>
  <si>
    <t>4120551861</t>
  </si>
  <si>
    <t>6380103643</t>
  </si>
  <si>
    <t>25711</t>
  </si>
  <si>
    <t>늘푸른치과(KISBONE)</t>
  </si>
  <si>
    <t>25751</t>
  </si>
  <si>
    <t>닥터스치과의원(울산)(쿠보몰)</t>
  </si>
  <si>
    <t>5500100633</t>
  </si>
  <si>
    <t>더 스카이치과(폐업)</t>
  </si>
  <si>
    <t>21086</t>
  </si>
  <si>
    <t>램브란트치과의원(선발행)</t>
  </si>
  <si>
    <t>6173652227</t>
  </si>
  <si>
    <t>21094</t>
  </si>
  <si>
    <t>4029607876</t>
  </si>
  <si>
    <t>4109006046</t>
  </si>
  <si>
    <t>7581401973</t>
  </si>
  <si>
    <t>1304647361</t>
  </si>
  <si>
    <t>25758</t>
  </si>
  <si>
    <t>새하늘치과(TLPLANT)</t>
  </si>
  <si>
    <t>20832</t>
  </si>
  <si>
    <t>새하늘치과(선발행)</t>
  </si>
  <si>
    <t>3149121576</t>
  </si>
  <si>
    <t>새하늘치과(주식)</t>
  </si>
  <si>
    <t>20421</t>
  </si>
  <si>
    <t>세미나</t>
  </si>
  <si>
    <t>4108201309</t>
  </si>
  <si>
    <t>4103144664</t>
  </si>
  <si>
    <t>21102</t>
  </si>
  <si>
    <t>6201045436</t>
  </si>
  <si>
    <t>20911</t>
  </si>
  <si>
    <t>7709100261</t>
  </si>
  <si>
    <t>20835</t>
  </si>
  <si>
    <t>에이블청아치과(선발행)</t>
  </si>
  <si>
    <t>6063894764</t>
  </si>
  <si>
    <t>159-04-03160</t>
  </si>
  <si>
    <t>4169003479</t>
  </si>
  <si>
    <t>21085</t>
  </si>
  <si>
    <t>7649901145</t>
  </si>
  <si>
    <t>20785</t>
  </si>
  <si>
    <t>용인오케이치과(덴스틴)</t>
  </si>
  <si>
    <t>5149024123</t>
  </si>
  <si>
    <t>20902</t>
  </si>
  <si>
    <t>의료법인 모아의료재단</t>
  </si>
  <si>
    <t>21089</t>
  </si>
  <si>
    <t>의료법인 이손의료재단</t>
  </si>
  <si>
    <t>2819500871</t>
  </si>
  <si>
    <t>20865</t>
  </si>
  <si>
    <t>이손의료재단(400%)</t>
  </si>
  <si>
    <t>4099147840</t>
  </si>
  <si>
    <t>4099187255</t>
  </si>
  <si>
    <t>이치과기공소(스타)_선발행</t>
  </si>
  <si>
    <t>3029009081</t>
  </si>
  <si>
    <t>21104</t>
  </si>
  <si>
    <t>3149604868</t>
  </si>
  <si>
    <t>20837</t>
  </si>
  <si>
    <t>조앤유치과의원(선발행)</t>
  </si>
  <si>
    <t>5148190771</t>
  </si>
  <si>
    <t>주식회사 미소아이엔티</t>
  </si>
  <si>
    <t>20774</t>
  </si>
  <si>
    <t>주식회사 에이더블유파트너스 (마스크)</t>
  </si>
  <si>
    <t>20644</t>
  </si>
  <si>
    <t>주식회사 에이더블유파트너스 (지르코니아)</t>
  </si>
  <si>
    <t>7418703088</t>
  </si>
  <si>
    <t>주식회사 웨인</t>
  </si>
  <si>
    <t>5158132060</t>
  </si>
  <si>
    <t>주식회사 쿠보텍</t>
  </si>
  <si>
    <t>21099</t>
  </si>
  <si>
    <t>25729</t>
  </si>
  <si>
    <t>중앙치과_두암 (KISBONE)</t>
  </si>
  <si>
    <t>25701</t>
  </si>
  <si>
    <t>4119083648</t>
  </si>
  <si>
    <t>21096</t>
  </si>
  <si>
    <t>2015300690</t>
  </si>
  <si>
    <t xml:space="preserve"> /  계</t>
  </si>
  <si>
    <t>00004</t>
  </si>
  <si>
    <t>3788800895</t>
  </si>
  <si>
    <t>20948</t>
  </si>
  <si>
    <t>4019079230</t>
  </si>
  <si>
    <t>군산탑플란트치과 (덴스틴)</t>
  </si>
  <si>
    <t>7588800621</t>
  </si>
  <si>
    <t>그린덴탈 (임플란트,상품,지르코니아)</t>
  </si>
  <si>
    <t>3149603291</t>
  </si>
  <si>
    <t>8789101865</t>
  </si>
  <si>
    <t>7529201288</t>
  </si>
  <si>
    <t>4089018364</t>
  </si>
  <si>
    <t>3142764351</t>
  </si>
  <si>
    <t>2459500711</t>
  </si>
  <si>
    <t>3149153006</t>
  </si>
  <si>
    <t>5161100379</t>
  </si>
  <si>
    <t>3148196573</t>
  </si>
  <si>
    <t>메가젠임프란트대전 (주)</t>
  </si>
  <si>
    <t>20741</t>
  </si>
  <si>
    <t>명인치과 (마스크)</t>
  </si>
  <si>
    <t>4039061003</t>
  </si>
  <si>
    <t>1846800268</t>
  </si>
  <si>
    <t>21070</t>
  </si>
  <si>
    <t>21009</t>
  </si>
  <si>
    <t>7073600702</t>
  </si>
  <si>
    <t>25723</t>
  </si>
  <si>
    <t>20367</t>
  </si>
  <si>
    <t>2713800115</t>
  </si>
  <si>
    <t>2169100883</t>
  </si>
  <si>
    <t>3059227665</t>
  </si>
  <si>
    <t>6178200366</t>
  </si>
  <si>
    <t>3071020565</t>
  </si>
  <si>
    <t>20423</t>
  </si>
  <si>
    <t>4049601107</t>
  </si>
  <si>
    <t>4079602309</t>
  </si>
  <si>
    <t>5843101404</t>
  </si>
  <si>
    <t>25752</t>
  </si>
  <si>
    <t>에스덴텍(TL 공동구매)</t>
  </si>
  <si>
    <t>7789601314</t>
  </si>
  <si>
    <t>6431401104</t>
  </si>
  <si>
    <t>6699300102</t>
  </si>
  <si>
    <t>3779501415</t>
  </si>
  <si>
    <t>3019042961</t>
  </si>
  <si>
    <t>25718</t>
  </si>
  <si>
    <t>3149602050</t>
  </si>
  <si>
    <t>20838</t>
  </si>
  <si>
    <t>8446200034</t>
  </si>
  <si>
    <t>20833</t>
  </si>
  <si>
    <t>4022376549</t>
  </si>
  <si>
    <t>4022378950</t>
  </si>
  <si>
    <t>20708</t>
  </si>
  <si>
    <t>8128602370</t>
  </si>
  <si>
    <t>주식회사 해피스마일</t>
  </si>
  <si>
    <t>7319001064</t>
  </si>
  <si>
    <t>4029034371</t>
  </si>
  <si>
    <t>6132276569</t>
  </si>
  <si>
    <t>7909202483</t>
  </si>
  <si>
    <t>6512900172</t>
  </si>
  <si>
    <t>20509</t>
  </si>
  <si>
    <t>5839001301</t>
  </si>
  <si>
    <t>3160437996</t>
  </si>
  <si>
    <t>4189010302</t>
  </si>
  <si>
    <t>4081951535</t>
  </si>
  <si>
    <t>4031553170</t>
  </si>
  <si>
    <t>3049016685</t>
  </si>
  <si>
    <t>4189603521</t>
  </si>
  <si>
    <t>6130768066</t>
  </si>
  <si>
    <t>21090</t>
  </si>
  <si>
    <t>해피스마일(서부경남)선발행</t>
  </si>
  <si>
    <t>00004 / 강원식 계</t>
  </si>
  <si>
    <t>00013</t>
  </si>
  <si>
    <t>1048111680</t>
  </si>
  <si>
    <t>2148537762</t>
  </si>
  <si>
    <t>(주)메가젠임플란트 수도권영업본부</t>
  </si>
  <si>
    <t>1198674305</t>
  </si>
  <si>
    <t>21098</t>
  </si>
  <si>
    <t>4098130772</t>
  </si>
  <si>
    <t>20446</t>
  </si>
  <si>
    <t>D.W.K 기혼덴탈</t>
  </si>
  <si>
    <t>20431</t>
  </si>
  <si>
    <t>D.W.K 무상</t>
  </si>
  <si>
    <t>8319000098</t>
  </si>
  <si>
    <t>7670702944</t>
  </si>
  <si>
    <t>1015200049</t>
  </si>
  <si>
    <t>2149111292</t>
  </si>
  <si>
    <t>3542300416</t>
  </si>
  <si>
    <t>덴탈 워크숍 기혼</t>
  </si>
  <si>
    <t>6058546040</t>
  </si>
  <si>
    <t>6163900028</t>
  </si>
  <si>
    <t>4109230012</t>
  </si>
  <si>
    <t>4119132388</t>
  </si>
  <si>
    <t>21078</t>
  </si>
  <si>
    <t>목포미르치과병원(기공실)</t>
  </si>
  <si>
    <t>5650102588</t>
  </si>
  <si>
    <t>4169106492</t>
  </si>
  <si>
    <t>4109244699</t>
  </si>
  <si>
    <t>4373201032</t>
  </si>
  <si>
    <t>비에이치엘 헬스케어</t>
  </si>
  <si>
    <t>1358189178</t>
  </si>
  <si>
    <t>4102835113</t>
  </si>
  <si>
    <t>샤인덴탈 (광산구)</t>
  </si>
  <si>
    <t>1018211655</t>
  </si>
  <si>
    <t>4109155942</t>
  </si>
  <si>
    <t>20003</t>
  </si>
  <si>
    <t>6052666485</t>
  </si>
  <si>
    <t>4333101071</t>
  </si>
  <si>
    <t>씨에이치덴탈솔루션 (전:청치과기공소)</t>
  </si>
  <si>
    <t>4728602226</t>
  </si>
  <si>
    <t>아트텍덴탈솔루션 주식회사</t>
  </si>
  <si>
    <t>6159167188</t>
  </si>
  <si>
    <t>4119175499</t>
  </si>
  <si>
    <t>2049702027</t>
  </si>
  <si>
    <t>8671900915</t>
  </si>
  <si>
    <t>원메디텍</t>
  </si>
  <si>
    <t>4099174672</t>
  </si>
  <si>
    <t>4079015495</t>
  </si>
  <si>
    <t>3089073709</t>
  </si>
  <si>
    <t>4189603346</t>
  </si>
  <si>
    <t>4089151017</t>
  </si>
  <si>
    <t>1222540076</t>
  </si>
  <si>
    <t>4099016199</t>
  </si>
  <si>
    <t>2258127397</t>
  </si>
  <si>
    <t>주식회사 매직솔루션</t>
  </si>
  <si>
    <t>20342</t>
  </si>
  <si>
    <t>주식회사 미소아이엔티(센트릭)</t>
  </si>
  <si>
    <t>21091</t>
  </si>
  <si>
    <t>주식회사 스타로이</t>
  </si>
  <si>
    <t>4408601370</t>
  </si>
  <si>
    <t>6208133677</t>
  </si>
  <si>
    <t>주식회사 은마</t>
  </si>
  <si>
    <t>7379800152</t>
  </si>
  <si>
    <t>20923</t>
  </si>
  <si>
    <t>큐아(임플란트,지르코니아)</t>
  </si>
  <si>
    <t>1219625387</t>
  </si>
  <si>
    <t>5069213838</t>
  </si>
  <si>
    <t>4089153918</t>
  </si>
  <si>
    <t>00013 / 정철 계</t>
  </si>
  <si>
    <t>20493</t>
  </si>
  <si>
    <t>4169052271</t>
  </si>
  <si>
    <t>광양 열린치과의원</t>
  </si>
  <si>
    <t>4099079175</t>
  </si>
  <si>
    <t>4109229795</t>
  </si>
  <si>
    <t>25710</t>
  </si>
  <si>
    <t>4109096572</t>
  </si>
  <si>
    <t>4169107943</t>
  </si>
  <si>
    <t>25744</t>
  </si>
  <si>
    <t>4103140784</t>
  </si>
  <si>
    <t>4169016431</t>
  </si>
  <si>
    <t>4099113511</t>
  </si>
  <si>
    <t>4129018970</t>
  </si>
  <si>
    <t>4109604297</t>
  </si>
  <si>
    <t>4109005877</t>
  </si>
  <si>
    <t>4089167580</t>
  </si>
  <si>
    <t>4139601080</t>
  </si>
  <si>
    <t>5294000981</t>
  </si>
  <si>
    <t>4103226760</t>
  </si>
  <si>
    <t>4129602617</t>
  </si>
  <si>
    <t>4120552685</t>
  </si>
  <si>
    <t>7779800091</t>
  </si>
  <si>
    <t>4169601401</t>
  </si>
  <si>
    <t>4161756648</t>
  </si>
  <si>
    <t>4161756202</t>
  </si>
  <si>
    <t>4169147299</t>
  </si>
  <si>
    <t>20377</t>
  </si>
  <si>
    <t>4169093194</t>
  </si>
  <si>
    <t>6516100492</t>
  </si>
  <si>
    <t>4179061735</t>
  </si>
  <si>
    <t>4179602645</t>
  </si>
  <si>
    <t>4170940334</t>
  </si>
  <si>
    <t>4169172992</t>
  </si>
  <si>
    <t>4109130562</t>
  </si>
  <si>
    <t>4038215483</t>
  </si>
  <si>
    <t>의료법인 모아의료재단(상품)</t>
  </si>
  <si>
    <t>1449400876</t>
  </si>
  <si>
    <t>4179130597</t>
  </si>
  <si>
    <t>4089151962</t>
  </si>
  <si>
    <t>4169604029</t>
  </si>
  <si>
    <t>4179154551</t>
  </si>
  <si>
    <t>1042251588</t>
  </si>
  <si>
    <t>2338802057</t>
  </si>
  <si>
    <t>주식회사 이도이앤씨</t>
  </si>
  <si>
    <t>20836</t>
  </si>
  <si>
    <t>4161758501</t>
  </si>
  <si>
    <t>4129603085</t>
  </si>
  <si>
    <t>4109005974</t>
  </si>
  <si>
    <t>4109193330</t>
  </si>
  <si>
    <t>4119027118</t>
  </si>
  <si>
    <t>2880502452</t>
  </si>
  <si>
    <t>4169164814</t>
  </si>
  <si>
    <t>4129013301</t>
  </si>
  <si>
    <t>4169154238</t>
  </si>
  <si>
    <t>20493 / 장광필 계</t>
  </si>
  <si>
    <t>20592</t>
  </si>
  <si>
    <t>2179604780</t>
  </si>
  <si>
    <t>2149060160</t>
  </si>
  <si>
    <t>1279771606</t>
  </si>
  <si>
    <t>1329606075</t>
  </si>
  <si>
    <t>1239609869</t>
  </si>
  <si>
    <t>2129613116</t>
  </si>
  <si>
    <t>2049256493</t>
  </si>
  <si>
    <t>2129049913</t>
  </si>
  <si>
    <t>7990401510</t>
  </si>
  <si>
    <t>1329227811</t>
  </si>
  <si>
    <t>5215000477</t>
  </si>
  <si>
    <t>6219307457</t>
  </si>
  <si>
    <t>8419801367</t>
  </si>
  <si>
    <t>1209149116</t>
  </si>
  <si>
    <t>1263029719</t>
  </si>
  <si>
    <t>4769800878</t>
  </si>
  <si>
    <t>5081363149</t>
  </si>
  <si>
    <t>2293400173</t>
  </si>
  <si>
    <t>1329262443</t>
  </si>
  <si>
    <t>7462000254</t>
  </si>
  <si>
    <t>7199900845</t>
  </si>
  <si>
    <t>2171183793</t>
  </si>
  <si>
    <t>2211316846</t>
  </si>
  <si>
    <t>1329038105</t>
  </si>
  <si>
    <t>4302000155</t>
  </si>
  <si>
    <t>에이블치과 (동대문)</t>
  </si>
  <si>
    <t>2169604318</t>
  </si>
  <si>
    <t>2109199016</t>
  </si>
  <si>
    <t>2099039743</t>
  </si>
  <si>
    <t>2122580880</t>
  </si>
  <si>
    <t>2069111928</t>
  </si>
  <si>
    <t>우리치과(강동구 성내)</t>
  </si>
  <si>
    <t>2843101294</t>
  </si>
  <si>
    <t>5319101613</t>
  </si>
  <si>
    <t>1134300735</t>
  </si>
  <si>
    <t>2129612209</t>
  </si>
  <si>
    <t>2311502402</t>
  </si>
  <si>
    <t>1279606957</t>
  </si>
  <si>
    <t>6431102932</t>
  </si>
  <si>
    <t>2219642065</t>
  </si>
  <si>
    <t>2219642032</t>
  </si>
  <si>
    <t>한솔치과의원(춘천)</t>
  </si>
  <si>
    <t>2069170626</t>
  </si>
  <si>
    <t>8219400236</t>
  </si>
  <si>
    <t>3919801090</t>
  </si>
  <si>
    <t>2129136415</t>
  </si>
  <si>
    <t>20592 / 강태훈 계</t>
  </si>
  <si>
    <t>20890</t>
  </si>
  <si>
    <t>20341</t>
  </si>
  <si>
    <t>20271</t>
  </si>
  <si>
    <t>Dental supply</t>
  </si>
  <si>
    <t>20388</t>
  </si>
  <si>
    <t>20915</t>
  </si>
  <si>
    <t>HD North Ameruca Inc.</t>
  </si>
  <si>
    <t>20487</t>
  </si>
  <si>
    <t>20489</t>
  </si>
  <si>
    <t>TurKey (터키)</t>
  </si>
  <si>
    <t>20403</t>
  </si>
  <si>
    <t>20613</t>
  </si>
  <si>
    <t>20711</t>
  </si>
  <si>
    <t>20428</t>
  </si>
  <si>
    <t>20588</t>
  </si>
  <si>
    <t>베트남 (SAMSUNM VINA)</t>
  </si>
  <si>
    <t>20648</t>
  </si>
  <si>
    <t>4120734639</t>
  </si>
  <si>
    <t>5142330695</t>
  </si>
  <si>
    <t>20621</t>
  </si>
  <si>
    <t>20401</t>
  </si>
  <si>
    <t>7668700154</t>
  </si>
  <si>
    <t>20357</t>
  </si>
  <si>
    <t>20572</t>
  </si>
  <si>
    <t>20890 / 강민 계</t>
  </si>
  <si>
    <t>20891</t>
  </si>
  <si>
    <t>4088149545</t>
  </si>
  <si>
    <t>4109217402</t>
  </si>
  <si>
    <t>4179053496</t>
  </si>
  <si>
    <t>4099192781</t>
  </si>
  <si>
    <t>4081920876</t>
  </si>
  <si>
    <t>4109194324</t>
  </si>
  <si>
    <t>4109095627</t>
  </si>
  <si>
    <t>4109603075</t>
  </si>
  <si>
    <t>3179100250</t>
  </si>
  <si>
    <t>5479501839</t>
  </si>
  <si>
    <t>1399608619</t>
  </si>
  <si>
    <t>4109606674</t>
  </si>
  <si>
    <t>7532800108</t>
  </si>
  <si>
    <t>더블엠 구강악안면과</t>
  </si>
  <si>
    <t>4081877237</t>
  </si>
  <si>
    <t>4099121234</t>
  </si>
  <si>
    <t>4129603090</t>
  </si>
  <si>
    <t>2099275404</t>
  </si>
  <si>
    <t>5659201627</t>
  </si>
  <si>
    <t>8139200847</t>
  </si>
  <si>
    <t>3920200320</t>
  </si>
  <si>
    <t>3369300430</t>
  </si>
  <si>
    <t>4103137902</t>
  </si>
  <si>
    <t>3519501621</t>
  </si>
  <si>
    <t>4099065671</t>
  </si>
  <si>
    <t>4089097807</t>
  </si>
  <si>
    <t>4099017335</t>
  </si>
  <si>
    <t>7629001729</t>
  </si>
  <si>
    <t>20266</t>
  </si>
  <si>
    <t>1229595822</t>
  </si>
  <si>
    <t>4109022783</t>
  </si>
  <si>
    <t>5962201031</t>
  </si>
  <si>
    <t>샤인덴탈 광주중앙점</t>
  </si>
  <si>
    <t>4099613097</t>
  </si>
  <si>
    <t>4364001499</t>
  </si>
  <si>
    <t>5343900482</t>
  </si>
  <si>
    <t>7259400049</t>
  </si>
  <si>
    <t>4109252864</t>
  </si>
  <si>
    <t>4099610334</t>
  </si>
  <si>
    <t>20687</t>
  </si>
  <si>
    <t>송정부부치과 (덴스틴)</t>
  </si>
  <si>
    <t>1359119410</t>
  </si>
  <si>
    <t>21083</t>
  </si>
  <si>
    <t>송진명치과(쿠보몰)</t>
  </si>
  <si>
    <t>4103144631</t>
  </si>
  <si>
    <t>4081963079</t>
  </si>
  <si>
    <t>4099170661</t>
  </si>
  <si>
    <t>1389044584</t>
  </si>
  <si>
    <t>4103212820</t>
  </si>
  <si>
    <t>4103139220</t>
  </si>
  <si>
    <t>25720</t>
  </si>
  <si>
    <t>4089135055</t>
  </si>
  <si>
    <t>4099032656</t>
  </si>
  <si>
    <t>6692601808</t>
  </si>
  <si>
    <t>4089009676</t>
  </si>
  <si>
    <t>4109207447</t>
  </si>
  <si>
    <t>8103800792</t>
  </si>
  <si>
    <t>4081921730</t>
  </si>
  <si>
    <t>20451</t>
  </si>
  <si>
    <t>4129602937</t>
  </si>
  <si>
    <t>일곡열린치과</t>
  </si>
  <si>
    <t>4088208124</t>
  </si>
  <si>
    <t>4098214648</t>
  </si>
  <si>
    <t>4088304732</t>
  </si>
  <si>
    <t>4082174638</t>
  </si>
  <si>
    <t>20135</t>
  </si>
  <si>
    <t>전남치재</t>
  </si>
  <si>
    <t>4099602891</t>
  </si>
  <si>
    <t>4101549922</t>
  </si>
  <si>
    <t>1926200326</t>
  </si>
  <si>
    <t>4089098484</t>
  </si>
  <si>
    <t>4089166413</t>
  </si>
  <si>
    <t>5726900031</t>
  </si>
  <si>
    <t>4103140009</t>
  </si>
  <si>
    <t>2870103391</t>
  </si>
  <si>
    <t>4099612628</t>
  </si>
  <si>
    <t>8352500791</t>
  </si>
  <si>
    <t>첨단미르치과병원 (이주은)</t>
  </si>
  <si>
    <t>21105</t>
  </si>
  <si>
    <t>4109041887</t>
  </si>
  <si>
    <t>5457000199</t>
  </si>
  <si>
    <t>청치과의원 (광주)</t>
  </si>
  <si>
    <t>4081917920</t>
  </si>
  <si>
    <t>치아림치과 (광주)</t>
  </si>
  <si>
    <t>4089138692</t>
  </si>
  <si>
    <t>2200988729</t>
  </si>
  <si>
    <t>1699000858</t>
  </si>
  <si>
    <t>4099613011</t>
  </si>
  <si>
    <t>4409400134</t>
  </si>
  <si>
    <t>4089607122</t>
  </si>
  <si>
    <t>4109075408</t>
  </si>
  <si>
    <t>20891 / 강효봉 계</t>
  </si>
  <si>
    <t>20903</t>
  </si>
  <si>
    <t>4109091994</t>
  </si>
  <si>
    <t>4109250492</t>
  </si>
  <si>
    <t>4119067901</t>
  </si>
  <si>
    <t>4159060477</t>
  </si>
  <si>
    <t>4149002815</t>
  </si>
  <si>
    <t>4119124480</t>
  </si>
  <si>
    <t>4109227841</t>
  </si>
  <si>
    <t>1329700836</t>
  </si>
  <si>
    <t>7729401869</t>
  </si>
  <si>
    <t>4159000450</t>
  </si>
  <si>
    <t>21097</t>
  </si>
  <si>
    <t>4111449438</t>
  </si>
  <si>
    <t>4111449777</t>
  </si>
  <si>
    <t>5049931028</t>
  </si>
  <si>
    <t>4119146960</t>
  </si>
  <si>
    <t>1289066427</t>
  </si>
  <si>
    <t>4099133083</t>
  </si>
  <si>
    <t>4111453776</t>
  </si>
  <si>
    <t>4109223054</t>
  </si>
  <si>
    <t>4089013772</t>
  </si>
  <si>
    <t>5429800025</t>
  </si>
  <si>
    <t>4159084881</t>
  </si>
  <si>
    <t>1389200407</t>
  </si>
  <si>
    <t>4159040622</t>
  </si>
  <si>
    <t>4859600543</t>
  </si>
  <si>
    <t>4119085442</t>
  </si>
  <si>
    <t>6279401443</t>
  </si>
  <si>
    <t>4109113812</t>
  </si>
  <si>
    <t>3361500505</t>
  </si>
  <si>
    <t>4089083211</t>
  </si>
  <si>
    <t>4099161269</t>
  </si>
  <si>
    <t>4109606897</t>
  </si>
  <si>
    <t>4099612666</t>
  </si>
  <si>
    <t>1433100179</t>
  </si>
  <si>
    <t>중앙치과 (두암)</t>
  </si>
  <si>
    <t>4129602316</t>
  </si>
  <si>
    <t>6969800114</t>
  </si>
  <si>
    <t>4169099413</t>
  </si>
  <si>
    <t>4129047645</t>
  </si>
  <si>
    <t>4111475014</t>
  </si>
  <si>
    <t>1409042459</t>
  </si>
  <si>
    <t>4119150523</t>
  </si>
  <si>
    <t>20903 / 이대길 계</t>
  </si>
  <si>
    <t>21018</t>
  </si>
  <si>
    <t>21107</t>
  </si>
  <si>
    <t>1488803141</t>
  </si>
  <si>
    <t>주식회사 브로덴스</t>
  </si>
  <si>
    <t>21092</t>
  </si>
  <si>
    <t>21018 / 송호영 계</t>
  </si>
  <si>
    <t>21052</t>
  </si>
  <si>
    <t>1519300014</t>
  </si>
  <si>
    <t>1399602750</t>
  </si>
  <si>
    <t>1319605277</t>
  </si>
  <si>
    <t>21081</t>
  </si>
  <si>
    <t>25700</t>
  </si>
  <si>
    <t>5651200757</t>
  </si>
  <si>
    <t>1229608829</t>
  </si>
  <si>
    <t>1061283302</t>
  </si>
  <si>
    <t>나비드치과(용산 한남동)</t>
  </si>
  <si>
    <t>21072</t>
  </si>
  <si>
    <t>2079136621</t>
  </si>
  <si>
    <t>8379401787</t>
  </si>
  <si>
    <t>디케이 치과기공소</t>
  </si>
  <si>
    <t>4719600054</t>
  </si>
  <si>
    <t>램브란트 치과기공소</t>
  </si>
  <si>
    <t>1289000731</t>
  </si>
  <si>
    <t>3424900903</t>
  </si>
  <si>
    <t>메이플 치과의원</t>
  </si>
  <si>
    <t>5639100168</t>
  </si>
  <si>
    <t>1309606647</t>
  </si>
  <si>
    <t>1289252984</t>
  </si>
  <si>
    <t>1219607166</t>
  </si>
  <si>
    <t>1319606131</t>
  </si>
  <si>
    <t>1229227226</t>
  </si>
  <si>
    <t>1349146516</t>
  </si>
  <si>
    <t>25712</t>
  </si>
  <si>
    <t>3689000493</t>
  </si>
  <si>
    <t>21073</t>
  </si>
  <si>
    <t>1313597117</t>
  </si>
  <si>
    <t>1108217726</t>
  </si>
  <si>
    <t>1259607251</t>
  </si>
  <si>
    <t>1379603321</t>
  </si>
  <si>
    <t>1319193359</t>
  </si>
  <si>
    <t>25706</t>
  </si>
  <si>
    <t>1409036374</t>
  </si>
  <si>
    <t>1059087434</t>
  </si>
  <si>
    <t>1289049016</t>
  </si>
  <si>
    <t>1289076003</t>
  </si>
  <si>
    <t>21071</t>
  </si>
  <si>
    <t>1069151620</t>
  </si>
  <si>
    <t>4089608155</t>
  </si>
  <si>
    <t>1399601353</t>
  </si>
  <si>
    <t>1319035589</t>
  </si>
  <si>
    <t>1212241334</t>
  </si>
  <si>
    <t>1309229924</t>
  </si>
  <si>
    <t>25707</t>
  </si>
  <si>
    <t>1319010161</t>
  </si>
  <si>
    <t>1313597121</t>
  </si>
  <si>
    <t>1229608891</t>
  </si>
  <si>
    <t>1289609243</t>
  </si>
  <si>
    <t>1319605961</t>
  </si>
  <si>
    <t>4119952944</t>
  </si>
  <si>
    <t>1283940334</t>
  </si>
  <si>
    <t>1319120822</t>
  </si>
  <si>
    <t>21101</t>
  </si>
  <si>
    <t>3472001492</t>
  </si>
  <si>
    <t>1229123150</t>
  </si>
  <si>
    <t>1069615240</t>
  </si>
  <si>
    <t>21074</t>
  </si>
  <si>
    <t>1379029483</t>
  </si>
  <si>
    <t>1219607282</t>
  </si>
  <si>
    <t>25759</t>
  </si>
  <si>
    <t>1059129824</t>
  </si>
  <si>
    <t>21052 / 김찬우 계</t>
  </si>
  <si>
    <t>21053</t>
  </si>
  <si>
    <t>7558802974</t>
  </si>
  <si>
    <t>21100</t>
  </si>
  <si>
    <t>2990802657</t>
  </si>
  <si>
    <t>6163025609</t>
  </si>
  <si>
    <t>1141593535</t>
  </si>
  <si>
    <t>3205600522</t>
  </si>
  <si>
    <t>1289093467</t>
  </si>
  <si>
    <t>2049433117</t>
  </si>
  <si>
    <t>21103</t>
  </si>
  <si>
    <t>4189024830</t>
  </si>
  <si>
    <t>1040426294</t>
  </si>
  <si>
    <t>3239601190</t>
  </si>
  <si>
    <t>5362401222</t>
  </si>
  <si>
    <t>에스디메디컬(SD Medical)</t>
  </si>
  <si>
    <t>25747</t>
  </si>
  <si>
    <t>4079019813</t>
  </si>
  <si>
    <t>8129500622</t>
  </si>
  <si>
    <t>2109094130`</t>
  </si>
  <si>
    <t>3619501399</t>
  </si>
  <si>
    <t>4082474769</t>
  </si>
  <si>
    <t>8149300454</t>
  </si>
  <si>
    <t>1059690834</t>
  </si>
  <si>
    <t>3179023014</t>
  </si>
  <si>
    <t>3900303051</t>
  </si>
  <si>
    <t>5159087330</t>
  </si>
  <si>
    <t>7678103109</t>
  </si>
  <si>
    <t>주식회사 원덴탈랩</t>
  </si>
  <si>
    <t>7278802886</t>
  </si>
  <si>
    <t>주식회사 제이엠메디</t>
  </si>
  <si>
    <t>6169318253</t>
  </si>
  <si>
    <t>8949901280</t>
  </si>
  <si>
    <t>2219092942</t>
  </si>
  <si>
    <t>6391702181</t>
  </si>
  <si>
    <t>21053 / 강석규 계</t>
  </si>
  <si>
    <t>25715</t>
  </si>
  <si>
    <t>1078687355</t>
  </si>
  <si>
    <t>1359098418</t>
  </si>
  <si>
    <t>e-드림치과의원</t>
  </si>
  <si>
    <t>1440215923</t>
  </si>
  <si>
    <t>1079073784</t>
  </si>
  <si>
    <t>7321401646</t>
  </si>
  <si>
    <t>1129604525</t>
  </si>
  <si>
    <t>1249186641</t>
  </si>
  <si>
    <t>구)수원미르치과</t>
  </si>
  <si>
    <t>20841</t>
  </si>
  <si>
    <t>4673700422</t>
  </si>
  <si>
    <t>1239143329</t>
  </si>
  <si>
    <t>1863000048</t>
  </si>
  <si>
    <t>1359604998</t>
  </si>
  <si>
    <t>25714</t>
  </si>
  <si>
    <t>2111048563</t>
  </si>
  <si>
    <t>1428202439</t>
  </si>
  <si>
    <t>단국대 죽전치과병원</t>
  </si>
  <si>
    <t>4085600083</t>
  </si>
  <si>
    <t>1359049028</t>
  </si>
  <si>
    <t>1359134842</t>
  </si>
  <si>
    <t>1249485696</t>
  </si>
  <si>
    <t>20332</t>
  </si>
  <si>
    <t>1249190510</t>
  </si>
  <si>
    <t>1420900840</t>
  </si>
  <si>
    <t>5725400115</t>
  </si>
  <si>
    <t>1179111201</t>
  </si>
  <si>
    <t>1099180686</t>
  </si>
  <si>
    <t>샤인e치과</t>
  </si>
  <si>
    <t>2111048618</t>
  </si>
  <si>
    <t>2149057777</t>
  </si>
  <si>
    <t>3920101040</t>
  </si>
  <si>
    <t>1299151808</t>
  </si>
  <si>
    <t>1249083007</t>
  </si>
  <si>
    <t>1353182466</t>
  </si>
  <si>
    <t>1299137505</t>
  </si>
  <si>
    <t>1879200942</t>
  </si>
  <si>
    <t>4913101188</t>
  </si>
  <si>
    <t>4099008516</t>
  </si>
  <si>
    <t>8354000227</t>
  </si>
  <si>
    <t>1089041209</t>
  </si>
  <si>
    <t>1245234203</t>
  </si>
  <si>
    <t>1359111704</t>
  </si>
  <si>
    <t>1199092974</t>
  </si>
  <si>
    <t>2130438003</t>
  </si>
  <si>
    <t>1389123515</t>
  </si>
  <si>
    <t>5654000084</t>
  </si>
  <si>
    <t>1359134629</t>
  </si>
  <si>
    <t>1199603172</t>
  </si>
  <si>
    <t>7469300753</t>
  </si>
  <si>
    <t>1189020477</t>
  </si>
  <si>
    <t>1339603805</t>
  </si>
  <si>
    <t>1389601758</t>
  </si>
  <si>
    <t>1249474388</t>
  </si>
  <si>
    <t>1249127943</t>
  </si>
  <si>
    <t>4540301982</t>
  </si>
  <si>
    <t>1259607756</t>
  </si>
  <si>
    <t>1245242760</t>
  </si>
  <si>
    <t>1139034151</t>
  </si>
  <si>
    <t>1359226368</t>
  </si>
  <si>
    <t>3079202073</t>
  </si>
  <si>
    <t>8988702750</t>
  </si>
  <si>
    <t>1199114112</t>
  </si>
  <si>
    <t>21075</t>
  </si>
  <si>
    <t>참미소치과(쿠보몰)</t>
  </si>
  <si>
    <t>8428703421</t>
  </si>
  <si>
    <t>2419401496</t>
  </si>
  <si>
    <t>1420896349</t>
  </si>
  <si>
    <t>6359101477</t>
  </si>
  <si>
    <t>6134500748</t>
  </si>
  <si>
    <t>탑플란트치과의원(성남)</t>
  </si>
  <si>
    <t>1299223707</t>
  </si>
  <si>
    <t>1389070573</t>
  </si>
  <si>
    <t>2399600601</t>
  </si>
  <si>
    <t>1409067450</t>
  </si>
  <si>
    <t>4109007249</t>
  </si>
  <si>
    <t>1239207655</t>
  </si>
  <si>
    <t>한빛치과의원 (군포)</t>
  </si>
  <si>
    <t>20417</t>
  </si>
  <si>
    <t>1079052585</t>
  </si>
  <si>
    <t>행복한치과(쿠보몰)</t>
  </si>
  <si>
    <t>1189603373</t>
  </si>
  <si>
    <t>2219023407</t>
  </si>
  <si>
    <t>1430183080</t>
  </si>
  <si>
    <t>25715 / 정이권 계</t>
  </si>
  <si>
    <t>25721</t>
  </si>
  <si>
    <t>6088206478</t>
  </si>
  <si>
    <t>6099605843</t>
  </si>
  <si>
    <t>5276700060</t>
  </si>
  <si>
    <t>5600202241</t>
  </si>
  <si>
    <t>6089605966</t>
  </si>
  <si>
    <t>6048202223</t>
  </si>
  <si>
    <t>6063812651</t>
  </si>
  <si>
    <t>6099603530</t>
  </si>
  <si>
    <t>6090938626</t>
  </si>
  <si>
    <t>6069145050</t>
  </si>
  <si>
    <t>25721 / 강주진 계</t>
  </si>
  <si>
    <t>25722</t>
  </si>
  <si>
    <t>8518700151</t>
  </si>
  <si>
    <t>(주)씨에이치엠 (구: 포항미르치과병원)</t>
  </si>
  <si>
    <t>21039</t>
  </si>
  <si>
    <t>(주)씨에이치엠(임플란트)</t>
  </si>
  <si>
    <t>6079043271</t>
  </si>
  <si>
    <t>3359801713</t>
  </si>
  <si>
    <t>5150830114</t>
  </si>
  <si>
    <t>8910100761</t>
  </si>
  <si>
    <t>5022974182</t>
  </si>
  <si>
    <t>5226000256</t>
  </si>
  <si>
    <t>5148204710</t>
  </si>
  <si>
    <t>5018206973</t>
  </si>
  <si>
    <t>6059202583</t>
  </si>
  <si>
    <t>5041240827</t>
  </si>
  <si>
    <t>5043022935</t>
  </si>
  <si>
    <t>6992201422</t>
  </si>
  <si>
    <t>6209045234</t>
  </si>
  <si>
    <t>2256800384</t>
  </si>
  <si>
    <t>5039094255</t>
  </si>
  <si>
    <t>6209800193</t>
  </si>
  <si>
    <t>20306</t>
  </si>
  <si>
    <t>5064800951</t>
  </si>
  <si>
    <t>2418100463</t>
  </si>
  <si>
    <t>1349123250</t>
  </si>
  <si>
    <t>5109014040</t>
  </si>
  <si>
    <t>5441101844</t>
  </si>
  <si>
    <t>6681400593</t>
  </si>
  <si>
    <t>6109054338</t>
  </si>
  <si>
    <t>1202400843</t>
  </si>
  <si>
    <t>5028629962</t>
  </si>
  <si>
    <t>5068161125</t>
  </si>
  <si>
    <t>3858703137</t>
  </si>
  <si>
    <t>엘제이 주식회사</t>
  </si>
  <si>
    <t>4465900198</t>
  </si>
  <si>
    <t>6108205278</t>
  </si>
  <si>
    <t>5059025735</t>
  </si>
  <si>
    <t>5029187802</t>
  </si>
  <si>
    <t>5022975992</t>
  </si>
  <si>
    <t>7659300448</t>
  </si>
  <si>
    <t>5131954396</t>
  </si>
  <si>
    <t>6031334158</t>
  </si>
  <si>
    <t>21093</t>
  </si>
  <si>
    <t>주식회사 에이더블유파트너스</t>
  </si>
  <si>
    <t>5028623143</t>
  </si>
  <si>
    <t>5048610509</t>
  </si>
  <si>
    <t>6102768653</t>
  </si>
  <si>
    <t>2239031164</t>
  </si>
  <si>
    <t>5159004488</t>
  </si>
  <si>
    <t>6079610369</t>
  </si>
  <si>
    <t>6102752883</t>
  </si>
  <si>
    <t>6529000011</t>
  </si>
  <si>
    <t>25722 / 윤노상 계</t>
  </si>
  <si>
    <t>25748</t>
  </si>
  <si>
    <t>6019626392</t>
  </si>
  <si>
    <t>3479601309</t>
  </si>
  <si>
    <t>3962601569</t>
  </si>
  <si>
    <t>6099605197</t>
  </si>
  <si>
    <t>6050470798</t>
  </si>
  <si>
    <t>2819000084</t>
  </si>
  <si>
    <t>6099056374</t>
  </si>
  <si>
    <t>6092420599</t>
  </si>
  <si>
    <t>하나치과의원(창원)</t>
  </si>
  <si>
    <t>6219602074</t>
  </si>
  <si>
    <t>25748 / 남성훈 계</t>
  </si>
  <si>
    <t>25749</t>
  </si>
  <si>
    <t>2934600084</t>
  </si>
  <si>
    <t>8423800066</t>
  </si>
  <si>
    <t>6139212710</t>
  </si>
  <si>
    <t>4459501663</t>
  </si>
  <si>
    <t>6139144025</t>
  </si>
  <si>
    <t>25749 / 최현호 계</t>
  </si>
  <si>
    <t>25761</t>
  </si>
  <si>
    <t>4108679090</t>
  </si>
  <si>
    <t>1048198858</t>
  </si>
  <si>
    <t>1148707619</t>
  </si>
  <si>
    <t>5048143999</t>
  </si>
  <si>
    <t>6120744246</t>
  </si>
  <si>
    <t>e-덴탈</t>
  </si>
  <si>
    <t>2152498058</t>
  </si>
  <si>
    <t>4081748813</t>
  </si>
  <si>
    <t>4108205590</t>
  </si>
  <si>
    <t>4108305184</t>
  </si>
  <si>
    <t>20439</t>
  </si>
  <si>
    <t>6071725116</t>
  </si>
  <si>
    <t>3148204876</t>
  </si>
  <si>
    <t>1048150233</t>
  </si>
  <si>
    <t>드림메디칼 (주)</t>
  </si>
  <si>
    <t>7770101620</t>
  </si>
  <si>
    <t>20893</t>
  </si>
  <si>
    <t>7450401885</t>
  </si>
  <si>
    <t>4101434586</t>
  </si>
  <si>
    <t>1222981828</t>
  </si>
  <si>
    <t>8913601461</t>
  </si>
  <si>
    <t>1058203384</t>
  </si>
  <si>
    <t>5608602770</t>
  </si>
  <si>
    <t>6058138862</t>
  </si>
  <si>
    <t>20164</t>
  </si>
  <si>
    <t>1308663616</t>
  </si>
  <si>
    <t>1249678447</t>
  </si>
  <si>
    <t>4108213386</t>
  </si>
  <si>
    <t>3142635688</t>
  </si>
  <si>
    <t>4980801459</t>
  </si>
  <si>
    <t>와이에스 TECH</t>
  </si>
  <si>
    <t>4101992693</t>
  </si>
  <si>
    <t>2828600324</t>
  </si>
  <si>
    <t>20712</t>
  </si>
  <si>
    <t>4108220325</t>
  </si>
  <si>
    <t>장애인생산품판매지원협회 자립작업장</t>
  </si>
  <si>
    <t>4028211126</t>
  </si>
  <si>
    <t>4022153300</t>
  </si>
  <si>
    <t>6858801680</t>
  </si>
  <si>
    <t>주식회사 마야팜</t>
  </si>
  <si>
    <t>1208165228</t>
  </si>
  <si>
    <t>주식회사 메디카코리아</t>
  </si>
  <si>
    <t>662-81-02576</t>
  </si>
  <si>
    <t>주식회사 솔로몬팜</t>
  </si>
  <si>
    <t>6698101904</t>
  </si>
  <si>
    <t>주식회사 시피케이이엔지</t>
  </si>
  <si>
    <t>8338101295</t>
  </si>
  <si>
    <t>주식회사 엔네트워크</t>
  </si>
  <si>
    <t>1048623750</t>
  </si>
  <si>
    <t>주식회사 이덴트</t>
  </si>
  <si>
    <t>4128141810</t>
  </si>
  <si>
    <t>주식회사 점보전력</t>
  </si>
  <si>
    <t>3638101817</t>
  </si>
  <si>
    <t>주식회사 지엠덴탈테크</t>
  </si>
  <si>
    <t>4098159615</t>
  </si>
  <si>
    <t>3158201867</t>
  </si>
  <si>
    <t>4180247516</t>
  </si>
  <si>
    <t>4028524506</t>
  </si>
  <si>
    <t>7792400403</t>
  </si>
  <si>
    <t>855-27-00071</t>
  </si>
  <si>
    <t>5340100854</t>
  </si>
  <si>
    <t>4242601020</t>
  </si>
  <si>
    <t>25761 / 김태선 계</t>
  </si>
  <si>
    <t>합계</t>
  </si>
  <si>
    <t>2025/09/21  오전 8:43:35</t>
  </si>
  <si>
    <t>1단계 "계"선택</t>
  </si>
  <si>
    <t>2단계</t>
  </si>
  <si>
    <t>3단계</t>
  </si>
  <si>
    <t>4단계</t>
  </si>
  <si>
    <t>기초채권_x000D_
선발행고려 매출 추정</t>
  </si>
  <si>
    <t>제외</t>
  </si>
  <si>
    <t>위 합계</t>
  </si>
  <si>
    <t>최종합계</t>
  </si>
  <si>
    <t>내림차순 정리</t>
  </si>
  <si>
    <t>내림차순정리</t>
  </si>
  <si>
    <t>원장_거래처명(ERP)</t>
  </si>
  <si>
    <t>거래처코드 자리수</t>
  </si>
  <si>
    <t>거래처동일여부확인</t>
  </si>
  <si>
    <t>원장(수정)_거래처명(ERP)</t>
  </si>
  <si>
    <t>KEY VALUE</t>
  </si>
  <si>
    <t>768274</t>
  </si>
  <si>
    <t>941476</t>
  </si>
  <si>
    <t>601016</t>
  </si>
  <si>
    <t>688167</t>
  </si>
  <si>
    <t>587862</t>
  </si>
  <si>
    <t>638443</t>
  </si>
  <si>
    <t>794779</t>
  </si>
  <si>
    <t>751055</t>
  </si>
  <si>
    <t>585913</t>
  </si>
  <si>
    <t>734781</t>
  </si>
  <si>
    <t>585230</t>
  </si>
  <si>
    <t>634757</t>
  </si>
  <si>
    <t>574529</t>
  </si>
  <si>
    <t>881605</t>
  </si>
  <si>
    <t>(주)쿠보텍제2공장</t>
  </si>
  <si>
    <t>698895</t>
  </si>
  <si>
    <t>776308</t>
  </si>
  <si>
    <t>640417</t>
  </si>
  <si>
    <t>641321</t>
  </si>
  <si>
    <t>529639</t>
  </si>
  <si>
    <t>645376</t>
  </si>
  <si>
    <t>777962</t>
  </si>
  <si>
    <t>525752</t>
  </si>
  <si>
    <t>897299</t>
  </si>
  <si>
    <t>530164</t>
  </si>
  <si>
    <t>739117</t>
  </si>
  <si>
    <t>D.W.K기혼덴탈</t>
  </si>
  <si>
    <t>711029</t>
  </si>
  <si>
    <t>D.W.K무상</t>
  </si>
  <si>
    <t>620452</t>
  </si>
  <si>
    <t>DEntalsupply</t>
  </si>
  <si>
    <t>785483</t>
  </si>
  <si>
    <t>629476</t>
  </si>
  <si>
    <t>890845</t>
  </si>
  <si>
    <t>496563</t>
  </si>
  <si>
    <t>594098</t>
  </si>
  <si>
    <t>693234</t>
  </si>
  <si>
    <t>HDNorthAmErucaInc.</t>
  </si>
  <si>
    <t>653299</t>
  </si>
  <si>
    <t>751976</t>
  </si>
  <si>
    <t>693809</t>
  </si>
  <si>
    <t>782215</t>
  </si>
  <si>
    <t>708815</t>
  </si>
  <si>
    <t>TEoKIM</t>
  </si>
  <si>
    <t>678168</t>
  </si>
  <si>
    <t>893700</t>
  </si>
  <si>
    <t>606422</t>
  </si>
  <si>
    <t>694372</t>
  </si>
  <si>
    <t>543527</t>
  </si>
  <si>
    <t>702377</t>
  </si>
  <si>
    <t>647461</t>
  </si>
  <si>
    <t>077154</t>
  </si>
  <si>
    <t>494878</t>
  </si>
  <si>
    <t>547703</t>
  </si>
  <si>
    <t>796649</t>
  </si>
  <si>
    <t>703414</t>
  </si>
  <si>
    <t>590693</t>
  </si>
  <si>
    <t>741254</t>
  </si>
  <si>
    <t>682090</t>
  </si>
  <si>
    <t>589664</t>
  </si>
  <si>
    <t>648238</t>
  </si>
  <si>
    <t>757436</t>
  </si>
  <si>
    <t>852704</t>
  </si>
  <si>
    <t>844571</t>
  </si>
  <si>
    <t>730911</t>
  </si>
  <si>
    <t>477280</t>
  </si>
  <si>
    <t>784016</t>
  </si>
  <si>
    <t>688493</t>
  </si>
  <si>
    <t>807034</t>
  </si>
  <si>
    <t>648478</t>
  </si>
  <si>
    <t>567777</t>
  </si>
  <si>
    <t>691894</t>
  </si>
  <si>
    <t>907883</t>
  </si>
  <si>
    <t>682156</t>
  </si>
  <si>
    <t>338162</t>
  </si>
  <si>
    <t>751178</t>
  </si>
  <si>
    <t>576626</t>
  </si>
  <si>
    <t>696243</t>
  </si>
  <si>
    <t>687119</t>
  </si>
  <si>
    <t>536996</t>
  </si>
  <si>
    <t>780093</t>
  </si>
  <si>
    <t>541775</t>
  </si>
  <si>
    <t>691116</t>
  </si>
  <si>
    <t>754072</t>
  </si>
  <si>
    <t>810385</t>
  </si>
  <si>
    <t>695532</t>
  </si>
  <si>
    <t>730702</t>
  </si>
  <si>
    <t>525581</t>
  </si>
  <si>
    <t>478901</t>
  </si>
  <si>
    <t>482998</t>
  </si>
  <si>
    <t>501970</t>
  </si>
  <si>
    <t>348584</t>
  </si>
  <si>
    <t>523238</t>
  </si>
  <si>
    <t>683717</t>
  </si>
  <si>
    <t>636628</t>
  </si>
  <si>
    <t>745563</t>
  </si>
  <si>
    <t>590416</t>
  </si>
  <si>
    <t>839059</t>
  </si>
  <si>
    <t>693095</t>
  </si>
  <si>
    <t>686283</t>
  </si>
  <si>
    <t>874219</t>
  </si>
  <si>
    <t>730760</t>
  </si>
  <si>
    <t>630200</t>
  </si>
  <si>
    <t>641668</t>
  </si>
  <si>
    <t>831360</t>
  </si>
  <si>
    <t>693028</t>
  </si>
  <si>
    <t>681204</t>
  </si>
  <si>
    <t>737048</t>
  </si>
  <si>
    <t>674700</t>
  </si>
  <si>
    <t>717283</t>
  </si>
  <si>
    <t>824485</t>
  </si>
  <si>
    <t>770317</t>
  </si>
  <si>
    <t>677475</t>
  </si>
  <si>
    <t>982236</t>
  </si>
  <si>
    <t>667372</t>
  </si>
  <si>
    <t>633291</t>
  </si>
  <si>
    <t>620630</t>
  </si>
  <si>
    <t>565667</t>
  </si>
  <si>
    <t>634041</t>
  </si>
  <si>
    <t>804155</t>
  </si>
  <si>
    <t>834915</t>
  </si>
  <si>
    <t>527994</t>
  </si>
  <si>
    <t>912071</t>
  </si>
  <si>
    <t>742988</t>
  </si>
  <si>
    <t>783884</t>
  </si>
  <si>
    <t>932220</t>
  </si>
  <si>
    <t>671168</t>
  </si>
  <si>
    <t>881249</t>
  </si>
  <si>
    <t>682243</t>
  </si>
  <si>
    <t>826610</t>
  </si>
  <si>
    <t>727756</t>
  </si>
  <si>
    <t>584720</t>
  </si>
  <si>
    <t>886802</t>
  </si>
  <si>
    <t>945248</t>
  </si>
  <si>
    <t>730405</t>
  </si>
  <si>
    <t>825784</t>
  </si>
  <si>
    <t>584449</t>
  </si>
  <si>
    <t>794900</t>
  </si>
  <si>
    <t>732838</t>
  </si>
  <si>
    <t>239463</t>
  </si>
  <si>
    <t>737040</t>
  </si>
  <si>
    <t>682682</t>
  </si>
  <si>
    <t>938376</t>
  </si>
  <si>
    <t>682085</t>
  </si>
  <si>
    <t>618592</t>
  </si>
  <si>
    <t>672444</t>
  </si>
  <si>
    <t>738772</t>
  </si>
  <si>
    <t>037688</t>
  </si>
  <si>
    <t>734240</t>
  </si>
  <si>
    <t>634082</t>
  </si>
  <si>
    <t>626722</t>
  </si>
  <si>
    <t>덴탈워크숍기혼</t>
  </si>
  <si>
    <t>627017</t>
  </si>
  <si>
    <t>534907</t>
  </si>
  <si>
    <t>628847</t>
  </si>
  <si>
    <t>573398</t>
  </si>
  <si>
    <t>684369</t>
  </si>
  <si>
    <t>574688</t>
  </si>
  <si>
    <t>629926</t>
  </si>
  <si>
    <t>685349</t>
  </si>
  <si>
    <t>631674</t>
  </si>
  <si>
    <t>616337</t>
  </si>
  <si>
    <t>714070</t>
  </si>
  <si>
    <t>719062</t>
  </si>
  <si>
    <t>570939</t>
  </si>
  <si>
    <t>671820</t>
  </si>
  <si>
    <t>740349</t>
  </si>
  <si>
    <t>639296</t>
  </si>
  <si>
    <t>527701</t>
  </si>
  <si>
    <t>676860</t>
  </si>
  <si>
    <t>740503</t>
  </si>
  <si>
    <t>977166</t>
  </si>
  <si>
    <t>680815</t>
  </si>
  <si>
    <t>626795</t>
  </si>
  <si>
    <t>725572</t>
  </si>
  <si>
    <t>744966</t>
  </si>
  <si>
    <t>726955</t>
  </si>
  <si>
    <t>680249</t>
  </si>
  <si>
    <t>633634</t>
  </si>
  <si>
    <t>668843</t>
  </si>
  <si>
    <t>732558</t>
  </si>
  <si>
    <t>794707</t>
  </si>
  <si>
    <t>584500</t>
  </si>
  <si>
    <t>295174</t>
  </si>
  <si>
    <t>829306</t>
  </si>
  <si>
    <t>631104</t>
  </si>
  <si>
    <t>878909</t>
  </si>
  <si>
    <t>740505</t>
  </si>
  <si>
    <t>676609</t>
  </si>
  <si>
    <t>695898</t>
  </si>
  <si>
    <t>683985</t>
  </si>
  <si>
    <t>778334</t>
  </si>
  <si>
    <t>693881</t>
  </si>
  <si>
    <t>631322</t>
  </si>
  <si>
    <t>명인치과(마스크)</t>
  </si>
  <si>
    <t>844782</t>
  </si>
  <si>
    <t>685971</t>
  </si>
  <si>
    <t>780125</t>
  </si>
  <si>
    <t>772487</t>
  </si>
  <si>
    <t>576382</t>
  </si>
  <si>
    <t>679626</t>
  </si>
  <si>
    <t>527853</t>
  </si>
  <si>
    <t>811595</t>
  </si>
  <si>
    <t>830685</t>
  </si>
  <si>
    <t>691283</t>
  </si>
  <si>
    <t>683364</t>
  </si>
  <si>
    <t>733447</t>
  </si>
  <si>
    <t>619138</t>
  </si>
  <si>
    <t>692912</t>
  </si>
  <si>
    <t>471850</t>
  </si>
  <si>
    <t>724455</t>
  </si>
  <si>
    <t>854564</t>
  </si>
  <si>
    <t>725882</t>
  </si>
  <si>
    <t>589011</t>
  </si>
  <si>
    <t>900141</t>
  </si>
  <si>
    <t>826458</t>
  </si>
  <si>
    <t>730210</t>
  </si>
  <si>
    <t>806484</t>
  </si>
  <si>
    <t>641000</t>
  </si>
  <si>
    <t>831075</t>
  </si>
  <si>
    <t>640278</t>
  </si>
  <si>
    <t>848799</t>
  </si>
  <si>
    <t>077028</t>
  </si>
  <si>
    <t>815024</t>
  </si>
  <si>
    <t>761259</t>
  </si>
  <si>
    <t>771590</t>
  </si>
  <si>
    <t>684752</t>
  </si>
  <si>
    <t>588673</t>
  </si>
  <si>
    <t>670412</t>
  </si>
  <si>
    <t>797832</t>
  </si>
  <si>
    <t>044882</t>
  </si>
  <si>
    <t>835209</t>
  </si>
  <si>
    <t>190673</t>
  </si>
  <si>
    <t>639229</t>
  </si>
  <si>
    <t>934273</t>
  </si>
  <si>
    <t>977831</t>
  </si>
  <si>
    <t>775980</t>
  </si>
  <si>
    <t>765164</t>
  </si>
  <si>
    <t>401690</t>
  </si>
  <si>
    <t>839366</t>
  </si>
  <si>
    <t>562565</t>
  </si>
  <si>
    <t>740656</t>
  </si>
  <si>
    <t>529119</t>
  </si>
  <si>
    <t>689523</t>
  </si>
  <si>
    <t>690589</t>
  </si>
  <si>
    <t>594514</t>
  </si>
  <si>
    <t>647002</t>
  </si>
  <si>
    <t>592447</t>
  </si>
  <si>
    <t>580766</t>
  </si>
  <si>
    <t>021586</t>
  </si>
  <si>
    <t>772674</t>
  </si>
  <si>
    <t>668145</t>
  </si>
  <si>
    <t>633184</t>
  </si>
  <si>
    <t>681620</t>
  </si>
  <si>
    <t>894625</t>
  </si>
  <si>
    <t>534591</t>
  </si>
  <si>
    <t>664263</t>
  </si>
  <si>
    <t>746959</t>
  </si>
  <si>
    <t>551291</t>
  </si>
  <si>
    <t>641807</t>
  </si>
  <si>
    <t>775663</t>
  </si>
  <si>
    <t>690468</t>
  </si>
  <si>
    <t>778288</t>
  </si>
  <si>
    <t>774094</t>
  </si>
  <si>
    <t>486861</t>
  </si>
  <si>
    <t>634578</t>
  </si>
  <si>
    <t>633329</t>
  </si>
  <si>
    <t>890748</t>
  </si>
  <si>
    <t>633427</t>
  </si>
  <si>
    <t>801005</t>
  </si>
  <si>
    <t>778883</t>
  </si>
  <si>
    <t>667694</t>
  </si>
  <si>
    <t>526154</t>
  </si>
  <si>
    <t>771689</t>
  </si>
  <si>
    <t>630226</t>
  </si>
  <si>
    <t>816080</t>
  </si>
  <si>
    <t>737257</t>
  </si>
  <si>
    <t>582230</t>
  </si>
  <si>
    <t>626289</t>
  </si>
  <si>
    <t>668436</t>
  </si>
  <si>
    <t>586812</t>
  </si>
  <si>
    <t>631486</t>
  </si>
  <si>
    <t>641753</t>
  </si>
  <si>
    <t>293480</t>
  </si>
  <si>
    <t>642988</t>
  </si>
  <si>
    <t>595131</t>
  </si>
  <si>
    <t>714551</t>
  </si>
  <si>
    <t>150744</t>
  </si>
  <si>
    <t>873804</t>
  </si>
  <si>
    <t>490617</t>
  </si>
  <si>
    <t>706249</t>
  </si>
  <si>
    <t>743030</t>
  </si>
  <si>
    <t>745754</t>
  </si>
  <si>
    <t>721037</t>
  </si>
  <si>
    <t>492248</t>
  </si>
  <si>
    <t>633170</t>
  </si>
  <si>
    <t>402547</t>
  </si>
  <si>
    <t>587799</t>
  </si>
  <si>
    <t>891915</t>
  </si>
  <si>
    <t>926123</t>
  </si>
  <si>
    <t>796516</t>
  </si>
  <si>
    <t>648491</t>
  </si>
  <si>
    <t>751406</t>
  </si>
  <si>
    <t>832014</t>
  </si>
  <si>
    <t>794460</t>
  </si>
  <si>
    <t>732313</t>
  </si>
  <si>
    <t>729813</t>
  </si>
  <si>
    <t>704596</t>
  </si>
  <si>
    <t>441680</t>
  </si>
  <si>
    <t>791728</t>
  </si>
  <si>
    <t>826641</t>
  </si>
  <si>
    <t>895640</t>
  </si>
  <si>
    <t>749199</t>
  </si>
  <si>
    <t>672595</t>
  </si>
  <si>
    <t>640770</t>
  </si>
  <si>
    <t>592250</t>
  </si>
  <si>
    <t>831719</t>
  </si>
  <si>
    <t>530763</t>
  </si>
  <si>
    <t>733338</t>
  </si>
  <si>
    <t>680867</t>
  </si>
  <si>
    <t>716935</t>
  </si>
  <si>
    <t>014377</t>
  </si>
  <si>
    <t>785755</t>
  </si>
  <si>
    <t>579400</t>
  </si>
  <si>
    <t>729292</t>
  </si>
  <si>
    <t>652391</t>
  </si>
  <si>
    <t>676868</t>
  </si>
  <si>
    <t>841235</t>
  </si>
  <si>
    <t>624916</t>
  </si>
  <si>
    <t>896129</t>
  </si>
  <si>
    <t>744450</t>
  </si>
  <si>
    <t>612572</t>
  </si>
  <si>
    <t>292480</t>
  </si>
  <si>
    <t>635855</t>
  </si>
  <si>
    <t>691438</t>
  </si>
  <si>
    <t>891246</t>
  </si>
  <si>
    <t>694142</t>
  </si>
  <si>
    <t>529430</t>
  </si>
  <si>
    <t>622052</t>
  </si>
  <si>
    <t>821800</t>
  </si>
  <si>
    <t>292648</t>
  </si>
  <si>
    <t>638069</t>
  </si>
  <si>
    <t>941024</t>
  </si>
  <si>
    <t>676834</t>
  </si>
  <si>
    <t>675488</t>
  </si>
  <si>
    <t>오즈인터네셔널</t>
  </si>
  <si>
    <t>646079</t>
  </si>
  <si>
    <t>017749</t>
  </si>
  <si>
    <t>691296</t>
  </si>
  <si>
    <t>743345</t>
  </si>
  <si>
    <t>771154</t>
  </si>
  <si>
    <t>703855</t>
  </si>
  <si>
    <t>735502</t>
  </si>
  <si>
    <t>530276</t>
  </si>
  <si>
    <t>573096</t>
  </si>
  <si>
    <t>638125</t>
  </si>
  <si>
    <t>727219</t>
  </si>
  <si>
    <t>631018</t>
  </si>
  <si>
    <t>811044</t>
  </si>
  <si>
    <t>699355</t>
  </si>
  <si>
    <t>700781</t>
  </si>
  <si>
    <t>727842</t>
  </si>
  <si>
    <t>640756</t>
  </si>
  <si>
    <t>582105</t>
  </si>
  <si>
    <t>604654</t>
  </si>
  <si>
    <t>726501</t>
  </si>
  <si>
    <t>681034</t>
  </si>
  <si>
    <t>727913</t>
  </si>
  <si>
    <t>675600</t>
  </si>
  <si>
    <t>740165</t>
  </si>
  <si>
    <t>801594</t>
  </si>
  <si>
    <t>501529</t>
  </si>
  <si>
    <t>543461</t>
  </si>
  <si>
    <t>771108</t>
  </si>
  <si>
    <t>761807</t>
  </si>
  <si>
    <t>693617</t>
  </si>
  <si>
    <t>742784</t>
  </si>
  <si>
    <t>742683</t>
  </si>
  <si>
    <t>744637</t>
  </si>
  <si>
    <t>831819</t>
  </si>
  <si>
    <t>651246</t>
  </si>
  <si>
    <t>881867</t>
  </si>
  <si>
    <t>727810</t>
  </si>
  <si>
    <t>665001</t>
  </si>
  <si>
    <t>686701</t>
  </si>
  <si>
    <t>782328</t>
  </si>
  <si>
    <t>의료법인이손의료재단</t>
  </si>
  <si>
    <t>687786</t>
  </si>
  <si>
    <t>672796</t>
  </si>
  <si>
    <t>004020</t>
  </si>
  <si>
    <t>755946</t>
  </si>
  <si>
    <t>796799</t>
  </si>
  <si>
    <t>676408</t>
  </si>
  <si>
    <t>710547</t>
  </si>
  <si>
    <t>792740</t>
  </si>
  <si>
    <t>576085</t>
  </si>
  <si>
    <t>845164</t>
  </si>
  <si>
    <t>723391</t>
  </si>
  <si>
    <t>606607</t>
  </si>
  <si>
    <t>812463</t>
  </si>
  <si>
    <t>725194</t>
  </si>
  <si>
    <t>684883</t>
  </si>
  <si>
    <t>683765</t>
  </si>
  <si>
    <t>673146</t>
  </si>
  <si>
    <t>884110</t>
  </si>
  <si>
    <t>628681</t>
  </si>
  <si>
    <t>719413</t>
  </si>
  <si>
    <t>746558</t>
  </si>
  <si>
    <t>731347</t>
  </si>
  <si>
    <t>685651</t>
  </si>
  <si>
    <t>685917</t>
  </si>
  <si>
    <t>701595</t>
  </si>
  <si>
    <t>679964</t>
  </si>
  <si>
    <t>700502</t>
  </si>
  <si>
    <t>634922</t>
  </si>
  <si>
    <t>681502</t>
  </si>
  <si>
    <t>494147</t>
  </si>
  <si>
    <t>715359</t>
  </si>
  <si>
    <t>673495</t>
  </si>
  <si>
    <t>586696</t>
  </si>
  <si>
    <t>579859</t>
  </si>
  <si>
    <t>625907</t>
  </si>
  <si>
    <t>596605</t>
  </si>
  <si>
    <t>635986</t>
  </si>
  <si>
    <t>740763</t>
  </si>
  <si>
    <t>633901</t>
  </si>
  <si>
    <t>578090</t>
  </si>
  <si>
    <t>722053</t>
  </si>
  <si>
    <t>679504</t>
  </si>
  <si>
    <t>703251</t>
  </si>
  <si>
    <t>791045</t>
  </si>
  <si>
    <t>855489</t>
  </si>
  <si>
    <t>633828</t>
  </si>
  <si>
    <t>698451</t>
  </si>
  <si>
    <t>669773</t>
  </si>
  <si>
    <t>634809</t>
  </si>
  <si>
    <t>828295</t>
  </si>
  <si>
    <t>781569</t>
  </si>
  <si>
    <t>793034</t>
  </si>
  <si>
    <t>전주세라믹기공소</t>
  </si>
  <si>
    <t>742435</t>
  </si>
  <si>
    <t>779808</t>
  </si>
  <si>
    <t>684678</t>
  </si>
  <si>
    <t>730186</t>
  </si>
  <si>
    <t>827500</t>
  </si>
  <si>
    <t>445533</t>
  </si>
  <si>
    <t>780663</t>
  </si>
  <si>
    <t>631249</t>
  </si>
  <si>
    <t>786380</t>
  </si>
  <si>
    <t>735777</t>
  </si>
  <si>
    <t>732615</t>
  </si>
  <si>
    <t>739951</t>
  </si>
  <si>
    <t>851443</t>
  </si>
  <si>
    <t>734879</t>
  </si>
  <si>
    <t>790895</t>
  </si>
  <si>
    <t>697430</t>
  </si>
  <si>
    <t>794107</t>
  </si>
  <si>
    <t>790040</t>
  </si>
  <si>
    <t>740277</t>
  </si>
  <si>
    <t>002650</t>
  </si>
  <si>
    <t>687593</t>
  </si>
  <si>
    <t>781078</t>
  </si>
  <si>
    <t>183464</t>
  </si>
  <si>
    <t>739809</t>
  </si>
  <si>
    <t>853392</t>
  </si>
  <si>
    <t>647610</t>
  </si>
  <si>
    <t>758512</t>
  </si>
  <si>
    <t>702177</t>
  </si>
  <si>
    <t>543274</t>
  </si>
  <si>
    <t>639529</t>
  </si>
  <si>
    <t>746342</t>
  </si>
  <si>
    <t>638655</t>
  </si>
  <si>
    <t>688386</t>
  </si>
  <si>
    <t>871760</t>
  </si>
  <si>
    <t>719701</t>
  </si>
  <si>
    <t>915902</t>
  </si>
  <si>
    <t>523838</t>
  </si>
  <si>
    <t>696408</t>
  </si>
  <si>
    <t>525767</t>
  </si>
  <si>
    <t>733608</t>
  </si>
  <si>
    <t>628591</t>
  </si>
  <si>
    <t>695135</t>
  </si>
  <si>
    <t>817095</t>
  </si>
  <si>
    <t>744821</t>
  </si>
  <si>
    <t>808884</t>
  </si>
  <si>
    <t>591796</t>
  </si>
  <si>
    <t>(주)알파히트플랫폰(우주베키스탄)</t>
  </si>
  <si>
    <t>904976</t>
  </si>
  <si>
    <t>637562</t>
  </si>
  <si>
    <t>651927</t>
  </si>
  <si>
    <t>(주)에이더블유파트너스(마스크)</t>
  </si>
  <si>
    <t>588627</t>
  </si>
  <si>
    <t>(주)에이더블유파트너스(지르코니아)</t>
  </si>
  <si>
    <t>591098</t>
  </si>
  <si>
    <t>631505</t>
  </si>
  <si>
    <t>781111</t>
  </si>
  <si>
    <t>(주)웨인</t>
  </si>
  <si>
    <t>781020</t>
  </si>
  <si>
    <t>688682</t>
  </si>
  <si>
    <t>718597</t>
  </si>
  <si>
    <t>595693</t>
  </si>
  <si>
    <t>677992</t>
  </si>
  <si>
    <t>628853</t>
  </si>
  <si>
    <t>687230</t>
  </si>
  <si>
    <t>682355</t>
  </si>
  <si>
    <t>(주)쿠보텍</t>
  </si>
  <si>
    <t>726362</t>
  </si>
  <si>
    <t>(주)프라임덴탈(대구)</t>
  </si>
  <si>
    <t>738252</t>
  </si>
  <si>
    <t>794494</t>
  </si>
  <si>
    <t>791330</t>
  </si>
  <si>
    <t>730366</t>
  </si>
  <si>
    <t>744413</t>
  </si>
  <si>
    <t>726598</t>
  </si>
  <si>
    <t>825765</t>
  </si>
  <si>
    <t>583746</t>
  </si>
  <si>
    <t>733207</t>
  </si>
  <si>
    <t>788023</t>
  </si>
  <si>
    <t>591783</t>
  </si>
  <si>
    <t>665143</t>
  </si>
  <si>
    <t>728001</t>
  </si>
  <si>
    <t>수완더치과병원</t>
  </si>
  <si>
    <t>691074</t>
  </si>
  <si>
    <t>745197</t>
  </si>
  <si>
    <t>693397</t>
  </si>
  <si>
    <t>770570</t>
  </si>
  <si>
    <t>632359</t>
  </si>
  <si>
    <t>780142</t>
  </si>
  <si>
    <t>893822</t>
  </si>
  <si>
    <t>801517</t>
  </si>
  <si>
    <t>896177</t>
  </si>
  <si>
    <t>754362</t>
  </si>
  <si>
    <t>451614</t>
  </si>
  <si>
    <t>297888</t>
  </si>
  <si>
    <t>758336</t>
  </si>
  <si>
    <t>707236</t>
  </si>
  <si>
    <t>639099</t>
  </si>
  <si>
    <t>592604</t>
  </si>
  <si>
    <t>595167</t>
  </si>
  <si>
    <t>869504</t>
  </si>
  <si>
    <t>778792</t>
  </si>
  <si>
    <t>645567</t>
  </si>
  <si>
    <t>777136</t>
  </si>
  <si>
    <t>735602</t>
  </si>
  <si>
    <t>389997</t>
  </si>
  <si>
    <t>824264</t>
  </si>
  <si>
    <t>498184</t>
  </si>
  <si>
    <t>591423</t>
  </si>
  <si>
    <t>775869</t>
  </si>
  <si>
    <t>782562</t>
  </si>
  <si>
    <t>697359</t>
  </si>
  <si>
    <t>719063</t>
  </si>
  <si>
    <t>681237</t>
  </si>
  <si>
    <t>878660</t>
  </si>
  <si>
    <t>780313</t>
  </si>
  <si>
    <t>738804</t>
  </si>
  <si>
    <t>650192</t>
  </si>
  <si>
    <t>741978</t>
  </si>
  <si>
    <t>591743</t>
  </si>
  <si>
    <t>655051</t>
  </si>
  <si>
    <t>628529</t>
  </si>
  <si>
    <t>777323</t>
  </si>
  <si>
    <t>175796</t>
  </si>
  <si>
    <t>686778</t>
  </si>
  <si>
    <t>585656</t>
  </si>
  <si>
    <t>621561</t>
  </si>
  <si>
    <t>886706</t>
  </si>
  <si>
    <t>908866</t>
  </si>
  <si>
    <t>778820</t>
  </si>
  <si>
    <t>764760</t>
  </si>
  <si>
    <t>735989</t>
  </si>
  <si>
    <t>874286</t>
  </si>
  <si>
    <t>691816</t>
  </si>
  <si>
    <t>637619</t>
  </si>
  <si>
    <t>675087</t>
  </si>
  <si>
    <t>716067</t>
  </si>
  <si>
    <t>811905</t>
  </si>
  <si>
    <t>693406</t>
  </si>
  <si>
    <t>847241</t>
  </si>
  <si>
    <t>아트텍덴탈솔루션(주)</t>
  </si>
  <si>
    <t>804281</t>
  </si>
  <si>
    <t>678206</t>
  </si>
  <si>
    <t>882234</t>
  </si>
  <si>
    <t>693558</t>
  </si>
  <si>
    <t>855298</t>
  </si>
  <si>
    <t>642977</t>
  </si>
  <si>
    <t>542284</t>
  </si>
  <si>
    <t>590567</t>
  </si>
  <si>
    <t>749863</t>
  </si>
  <si>
    <t>887232</t>
  </si>
  <si>
    <t>764167</t>
  </si>
  <si>
    <t>746769</t>
  </si>
  <si>
    <t>582299</t>
  </si>
  <si>
    <t>735266</t>
  </si>
  <si>
    <t>595089</t>
  </si>
  <si>
    <t>712622</t>
  </si>
  <si>
    <t>792761</t>
  </si>
  <si>
    <t>599654</t>
  </si>
  <si>
    <t>675813</t>
  </si>
  <si>
    <t>에스디메디컬(SDMEdical)</t>
  </si>
  <si>
    <t>834754</t>
  </si>
  <si>
    <t>833624</t>
  </si>
  <si>
    <t>874350</t>
  </si>
  <si>
    <t>766803</t>
  </si>
  <si>
    <t>740543</t>
  </si>
  <si>
    <t>683558</t>
  </si>
  <si>
    <t>352402</t>
  </si>
  <si>
    <t>731316</t>
  </si>
  <si>
    <t>588318</t>
  </si>
  <si>
    <t>636382</t>
  </si>
  <si>
    <t>830411</t>
  </si>
  <si>
    <t>733857</t>
  </si>
  <si>
    <t>602793</t>
  </si>
  <si>
    <t>828338</t>
  </si>
  <si>
    <t>689042</t>
  </si>
  <si>
    <t>686860</t>
  </si>
  <si>
    <t>790741</t>
  </si>
  <si>
    <t>854920</t>
  </si>
  <si>
    <t>796560</t>
  </si>
  <si>
    <t>828831</t>
  </si>
  <si>
    <t>683845</t>
  </si>
  <si>
    <t>716952</t>
  </si>
  <si>
    <t>735730</t>
  </si>
  <si>
    <t>680494</t>
  </si>
  <si>
    <t>684406</t>
  </si>
  <si>
    <t>729602</t>
  </si>
  <si>
    <t>898659</t>
  </si>
  <si>
    <t>637118</t>
  </si>
  <si>
    <t>738119</t>
  </si>
  <si>
    <t>684189</t>
  </si>
  <si>
    <t>643144</t>
  </si>
  <si>
    <t>723535</t>
  </si>
  <si>
    <t>889978</t>
  </si>
  <si>
    <t>587132</t>
  </si>
  <si>
    <t>577519</t>
  </si>
  <si>
    <t>809459</t>
  </si>
  <si>
    <t>592046</t>
  </si>
  <si>
    <t>729526</t>
  </si>
  <si>
    <t>536095</t>
  </si>
  <si>
    <t>824729</t>
  </si>
  <si>
    <t>576450</t>
  </si>
  <si>
    <t>777188</t>
  </si>
  <si>
    <t>637767</t>
  </si>
  <si>
    <t>685668</t>
  </si>
  <si>
    <t>675216</t>
  </si>
  <si>
    <t>882558</t>
  </si>
  <si>
    <t>683103</t>
  </si>
  <si>
    <t>734394</t>
  </si>
  <si>
    <t>696475</t>
  </si>
  <si>
    <t>예은치과의원(성동구)</t>
  </si>
  <si>
    <t>594026</t>
  </si>
  <si>
    <t>678279</t>
  </si>
  <si>
    <t>788963</t>
  </si>
  <si>
    <t>537975</t>
  </si>
  <si>
    <t>648609</t>
  </si>
  <si>
    <t>685782</t>
  </si>
  <si>
    <t>788204</t>
  </si>
  <si>
    <t>541139</t>
  </si>
  <si>
    <t>255046</t>
  </si>
  <si>
    <t>오덴탈</t>
  </si>
  <si>
    <t>829605</t>
  </si>
  <si>
    <t>784480</t>
  </si>
  <si>
    <t>675724</t>
  </si>
  <si>
    <t>641905</t>
  </si>
  <si>
    <t>734647</t>
  </si>
  <si>
    <t>751876</t>
  </si>
  <si>
    <t>744816</t>
  </si>
  <si>
    <t>850405</t>
  </si>
  <si>
    <t>928780</t>
  </si>
  <si>
    <t>833013</t>
  </si>
  <si>
    <t>763697</t>
  </si>
  <si>
    <t>689217</t>
  </si>
  <si>
    <t>831021</t>
  </si>
  <si>
    <t>903823</t>
  </si>
  <si>
    <t>750294</t>
  </si>
  <si>
    <t>에스덴텍(TL공동구매)</t>
  </si>
  <si>
    <t>591010</t>
  </si>
  <si>
    <t>778854</t>
  </si>
  <si>
    <t>684214</t>
  </si>
  <si>
    <t>740857</t>
  </si>
  <si>
    <t>750394</t>
  </si>
  <si>
    <t>용봉치과의원</t>
  </si>
  <si>
    <t>744696</t>
  </si>
  <si>
    <t>646491</t>
  </si>
  <si>
    <t>852993</t>
  </si>
  <si>
    <t>887414</t>
  </si>
  <si>
    <t>770913</t>
  </si>
  <si>
    <t>788562</t>
  </si>
  <si>
    <t>787834</t>
  </si>
  <si>
    <t>784039</t>
  </si>
  <si>
    <t>723837</t>
  </si>
  <si>
    <t>582755</t>
  </si>
  <si>
    <t>엘제이(주)</t>
  </si>
  <si>
    <t>702290</t>
  </si>
  <si>
    <t>801162</t>
  </si>
  <si>
    <t>889166</t>
  </si>
  <si>
    <t>682906</t>
  </si>
  <si>
    <t>787344</t>
  </si>
  <si>
    <t>639494</t>
  </si>
  <si>
    <t>709883</t>
  </si>
  <si>
    <t>941912</t>
  </si>
  <si>
    <t>832587</t>
  </si>
  <si>
    <t>630145</t>
  </si>
  <si>
    <t>533386</t>
  </si>
  <si>
    <t>539901</t>
  </si>
  <si>
    <t>747931</t>
  </si>
  <si>
    <t>591494</t>
  </si>
  <si>
    <t>637701</t>
  </si>
  <si>
    <t>653837</t>
  </si>
  <si>
    <t>491834</t>
  </si>
  <si>
    <t>776643</t>
  </si>
  <si>
    <t>724120</t>
  </si>
  <si>
    <t>790534</t>
  </si>
  <si>
    <t>786073</t>
  </si>
  <si>
    <t>605801</t>
  </si>
  <si>
    <t>678596</t>
  </si>
  <si>
    <t>833380</t>
  </si>
  <si>
    <t>704500</t>
  </si>
  <si>
    <t>721973</t>
  </si>
  <si>
    <t>736357</t>
  </si>
  <si>
    <t>893128</t>
  </si>
  <si>
    <t>843846</t>
  </si>
  <si>
    <t>644742</t>
  </si>
  <si>
    <t>693433</t>
  </si>
  <si>
    <t>737470</t>
  </si>
  <si>
    <t>635648</t>
  </si>
  <si>
    <t>754209</t>
  </si>
  <si>
    <t>892382</t>
  </si>
  <si>
    <t>741903</t>
  </si>
  <si>
    <t>785881</t>
  </si>
  <si>
    <t>833688</t>
  </si>
  <si>
    <t>794948</t>
  </si>
  <si>
    <t>818326</t>
  </si>
  <si>
    <t>626912</t>
  </si>
  <si>
    <t>590645</t>
  </si>
  <si>
    <t>630653</t>
  </si>
  <si>
    <t>733778</t>
  </si>
  <si>
    <t>738353</t>
  </si>
  <si>
    <t>533742</t>
  </si>
  <si>
    <t>302776</t>
  </si>
  <si>
    <t>726244</t>
  </si>
  <si>
    <t>688191</t>
  </si>
  <si>
    <t>700733</t>
  </si>
  <si>
    <t>584862</t>
  </si>
  <si>
    <t>구분</t>
  </si>
  <si>
    <t>578322</t>
  </si>
  <si>
    <t>692493</t>
  </si>
  <si>
    <t>966591</t>
  </si>
  <si>
    <t>695888</t>
  </si>
  <si>
    <t>762437</t>
  </si>
  <si>
    <t>750572</t>
  </si>
  <si>
    <t>833560</t>
  </si>
  <si>
    <t>754384</t>
  </si>
  <si>
    <t>699300</t>
  </si>
  <si>
    <t>695263</t>
  </si>
  <si>
    <t>898023</t>
  </si>
  <si>
    <t>740995</t>
  </si>
  <si>
    <t>690114</t>
  </si>
  <si>
    <t>600706</t>
  </si>
  <si>
    <t>586646</t>
  </si>
  <si>
    <t>910005</t>
  </si>
  <si>
    <t>581343</t>
  </si>
  <si>
    <t>793068</t>
  </si>
  <si>
    <t>907320</t>
  </si>
  <si>
    <t>313338</t>
  </si>
  <si>
    <t>731721</t>
  </si>
  <si>
    <t>786822</t>
  </si>
  <si>
    <t>793551</t>
  </si>
  <si>
    <t>983938</t>
  </si>
  <si>
    <t>645493</t>
  </si>
  <si>
    <t>783613</t>
  </si>
  <si>
    <t>748111</t>
  </si>
  <si>
    <t>643892</t>
  </si>
  <si>
    <t>485632</t>
  </si>
  <si>
    <t>820799</t>
  </si>
  <si>
    <t>643979</t>
  </si>
  <si>
    <t>587606</t>
  </si>
  <si>
    <t>792272</t>
  </si>
  <si>
    <t>729490</t>
  </si>
  <si>
    <t>879513</t>
  </si>
  <si>
    <t>908901</t>
  </si>
  <si>
    <t>701654</t>
  </si>
  <si>
    <t>686195</t>
  </si>
  <si>
    <t>757667</t>
  </si>
  <si>
    <t>302109</t>
  </si>
  <si>
    <t>798898</t>
  </si>
  <si>
    <t>251295</t>
  </si>
  <si>
    <t>677115</t>
  </si>
  <si>
    <t>764791</t>
  </si>
  <si>
    <t>675878</t>
  </si>
  <si>
    <t>672429</t>
  </si>
  <si>
    <t>784413</t>
  </si>
  <si>
    <t>989406</t>
  </si>
  <si>
    <t>725613</t>
  </si>
  <si>
    <t>535352</t>
  </si>
  <si>
    <t>806528</t>
  </si>
  <si>
    <t>013735</t>
  </si>
  <si>
    <t>804136</t>
  </si>
  <si>
    <t>894805</t>
  </si>
  <si>
    <t>655323</t>
  </si>
  <si>
    <t>643291</t>
  </si>
  <si>
    <t>734543</t>
  </si>
  <si>
    <t>895697</t>
  </si>
  <si>
    <t>687434</t>
  </si>
  <si>
    <t>743941</t>
  </si>
  <si>
    <t>528549</t>
  </si>
  <si>
    <t>737921</t>
  </si>
  <si>
    <t>654012</t>
  </si>
  <si>
    <t>754534</t>
  </si>
  <si>
    <t>737374</t>
  </si>
  <si>
    <t>684107</t>
  </si>
  <si>
    <t>710486</t>
  </si>
  <si>
    <t>446266</t>
  </si>
  <si>
    <t>685204</t>
  </si>
  <si>
    <t>891890</t>
  </si>
  <si>
    <t>682559</t>
  </si>
  <si>
    <t>729573</t>
  </si>
  <si>
    <t>706856</t>
  </si>
  <si>
    <t>635094</t>
  </si>
  <si>
    <t>664497</t>
  </si>
  <si>
    <t>256598</t>
  </si>
  <si>
    <t>696233</t>
  </si>
  <si>
    <t>597476</t>
  </si>
  <si>
    <t>685674</t>
  </si>
  <si>
    <t>799662</t>
  </si>
  <si>
    <t>688663</t>
  </si>
  <si>
    <t>729666</t>
  </si>
  <si>
    <t>792712</t>
  </si>
  <si>
    <t>010697</t>
  </si>
  <si>
    <t>770021</t>
  </si>
  <si>
    <t>744318</t>
  </si>
  <si>
    <t>655099</t>
  </si>
  <si>
    <t>715171</t>
  </si>
  <si>
    <t>754369</t>
  </si>
  <si>
    <t>676967</t>
  </si>
  <si>
    <t>785490</t>
  </si>
  <si>
    <t>805563</t>
  </si>
  <si>
    <t>879757</t>
  </si>
  <si>
    <t>684147</t>
  </si>
  <si>
    <t>702110</t>
  </si>
  <si>
    <t>783334</t>
  </si>
  <si>
    <t>692918</t>
  </si>
  <si>
    <t>701958</t>
  </si>
  <si>
    <t>645438</t>
  </si>
  <si>
    <t>677317</t>
  </si>
  <si>
    <t>734388</t>
  </si>
  <si>
    <t>827609</t>
  </si>
  <si>
    <t>591732</t>
  </si>
  <si>
    <t>637667</t>
  </si>
  <si>
    <t>764653</t>
  </si>
  <si>
    <t>924140</t>
  </si>
  <si>
    <t>827457</t>
  </si>
  <si>
    <t>786039</t>
  </si>
  <si>
    <t>737531</t>
  </si>
  <si>
    <t>594358</t>
  </si>
  <si>
    <t>806776</t>
  </si>
  <si>
    <t>544672</t>
  </si>
  <si>
    <t>596810</t>
  </si>
  <si>
    <t>828845</t>
  </si>
  <si>
    <t>794760</t>
  </si>
  <si>
    <t>750588</t>
  </si>
  <si>
    <t>737371</t>
  </si>
  <si>
    <t>709758</t>
  </si>
  <si>
    <t>635994</t>
  </si>
  <si>
    <t>785455</t>
  </si>
  <si>
    <t>746622</t>
  </si>
  <si>
    <t>778731</t>
  </si>
  <si>
    <t>526518</t>
  </si>
  <si>
    <t>687906</t>
  </si>
  <si>
    <t>787531</t>
  </si>
  <si>
    <t>789993</t>
  </si>
  <si>
    <t>610161</t>
  </si>
  <si>
    <t>843093</t>
  </si>
  <si>
    <t>931068</t>
  </si>
  <si>
    <t>780383</t>
  </si>
  <si>
    <t>731639</t>
  </si>
  <si>
    <t>845161</t>
  </si>
  <si>
    <t>632694</t>
  </si>
  <si>
    <t>848391</t>
  </si>
  <si>
    <t>442863</t>
  </si>
  <si>
    <t>864643</t>
  </si>
  <si>
    <t>885234</t>
  </si>
  <si>
    <t>649335</t>
  </si>
  <si>
    <t>750448</t>
  </si>
  <si>
    <t>698483</t>
  </si>
  <si>
    <t>658919</t>
  </si>
  <si>
    <t>642779</t>
  </si>
  <si>
    <t>013002</t>
  </si>
  <si>
    <t>773515</t>
  </si>
  <si>
    <t>774079</t>
  </si>
  <si>
    <t>856240</t>
  </si>
  <si>
    <t>688833</t>
  </si>
  <si>
    <t>655246</t>
  </si>
  <si>
    <t>588936</t>
  </si>
  <si>
    <t>627149</t>
  </si>
  <si>
    <t>199888</t>
  </si>
  <si>
    <t>801730</t>
  </si>
  <si>
    <t>680462</t>
  </si>
  <si>
    <t>725615</t>
  </si>
  <si>
    <t>543135</t>
  </si>
  <si>
    <t>711175</t>
  </si>
  <si>
    <t>693198</t>
  </si>
  <si>
    <t>441668</t>
  </si>
  <si>
    <t>786459</t>
  </si>
  <si>
    <t>579793</t>
  </si>
  <si>
    <t>523544</t>
  </si>
  <si>
    <t>876563</t>
  </si>
  <si>
    <t>061877</t>
  </si>
  <si>
    <t>734841</t>
  </si>
  <si>
    <t>631908</t>
  </si>
  <si>
    <t>213928</t>
  </si>
  <si>
    <t>340757</t>
  </si>
  <si>
    <t>843946</t>
  </si>
  <si>
    <t>852079</t>
  </si>
  <si>
    <t>740796</t>
  </si>
  <si>
    <t>701559</t>
  </si>
  <si>
    <t>729083</t>
  </si>
  <si>
    <t>660643</t>
  </si>
  <si>
    <t>752325</t>
  </si>
  <si>
    <t>799139</t>
  </si>
  <si>
    <t>599667</t>
  </si>
  <si>
    <t>644852</t>
  </si>
  <si>
    <t>203008</t>
  </si>
  <si>
    <t>102057</t>
  </si>
  <si>
    <t>744307</t>
  </si>
  <si>
    <t>798805</t>
  </si>
  <si>
    <t>835493</t>
  </si>
  <si>
    <t>714675</t>
  </si>
  <si>
    <t>651213</t>
  </si>
  <si>
    <t>794545</t>
  </si>
  <si>
    <t>295072</t>
  </si>
  <si>
    <t>679786</t>
  </si>
  <si>
    <t>581489</t>
  </si>
  <si>
    <t>753375</t>
  </si>
  <si>
    <t>734882</t>
  </si>
  <si>
    <t>740170</t>
  </si>
  <si>
    <t>754672</t>
  </si>
  <si>
    <t>765761</t>
  </si>
  <si>
    <t>906340</t>
  </si>
  <si>
    <t>841436</t>
  </si>
  <si>
    <t>487862</t>
  </si>
  <si>
    <t>838683</t>
  </si>
  <si>
    <t>794519</t>
  </si>
  <si>
    <t>840251</t>
  </si>
  <si>
    <t>608605</t>
  </si>
  <si>
    <t>690553</t>
  </si>
  <si>
    <t>673342</t>
  </si>
  <si>
    <t>733354</t>
  </si>
  <si>
    <t>782123</t>
  </si>
  <si>
    <t>801124</t>
  </si>
  <si>
    <t>796005</t>
  </si>
  <si>
    <t>802878</t>
  </si>
  <si>
    <t>589253</t>
  </si>
  <si>
    <t>757349</t>
  </si>
  <si>
    <t>676828</t>
  </si>
  <si>
    <t>736145</t>
  </si>
  <si>
    <t>774820</t>
  </si>
  <si>
    <t>683377</t>
  </si>
  <si>
    <t>992318</t>
  </si>
  <si>
    <t>809289</t>
  </si>
  <si>
    <t>681720</t>
  </si>
  <si>
    <t>726424</t>
  </si>
  <si>
    <t>700363</t>
  </si>
  <si>
    <t>791325</t>
  </si>
  <si>
    <t>794189</t>
  </si>
  <si>
    <t>583847</t>
  </si>
  <si>
    <t>709876</t>
  </si>
  <si>
    <t>686869</t>
  </si>
  <si>
    <t>642882</t>
  </si>
  <si>
    <t>808548</t>
  </si>
  <si>
    <t>899688</t>
  </si>
  <si>
    <t>753862</t>
  </si>
  <si>
    <t>804968</t>
  </si>
  <si>
    <t>741829</t>
  </si>
  <si>
    <t>691507</t>
  </si>
  <si>
    <t>710796</t>
  </si>
  <si>
    <t>737132</t>
  </si>
  <si>
    <t>797162</t>
  </si>
  <si>
    <t>797696</t>
  </si>
  <si>
    <t>964367</t>
  </si>
  <si>
    <t>761203</t>
  </si>
  <si>
    <t>884367</t>
  </si>
  <si>
    <t>744005</t>
  </si>
  <si>
    <t>694600</t>
  </si>
  <si>
    <t>698393</t>
  </si>
  <si>
    <t>752771</t>
  </si>
  <si>
    <t>647043</t>
  </si>
  <si>
    <t>443168</t>
  </si>
  <si>
    <t>892437</t>
  </si>
  <si>
    <t>699676</t>
  </si>
  <si>
    <t>593447</t>
  </si>
  <si>
    <t>634432</t>
  </si>
  <si>
    <t>690957</t>
  </si>
  <si>
    <t>789131</t>
  </si>
  <si>
    <t>888112</t>
  </si>
  <si>
    <t>631569</t>
  </si>
  <si>
    <t>944398</t>
  </si>
  <si>
    <t>635881</t>
  </si>
  <si>
    <t>786787</t>
  </si>
  <si>
    <t>843139</t>
  </si>
  <si>
    <t>934807</t>
  </si>
  <si>
    <t>823434</t>
  </si>
  <si>
    <t>731568</t>
  </si>
  <si>
    <t>751045</t>
  </si>
  <si>
    <t>847820</t>
  </si>
  <si>
    <t>831167</t>
  </si>
  <si>
    <t>734923</t>
  </si>
  <si>
    <t>700864</t>
  </si>
  <si>
    <t>753112</t>
  </si>
  <si>
    <t>834164</t>
  </si>
  <si>
    <t>803527</t>
  </si>
  <si>
    <t>691602</t>
  </si>
  <si>
    <t>754565</t>
  </si>
  <si>
    <t>789518</t>
  </si>
  <si>
    <t>638794</t>
  </si>
  <si>
    <t>644159</t>
  </si>
  <si>
    <t>742334</t>
  </si>
  <si>
    <t>739199</t>
  </si>
  <si>
    <t>847295</t>
  </si>
  <si>
    <t>846074</t>
  </si>
  <si>
    <t>802150</t>
  </si>
  <si>
    <t>699418</t>
  </si>
  <si>
    <t>894715</t>
  </si>
  <si>
    <t>677395</t>
  </si>
  <si>
    <t>841175</t>
  </si>
  <si>
    <t>752598</t>
  </si>
  <si>
    <t>700248</t>
  </si>
  <si>
    <t>538576</t>
  </si>
  <si>
    <t>587525</t>
  </si>
  <si>
    <t>797399</t>
  </si>
  <si>
    <t>762515</t>
  </si>
  <si>
    <t>736487</t>
  </si>
  <si>
    <t>304290</t>
  </si>
  <si>
    <t>582918</t>
  </si>
  <si>
    <t>626935</t>
  </si>
  <si>
    <t>671687</t>
  </si>
  <si>
    <t>사업자등록번호</t>
    <phoneticPr fontId="1" type="noConversion"/>
  </si>
  <si>
    <t>상세주소</t>
    <phoneticPr fontId="1" type="noConversion"/>
  </si>
  <si>
    <t>전화번호</t>
    <phoneticPr fontId="1" type="noConversion"/>
  </si>
  <si>
    <t>소개경로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</si>
</sst>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9"/>
  <sheetViews>
    <sheetView tabSelected="1" workbookViewId="0">
      <selection activeCell="Q2" sqref="Q2"/>
    </sheetView>
  </sheetViews>
  <sheetFormatPr defaultRowHeight="19.149999999999999" x14ac:dyDescent="0.7"/>
  <sheetData>
    <row r="1" spans="1:23" x14ac:dyDescent="0.7">
      <c r="A1" t="s">
        <v>0</v>
      </c>
      <c r="B1" t="s">
        <v>1</v>
      </c>
      <c r="C1" t="s">
        <v>2</v>
      </c>
      <c r="D1" t="s">
        <v>3</v>
      </c>
      <c r="E1" t="s">
        <v>6185</v>
      </c>
      <c r="F1" t="s">
        <v>4</v>
      </c>
      <c r="G1" t="s">
        <v>5</v>
      </c>
      <c r="H1" t="s">
        <v>6</v>
      </c>
      <c r="I1" t="s">
        <v>6186</v>
      </c>
      <c r="J1" t="s">
        <v>6187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6188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7">
      <c r="A2">
        <v>1</v>
      </c>
      <c r="B2" t="s">
        <v>19</v>
      </c>
      <c r="C2" t="s">
        <v>20</v>
      </c>
      <c r="D2" t="s">
        <v>20</v>
      </c>
      <c r="F2" t="s">
        <v>21</v>
      </c>
      <c r="G2" t="s">
        <v>22</v>
      </c>
      <c r="H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28</v>
      </c>
      <c r="R2" t="s">
        <v>29</v>
      </c>
      <c r="S2">
        <v>486000</v>
      </c>
      <c r="T2">
        <v>4261500</v>
      </c>
      <c r="U2">
        <v>3589500</v>
      </c>
      <c r="V2">
        <v>672000</v>
      </c>
    </row>
    <row r="3" spans="1:23" x14ac:dyDescent="0.7">
      <c r="A3">
        <v>2</v>
      </c>
      <c r="B3" t="s">
        <v>30</v>
      </c>
      <c r="C3" t="s">
        <v>31</v>
      </c>
      <c r="D3" t="s">
        <v>31</v>
      </c>
      <c r="F3" t="s">
        <v>21</v>
      </c>
      <c r="G3" t="s">
        <v>32</v>
      </c>
      <c r="H3" t="s">
        <v>33</v>
      </c>
      <c r="K3" t="s">
        <v>34</v>
      </c>
      <c r="L3" t="s">
        <v>35</v>
      </c>
      <c r="M3" t="s">
        <v>36</v>
      </c>
      <c r="N3" t="s">
        <v>37</v>
      </c>
      <c r="R3" t="s">
        <v>38</v>
      </c>
      <c r="S3">
        <v>88500</v>
      </c>
      <c r="T3" t="s">
        <v>39</v>
      </c>
      <c r="U3" t="s">
        <v>39</v>
      </c>
      <c r="V3" t="s">
        <v>39</v>
      </c>
      <c r="W3" t="s">
        <v>40</v>
      </c>
    </row>
    <row r="4" spans="1:23" x14ac:dyDescent="0.7">
      <c r="A4">
        <v>3</v>
      </c>
      <c r="B4" t="s">
        <v>41</v>
      </c>
      <c r="C4" t="s">
        <v>42</v>
      </c>
      <c r="D4" t="s">
        <v>42</v>
      </c>
      <c r="F4" t="s">
        <v>21</v>
      </c>
      <c r="G4" t="s">
        <v>43</v>
      </c>
      <c r="H4" t="s">
        <v>44</v>
      </c>
      <c r="K4" t="s">
        <v>34</v>
      </c>
      <c r="L4" t="s">
        <v>35</v>
      </c>
      <c r="M4" t="s">
        <v>36</v>
      </c>
      <c r="N4" t="s">
        <v>37</v>
      </c>
      <c r="R4" t="s">
        <v>45</v>
      </c>
      <c r="S4">
        <v>60000</v>
      </c>
      <c r="T4" t="s">
        <v>39</v>
      </c>
      <c r="U4" t="s">
        <v>39</v>
      </c>
      <c r="V4" t="s">
        <v>39</v>
      </c>
    </row>
    <row r="5" spans="1:23" x14ac:dyDescent="0.7">
      <c r="A5">
        <v>4</v>
      </c>
      <c r="B5" t="s">
        <v>46</v>
      </c>
      <c r="C5" t="s">
        <v>47</v>
      </c>
      <c r="D5" t="s">
        <v>47</v>
      </c>
      <c r="F5" t="s">
        <v>21</v>
      </c>
      <c r="G5" t="s">
        <v>48</v>
      </c>
      <c r="H5" t="s">
        <v>49</v>
      </c>
      <c r="K5" t="s">
        <v>34</v>
      </c>
      <c r="L5" t="s">
        <v>35</v>
      </c>
      <c r="M5" t="s">
        <v>36</v>
      </c>
      <c r="N5" t="s">
        <v>37</v>
      </c>
      <c r="R5" t="s">
        <v>50</v>
      </c>
      <c r="S5">
        <v>150000</v>
      </c>
      <c r="T5" t="s">
        <v>39</v>
      </c>
      <c r="U5" t="s">
        <v>39</v>
      </c>
      <c r="V5" t="s">
        <v>39</v>
      </c>
    </row>
    <row r="6" spans="1:23" x14ac:dyDescent="0.7">
      <c r="A6">
        <v>5</v>
      </c>
      <c r="B6" t="s">
        <v>51</v>
      </c>
      <c r="C6" t="s">
        <v>52</v>
      </c>
      <c r="D6" t="s">
        <v>52</v>
      </c>
      <c r="F6" t="s">
        <v>21</v>
      </c>
      <c r="G6" t="s">
        <v>53</v>
      </c>
      <c r="H6" t="s">
        <v>54</v>
      </c>
      <c r="K6" t="s">
        <v>24</v>
      </c>
      <c r="L6" t="s">
        <v>25</v>
      </c>
      <c r="M6" t="s">
        <v>55</v>
      </c>
      <c r="N6" t="s">
        <v>56</v>
      </c>
      <c r="R6" t="s">
        <v>57</v>
      </c>
      <c r="S6">
        <v>435600</v>
      </c>
      <c r="T6">
        <v>4914300</v>
      </c>
      <c r="U6">
        <v>5043100</v>
      </c>
      <c r="V6">
        <v>601200</v>
      </c>
    </row>
    <row r="7" spans="1:23" x14ac:dyDescent="0.7">
      <c r="A7">
        <v>6</v>
      </c>
      <c r="B7" t="s">
        <v>58</v>
      </c>
      <c r="C7" t="s">
        <v>59</v>
      </c>
      <c r="D7" t="s">
        <v>59</v>
      </c>
      <c r="F7" t="s">
        <v>21</v>
      </c>
      <c r="G7" t="s">
        <v>60</v>
      </c>
      <c r="H7" t="s">
        <v>61</v>
      </c>
      <c r="K7" t="s">
        <v>34</v>
      </c>
      <c r="L7" t="s">
        <v>35</v>
      </c>
      <c r="M7" t="s">
        <v>36</v>
      </c>
      <c r="N7" t="s">
        <v>37</v>
      </c>
      <c r="R7" t="s">
        <v>62</v>
      </c>
      <c r="S7">
        <v>276000</v>
      </c>
      <c r="T7" t="s">
        <v>39</v>
      </c>
      <c r="U7" t="s">
        <v>39</v>
      </c>
      <c r="V7" t="s">
        <v>39</v>
      </c>
      <c r="W7" t="s">
        <v>63</v>
      </c>
    </row>
    <row r="8" spans="1:23" x14ac:dyDescent="0.7">
      <c r="A8">
        <v>7</v>
      </c>
      <c r="B8" t="s">
        <v>64</v>
      </c>
      <c r="C8" t="s">
        <v>65</v>
      </c>
      <c r="D8" t="s">
        <v>65</v>
      </c>
      <c r="F8" t="s">
        <v>21</v>
      </c>
      <c r="G8" t="s">
        <v>66</v>
      </c>
      <c r="H8" t="s">
        <v>67</v>
      </c>
      <c r="K8" t="s">
        <v>24</v>
      </c>
      <c r="L8" t="s">
        <v>68</v>
      </c>
      <c r="M8" t="s">
        <v>55</v>
      </c>
      <c r="N8" t="s">
        <v>69</v>
      </c>
      <c r="P8" t="s">
        <v>28</v>
      </c>
      <c r="T8">
        <v>2556500</v>
      </c>
      <c r="U8">
        <v>0</v>
      </c>
      <c r="V8">
        <v>2556500</v>
      </c>
      <c r="W8" t="s">
        <v>70</v>
      </c>
    </row>
    <row r="9" spans="1:23" x14ac:dyDescent="0.7">
      <c r="A9">
        <v>8</v>
      </c>
      <c r="B9" t="s">
        <v>71</v>
      </c>
      <c r="C9" t="s">
        <v>72</v>
      </c>
      <c r="D9" t="s">
        <v>72</v>
      </c>
      <c r="F9" t="s">
        <v>21</v>
      </c>
      <c r="G9" t="s">
        <v>66</v>
      </c>
      <c r="H9" t="s">
        <v>73</v>
      </c>
      <c r="K9" t="s">
        <v>24</v>
      </c>
      <c r="L9" t="s">
        <v>68</v>
      </c>
      <c r="M9" t="s">
        <v>74</v>
      </c>
      <c r="N9" t="s">
        <v>75</v>
      </c>
      <c r="O9" t="s">
        <v>28</v>
      </c>
      <c r="P9" t="s">
        <v>76</v>
      </c>
      <c r="T9">
        <v>33000</v>
      </c>
      <c r="U9">
        <v>0</v>
      </c>
      <c r="V9">
        <v>33000</v>
      </c>
    </row>
    <row r="10" spans="1:23" x14ac:dyDescent="0.7">
      <c r="A10">
        <v>9</v>
      </c>
      <c r="B10" t="s">
        <v>77</v>
      </c>
      <c r="C10" t="s">
        <v>78</v>
      </c>
      <c r="D10" t="s">
        <v>78</v>
      </c>
      <c r="F10" t="s">
        <v>21</v>
      </c>
      <c r="G10" t="s">
        <v>79</v>
      </c>
      <c r="H10" t="s">
        <v>44</v>
      </c>
      <c r="K10" t="s">
        <v>24</v>
      </c>
      <c r="L10" t="s">
        <v>35</v>
      </c>
      <c r="M10" t="s">
        <v>36</v>
      </c>
      <c r="N10" t="s">
        <v>37</v>
      </c>
      <c r="R10" t="s">
        <v>80</v>
      </c>
      <c r="S10">
        <v>180000000</v>
      </c>
      <c r="T10">
        <v>180000000</v>
      </c>
      <c r="U10">
        <v>180000000</v>
      </c>
      <c r="V10">
        <v>0</v>
      </c>
    </row>
    <row r="11" spans="1:23" x14ac:dyDescent="0.7">
      <c r="A11">
        <v>10</v>
      </c>
      <c r="B11" t="s">
        <v>81</v>
      </c>
      <c r="C11" t="s">
        <v>82</v>
      </c>
      <c r="D11" t="s">
        <v>82</v>
      </c>
      <c r="F11" t="s">
        <v>21</v>
      </c>
      <c r="G11" t="s">
        <v>83</v>
      </c>
      <c r="H11" t="s">
        <v>84</v>
      </c>
      <c r="K11" t="s">
        <v>34</v>
      </c>
      <c r="L11" t="s">
        <v>68</v>
      </c>
      <c r="M11" t="s">
        <v>85</v>
      </c>
      <c r="N11" t="s">
        <v>69</v>
      </c>
      <c r="R11" t="s">
        <v>86</v>
      </c>
      <c r="S11">
        <v>660000</v>
      </c>
      <c r="T11" t="s">
        <v>39</v>
      </c>
      <c r="U11" t="s">
        <v>39</v>
      </c>
      <c r="V11" t="s">
        <v>39</v>
      </c>
      <c r="W11" t="s">
        <v>87</v>
      </c>
    </row>
    <row r="12" spans="1:23" x14ac:dyDescent="0.7">
      <c r="A12">
        <v>11</v>
      </c>
      <c r="B12" t="s">
        <v>88</v>
      </c>
      <c r="C12" t="s">
        <v>89</v>
      </c>
      <c r="D12" t="s">
        <v>89</v>
      </c>
      <c r="F12" t="s">
        <v>21</v>
      </c>
      <c r="G12" t="s">
        <v>90</v>
      </c>
      <c r="H12" t="s">
        <v>91</v>
      </c>
      <c r="K12" t="s">
        <v>92</v>
      </c>
      <c r="L12" t="s">
        <v>25</v>
      </c>
      <c r="M12" t="s">
        <v>55</v>
      </c>
      <c r="N12" t="s">
        <v>56</v>
      </c>
      <c r="R12" t="s">
        <v>93</v>
      </c>
      <c r="S12">
        <v>1711000</v>
      </c>
      <c r="T12" t="s">
        <v>39</v>
      </c>
      <c r="U12" t="s">
        <v>39</v>
      </c>
      <c r="V12" t="s">
        <v>39</v>
      </c>
      <c r="W12" t="s">
        <v>94</v>
      </c>
    </row>
    <row r="13" spans="1:23" x14ac:dyDescent="0.7">
      <c r="A13">
        <v>12</v>
      </c>
      <c r="B13" t="s">
        <v>95</v>
      </c>
      <c r="C13" t="s">
        <v>96</v>
      </c>
      <c r="D13" t="s">
        <v>96</v>
      </c>
      <c r="F13" t="s">
        <v>21</v>
      </c>
      <c r="G13" t="s">
        <v>97</v>
      </c>
      <c r="H13" t="s">
        <v>98</v>
      </c>
      <c r="K13" t="s">
        <v>34</v>
      </c>
      <c r="L13" t="s">
        <v>35</v>
      </c>
      <c r="M13" t="s">
        <v>36</v>
      </c>
      <c r="N13" t="s">
        <v>37</v>
      </c>
      <c r="R13" t="s">
        <v>99</v>
      </c>
      <c r="S13">
        <v>51200</v>
      </c>
      <c r="T13" t="s">
        <v>39</v>
      </c>
      <c r="U13" t="s">
        <v>39</v>
      </c>
      <c r="V13" t="s">
        <v>39</v>
      </c>
    </row>
    <row r="14" spans="1:23" x14ac:dyDescent="0.7">
      <c r="A14">
        <v>13</v>
      </c>
      <c r="B14" t="s">
        <v>100</v>
      </c>
      <c r="C14" t="s">
        <v>101</v>
      </c>
      <c r="D14" t="s">
        <v>101</v>
      </c>
      <c r="F14" t="s">
        <v>21</v>
      </c>
      <c r="G14" t="s">
        <v>102</v>
      </c>
      <c r="H14" t="s">
        <v>44</v>
      </c>
      <c r="K14" t="s">
        <v>34</v>
      </c>
      <c r="L14" t="s">
        <v>35</v>
      </c>
      <c r="M14" t="s">
        <v>36</v>
      </c>
      <c r="N14" t="s">
        <v>37</v>
      </c>
      <c r="R14" t="s">
        <v>103</v>
      </c>
      <c r="S14">
        <v>240000</v>
      </c>
      <c r="T14" t="s">
        <v>39</v>
      </c>
      <c r="U14" t="s">
        <v>39</v>
      </c>
      <c r="V14" t="s">
        <v>39</v>
      </c>
    </row>
    <row r="15" spans="1:23" x14ac:dyDescent="0.7">
      <c r="A15">
        <v>14</v>
      </c>
      <c r="B15" t="s">
        <v>104</v>
      </c>
      <c r="C15" t="s">
        <v>105</v>
      </c>
      <c r="D15" t="s">
        <v>105</v>
      </c>
      <c r="F15" t="s">
        <v>21</v>
      </c>
      <c r="G15" t="s">
        <v>106</v>
      </c>
      <c r="H15" t="s">
        <v>107</v>
      </c>
      <c r="K15" t="s">
        <v>92</v>
      </c>
      <c r="L15" t="s">
        <v>25</v>
      </c>
      <c r="M15" t="s">
        <v>108</v>
      </c>
      <c r="N15" t="s">
        <v>27</v>
      </c>
      <c r="O15" t="s">
        <v>28</v>
      </c>
      <c r="P15" t="s">
        <v>28</v>
      </c>
      <c r="R15" t="s">
        <v>109</v>
      </c>
      <c r="S15">
        <v>241580</v>
      </c>
      <c r="T15" t="s">
        <v>39</v>
      </c>
      <c r="U15" t="s">
        <v>39</v>
      </c>
      <c r="V15" t="s">
        <v>39</v>
      </c>
      <c r="W15" t="s">
        <v>110</v>
      </c>
    </row>
    <row r="16" spans="1:23" x14ac:dyDescent="0.7">
      <c r="A16">
        <v>15</v>
      </c>
      <c r="B16" t="s">
        <v>111</v>
      </c>
      <c r="C16" t="s">
        <v>112</v>
      </c>
      <c r="D16" t="s">
        <v>112</v>
      </c>
      <c r="F16" t="s">
        <v>21</v>
      </c>
      <c r="G16" t="s">
        <v>113</v>
      </c>
      <c r="H16" t="s">
        <v>54</v>
      </c>
      <c r="K16" t="s">
        <v>24</v>
      </c>
      <c r="L16" t="s">
        <v>35</v>
      </c>
      <c r="M16" t="s">
        <v>114</v>
      </c>
      <c r="N16" t="s">
        <v>37</v>
      </c>
      <c r="R16" t="s">
        <v>57</v>
      </c>
      <c r="S16">
        <v>182000</v>
      </c>
      <c r="T16">
        <v>1102000</v>
      </c>
      <c r="U16">
        <v>1242000</v>
      </c>
      <c r="V16">
        <v>-42000</v>
      </c>
    </row>
    <row r="17" spans="1:23" x14ac:dyDescent="0.7">
      <c r="A17">
        <v>16</v>
      </c>
      <c r="B17" t="s">
        <v>115</v>
      </c>
      <c r="C17" t="s">
        <v>116</v>
      </c>
      <c r="D17" t="s">
        <v>116</v>
      </c>
      <c r="F17" t="s">
        <v>21</v>
      </c>
      <c r="G17" t="s">
        <v>117</v>
      </c>
      <c r="H17" t="s">
        <v>44</v>
      </c>
      <c r="K17" t="s">
        <v>92</v>
      </c>
      <c r="L17" t="s">
        <v>25</v>
      </c>
      <c r="M17" t="s">
        <v>118</v>
      </c>
      <c r="N17" t="s">
        <v>56</v>
      </c>
      <c r="R17" t="s">
        <v>119</v>
      </c>
      <c r="S17">
        <v>14000</v>
      </c>
      <c r="T17" t="s">
        <v>39</v>
      </c>
      <c r="U17" t="s">
        <v>39</v>
      </c>
      <c r="V17" t="s">
        <v>39</v>
      </c>
    </row>
    <row r="18" spans="1:23" x14ac:dyDescent="0.7">
      <c r="A18">
        <v>17</v>
      </c>
      <c r="B18" t="s">
        <v>120</v>
      </c>
      <c r="C18" t="s">
        <v>121</v>
      </c>
      <c r="D18" t="s">
        <v>121</v>
      </c>
      <c r="F18" t="s">
        <v>21</v>
      </c>
      <c r="G18" t="s">
        <v>122</v>
      </c>
      <c r="H18" t="s">
        <v>123</v>
      </c>
      <c r="K18" t="s">
        <v>24</v>
      </c>
      <c r="L18" t="s">
        <v>35</v>
      </c>
      <c r="M18" t="s">
        <v>124</v>
      </c>
      <c r="N18" t="s">
        <v>37</v>
      </c>
      <c r="R18" t="s">
        <v>125</v>
      </c>
      <c r="T18">
        <v>21814451</v>
      </c>
      <c r="U18">
        <v>0</v>
      </c>
      <c r="V18">
        <v>0</v>
      </c>
      <c r="W18" t="s">
        <v>126</v>
      </c>
    </row>
    <row r="19" spans="1:23" x14ac:dyDescent="0.7">
      <c r="A19">
        <v>18</v>
      </c>
      <c r="B19" t="s">
        <v>127</v>
      </c>
      <c r="C19" t="s">
        <v>128</v>
      </c>
      <c r="D19" t="s">
        <v>128</v>
      </c>
      <c r="F19" t="s">
        <v>21</v>
      </c>
      <c r="G19" t="s">
        <v>129</v>
      </c>
      <c r="H19" t="s">
        <v>84</v>
      </c>
      <c r="K19" t="s">
        <v>34</v>
      </c>
      <c r="L19" t="s">
        <v>35</v>
      </c>
      <c r="M19" t="s">
        <v>130</v>
      </c>
      <c r="N19" t="s">
        <v>37</v>
      </c>
      <c r="R19" t="s">
        <v>131</v>
      </c>
      <c r="S19">
        <v>720000</v>
      </c>
      <c r="T19" t="s">
        <v>39</v>
      </c>
      <c r="U19" t="s">
        <v>39</v>
      </c>
      <c r="V19" t="s">
        <v>39</v>
      </c>
      <c r="W19" t="s">
        <v>132</v>
      </c>
    </row>
    <row r="20" spans="1:23" x14ac:dyDescent="0.7">
      <c r="A20">
        <v>19</v>
      </c>
      <c r="B20" t="s">
        <v>133</v>
      </c>
      <c r="C20" t="s">
        <v>134</v>
      </c>
      <c r="D20" t="s">
        <v>134</v>
      </c>
      <c r="F20" t="s">
        <v>21</v>
      </c>
      <c r="G20" t="s">
        <v>135</v>
      </c>
      <c r="H20" t="s">
        <v>136</v>
      </c>
      <c r="K20" t="s">
        <v>24</v>
      </c>
      <c r="L20" t="s">
        <v>35</v>
      </c>
      <c r="M20" t="s">
        <v>137</v>
      </c>
      <c r="N20" t="s">
        <v>37</v>
      </c>
      <c r="R20" t="s">
        <v>138</v>
      </c>
      <c r="S20">
        <v>78000</v>
      </c>
      <c r="T20">
        <v>520000</v>
      </c>
      <c r="U20">
        <v>520000</v>
      </c>
      <c r="V20">
        <v>0</v>
      </c>
    </row>
    <row r="21" spans="1:23" x14ac:dyDescent="0.7">
      <c r="A21">
        <v>20</v>
      </c>
      <c r="B21" t="s">
        <v>139</v>
      </c>
      <c r="C21" t="s">
        <v>140</v>
      </c>
      <c r="D21" t="s">
        <v>140</v>
      </c>
      <c r="F21" t="s">
        <v>21</v>
      </c>
      <c r="G21" t="s">
        <v>141</v>
      </c>
      <c r="H21" t="s">
        <v>54</v>
      </c>
      <c r="K21" t="s">
        <v>24</v>
      </c>
      <c r="L21" t="s">
        <v>25</v>
      </c>
      <c r="M21" t="s">
        <v>55</v>
      </c>
      <c r="N21" t="s">
        <v>56</v>
      </c>
      <c r="R21" t="s">
        <v>142</v>
      </c>
      <c r="S21">
        <v>300000000</v>
      </c>
      <c r="T21">
        <v>353855800</v>
      </c>
      <c r="U21">
        <v>300080000</v>
      </c>
      <c r="V21">
        <v>-152374200</v>
      </c>
    </row>
    <row r="22" spans="1:23" x14ac:dyDescent="0.7">
      <c r="A22">
        <v>21</v>
      </c>
      <c r="B22" t="s">
        <v>143</v>
      </c>
      <c r="C22" t="s">
        <v>144</v>
      </c>
      <c r="D22" t="s">
        <v>145</v>
      </c>
      <c r="F22" t="s">
        <v>21</v>
      </c>
      <c r="G22" t="s">
        <v>146</v>
      </c>
      <c r="H22" t="s">
        <v>147</v>
      </c>
      <c r="K22" t="s">
        <v>24</v>
      </c>
      <c r="L22" t="s">
        <v>35</v>
      </c>
      <c r="M22" t="s">
        <v>108</v>
      </c>
      <c r="N22" t="s">
        <v>37</v>
      </c>
      <c r="R22" t="s">
        <v>148</v>
      </c>
      <c r="S22">
        <v>9800000</v>
      </c>
      <c r="T22">
        <v>10031000</v>
      </c>
      <c r="U22">
        <v>10031000</v>
      </c>
      <c r="V22">
        <v>0</v>
      </c>
      <c r="W22" t="s">
        <v>132</v>
      </c>
    </row>
    <row r="23" spans="1:23" x14ac:dyDescent="0.7">
      <c r="A23">
        <v>22</v>
      </c>
      <c r="B23" t="s">
        <v>149</v>
      </c>
      <c r="C23" t="s">
        <v>150</v>
      </c>
      <c r="D23" t="s">
        <v>150</v>
      </c>
      <c r="F23" t="s">
        <v>21</v>
      </c>
      <c r="G23" t="s">
        <v>151</v>
      </c>
      <c r="H23" t="s">
        <v>44</v>
      </c>
      <c r="K23" t="s">
        <v>34</v>
      </c>
      <c r="L23" t="s">
        <v>35</v>
      </c>
      <c r="M23" t="s">
        <v>152</v>
      </c>
      <c r="N23" t="s">
        <v>37</v>
      </c>
      <c r="T23" t="s">
        <v>39</v>
      </c>
      <c r="U23" t="s">
        <v>39</v>
      </c>
      <c r="V23" t="s">
        <v>39</v>
      </c>
      <c r="W23" t="s">
        <v>132</v>
      </c>
    </row>
    <row r="24" spans="1:23" x14ac:dyDescent="0.7">
      <c r="A24">
        <v>23</v>
      </c>
      <c r="B24" t="s">
        <v>153</v>
      </c>
      <c r="C24" t="s">
        <v>154</v>
      </c>
      <c r="D24" t="s">
        <v>154</v>
      </c>
      <c r="F24" t="s">
        <v>21</v>
      </c>
      <c r="G24" t="s">
        <v>155</v>
      </c>
      <c r="H24" t="s">
        <v>123</v>
      </c>
      <c r="K24" t="s">
        <v>24</v>
      </c>
      <c r="L24" t="s">
        <v>35</v>
      </c>
      <c r="M24" t="s">
        <v>137</v>
      </c>
      <c r="N24" t="s">
        <v>37</v>
      </c>
      <c r="R24" t="s">
        <v>156</v>
      </c>
      <c r="S24">
        <v>2077592</v>
      </c>
      <c r="T24">
        <v>106056443</v>
      </c>
      <c r="U24">
        <v>106929673</v>
      </c>
      <c r="V24">
        <v>9029076</v>
      </c>
      <c r="W24" t="s">
        <v>132</v>
      </c>
    </row>
    <row r="25" spans="1:23" x14ac:dyDescent="0.7">
      <c r="A25">
        <v>24</v>
      </c>
      <c r="B25" t="s">
        <v>157</v>
      </c>
      <c r="C25" t="s">
        <v>158</v>
      </c>
      <c r="D25" t="s">
        <v>158</v>
      </c>
      <c r="F25" t="s">
        <v>21</v>
      </c>
      <c r="G25" t="s">
        <v>159</v>
      </c>
      <c r="H25" t="s">
        <v>160</v>
      </c>
      <c r="K25" t="s">
        <v>34</v>
      </c>
      <c r="L25" t="s">
        <v>35</v>
      </c>
      <c r="M25" t="s">
        <v>36</v>
      </c>
      <c r="N25" t="s">
        <v>37</v>
      </c>
      <c r="T25" t="s">
        <v>39</v>
      </c>
      <c r="U25" t="s">
        <v>39</v>
      </c>
      <c r="V25" t="s">
        <v>39</v>
      </c>
    </row>
    <row r="26" spans="1:23" x14ac:dyDescent="0.7">
      <c r="A26">
        <v>25</v>
      </c>
      <c r="B26" t="s">
        <v>161</v>
      </c>
      <c r="C26" t="s">
        <v>162</v>
      </c>
      <c r="D26" t="s">
        <v>163</v>
      </c>
      <c r="F26" t="s">
        <v>21</v>
      </c>
      <c r="G26" t="s">
        <v>164</v>
      </c>
      <c r="H26" t="s">
        <v>165</v>
      </c>
      <c r="K26" t="s">
        <v>24</v>
      </c>
      <c r="L26" t="s">
        <v>25</v>
      </c>
      <c r="M26" t="s">
        <v>166</v>
      </c>
      <c r="N26" t="s">
        <v>56</v>
      </c>
      <c r="R26" t="s">
        <v>156</v>
      </c>
      <c r="S26">
        <v>313900</v>
      </c>
      <c r="T26">
        <v>1578250</v>
      </c>
      <c r="U26">
        <v>7033400</v>
      </c>
      <c r="V26">
        <v>14405034</v>
      </c>
    </row>
    <row r="27" spans="1:23" x14ac:dyDescent="0.7">
      <c r="A27">
        <v>26</v>
      </c>
      <c r="B27" t="s">
        <v>167</v>
      </c>
      <c r="C27" t="s">
        <v>168</v>
      </c>
      <c r="D27" t="s">
        <v>168</v>
      </c>
      <c r="F27" t="s">
        <v>21</v>
      </c>
      <c r="G27" t="s">
        <v>169</v>
      </c>
      <c r="H27" t="s">
        <v>54</v>
      </c>
      <c r="K27" t="s">
        <v>34</v>
      </c>
      <c r="L27" t="s">
        <v>35</v>
      </c>
      <c r="M27" t="s">
        <v>137</v>
      </c>
      <c r="N27" t="s">
        <v>37</v>
      </c>
      <c r="R27" t="s">
        <v>170</v>
      </c>
      <c r="S27">
        <v>400000</v>
      </c>
      <c r="T27" t="s">
        <v>39</v>
      </c>
      <c r="U27" t="s">
        <v>39</v>
      </c>
      <c r="V27" t="s">
        <v>39</v>
      </c>
      <c r="W27" t="s">
        <v>171</v>
      </c>
    </row>
    <row r="28" spans="1:23" x14ac:dyDescent="0.7">
      <c r="A28">
        <v>27</v>
      </c>
      <c r="B28" t="s">
        <v>172</v>
      </c>
      <c r="C28" t="s">
        <v>173</v>
      </c>
      <c r="D28" t="s">
        <v>173</v>
      </c>
      <c r="F28" t="s">
        <v>21</v>
      </c>
      <c r="G28" t="s">
        <v>174</v>
      </c>
      <c r="H28" t="s">
        <v>98</v>
      </c>
      <c r="K28" t="s">
        <v>24</v>
      </c>
      <c r="L28" t="s">
        <v>35</v>
      </c>
      <c r="M28" t="s">
        <v>175</v>
      </c>
      <c r="N28" t="s">
        <v>176</v>
      </c>
      <c r="T28">
        <v>13275000</v>
      </c>
      <c r="U28">
        <v>0</v>
      </c>
      <c r="V28">
        <v>13275000</v>
      </c>
      <c r="W28" t="s">
        <v>177</v>
      </c>
    </row>
    <row r="29" spans="1:23" x14ac:dyDescent="0.7">
      <c r="A29">
        <v>28</v>
      </c>
      <c r="B29" t="s">
        <v>178</v>
      </c>
      <c r="C29" t="s">
        <v>179</v>
      </c>
      <c r="D29" t="s">
        <v>179</v>
      </c>
      <c r="F29" t="s">
        <v>21</v>
      </c>
      <c r="G29" t="s">
        <v>180</v>
      </c>
      <c r="H29" t="s">
        <v>61</v>
      </c>
      <c r="K29" t="s">
        <v>34</v>
      </c>
      <c r="L29" t="s">
        <v>35</v>
      </c>
      <c r="M29" t="s">
        <v>36</v>
      </c>
      <c r="N29" t="s">
        <v>37</v>
      </c>
      <c r="R29" t="s">
        <v>181</v>
      </c>
      <c r="S29">
        <v>294000</v>
      </c>
      <c r="T29" t="s">
        <v>39</v>
      </c>
      <c r="U29" t="s">
        <v>39</v>
      </c>
      <c r="V29" t="s">
        <v>39</v>
      </c>
    </row>
    <row r="30" spans="1:23" x14ac:dyDescent="0.7">
      <c r="A30">
        <v>29</v>
      </c>
      <c r="B30" t="s">
        <v>182</v>
      </c>
      <c r="C30" t="s">
        <v>183</v>
      </c>
      <c r="D30" t="s">
        <v>183</v>
      </c>
      <c r="F30" t="s">
        <v>21</v>
      </c>
      <c r="G30" t="s">
        <v>184</v>
      </c>
      <c r="H30" t="s">
        <v>98</v>
      </c>
      <c r="K30" t="s">
        <v>92</v>
      </c>
      <c r="L30" t="s">
        <v>68</v>
      </c>
      <c r="M30" t="s">
        <v>185</v>
      </c>
      <c r="N30" t="s">
        <v>186</v>
      </c>
      <c r="O30" t="s">
        <v>28</v>
      </c>
      <c r="P30" t="s">
        <v>28</v>
      </c>
      <c r="R30" t="s">
        <v>187</v>
      </c>
      <c r="S30">
        <v>1144000</v>
      </c>
      <c r="T30" t="s">
        <v>39</v>
      </c>
      <c r="U30" t="s">
        <v>39</v>
      </c>
      <c r="V30" t="s">
        <v>39</v>
      </c>
      <c r="W30" t="s">
        <v>188</v>
      </c>
    </row>
    <row r="31" spans="1:23" x14ac:dyDescent="0.7">
      <c r="A31">
        <v>30</v>
      </c>
      <c r="B31" t="s">
        <v>189</v>
      </c>
      <c r="C31" t="s">
        <v>190</v>
      </c>
      <c r="D31" t="s">
        <v>190</v>
      </c>
      <c r="F31" t="s">
        <v>21</v>
      </c>
      <c r="G31" t="s">
        <v>191</v>
      </c>
      <c r="H31" t="s">
        <v>192</v>
      </c>
      <c r="K31" t="s">
        <v>34</v>
      </c>
      <c r="L31" t="s">
        <v>35</v>
      </c>
      <c r="M31" t="s">
        <v>36</v>
      </c>
      <c r="N31" t="s">
        <v>37</v>
      </c>
      <c r="R31" t="s">
        <v>193</v>
      </c>
      <c r="S31">
        <v>708000</v>
      </c>
      <c r="T31" t="s">
        <v>39</v>
      </c>
      <c r="U31" t="s">
        <v>39</v>
      </c>
      <c r="V31" t="s">
        <v>39</v>
      </c>
    </row>
    <row r="32" spans="1:23" x14ac:dyDescent="0.7">
      <c r="A32">
        <v>31</v>
      </c>
      <c r="B32" t="s">
        <v>194</v>
      </c>
      <c r="C32" t="s">
        <v>195</v>
      </c>
      <c r="D32" t="s">
        <v>195</v>
      </c>
      <c r="F32" t="s">
        <v>21</v>
      </c>
      <c r="G32" t="s">
        <v>196</v>
      </c>
      <c r="H32" t="s">
        <v>197</v>
      </c>
      <c r="K32" t="s">
        <v>92</v>
      </c>
      <c r="L32" t="s">
        <v>25</v>
      </c>
      <c r="M32" t="s">
        <v>198</v>
      </c>
      <c r="N32" t="s">
        <v>56</v>
      </c>
      <c r="R32" t="s">
        <v>199</v>
      </c>
      <c r="S32">
        <v>12000</v>
      </c>
      <c r="T32" t="s">
        <v>39</v>
      </c>
      <c r="U32" t="s">
        <v>39</v>
      </c>
      <c r="V32" t="s">
        <v>39</v>
      </c>
    </row>
    <row r="33" spans="1:23" x14ac:dyDescent="0.7">
      <c r="A33">
        <v>32</v>
      </c>
      <c r="B33" t="s">
        <v>200</v>
      </c>
      <c r="C33" t="s">
        <v>201</v>
      </c>
      <c r="D33" t="s">
        <v>201</v>
      </c>
      <c r="F33" t="s">
        <v>21</v>
      </c>
      <c r="G33" t="s">
        <v>202</v>
      </c>
      <c r="H33" t="s">
        <v>61</v>
      </c>
      <c r="K33" t="s">
        <v>24</v>
      </c>
      <c r="L33" t="s">
        <v>35</v>
      </c>
      <c r="M33" t="s">
        <v>36</v>
      </c>
      <c r="N33" t="s">
        <v>37</v>
      </c>
      <c r="R33" t="s">
        <v>203</v>
      </c>
      <c r="S33">
        <v>276000</v>
      </c>
      <c r="T33">
        <v>828000</v>
      </c>
      <c r="U33">
        <v>690000</v>
      </c>
      <c r="V33">
        <v>0</v>
      </c>
    </row>
    <row r="34" spans="1:23" x14ac:dyDescent="0.7">
      <c r="A34">
        <v>33</v>
      </c>
      <c r="B34" t="s">
        <v>204</v>
      </c>
      <c r="C34" t="s">
        <v>205</v>
      </c>
      <c r="D34" t="s">
        <v>205</v>
      </c>
      <c r="F34" t="s">
        <v>21</v>
      </c>
      <c r="G34" t="s">
        <v>206</v>
      </c>
      <c r="H34" t="s">
        <v>61</v>
      </c>
      <c r="K34" t="s">
        <v>34</v>
      </c>
      <c r="L34" t="s">
        <v>35</v>
      </c>
      <c r="M34" t="s">
        <v>36</v>
      </c>
      <c r="N34" t="s">
        <v>37</v>
      </c>
      <c r="R34" t="s">
        <v>207</v>
      </c>
      <c r="S34">
        <v>230000</v>
      </c>
      <c r="T34" t="s">
        <v>39</v>
      </c>
      <c r="U34" t="s">
        <v>39</v>
      </c>
      <c r="V34" t="s">
        <v>39</v>
      </c>
    </row>
    <row r="35" spans="1:23" x14ac:dyDescent="0.7">
      <c r="A35">
        <v>34</v>
      </c>
      <c r="B35" t="s">
        <v>208</v>
      </c>
      <c r="C35" t="s">
        <v>209</v>
      </c>
      <c r="D35" t="s">
        <v>209</v>
      </c>
      <c r="F35" t="s">
        <v>21</v>
      </c>
      <c r="G35" t="s">
        <v>210</v>
      </c>
      <c r="H35" t="s">
        <v>211</v>
      </c>
      <c r="K35" t="s">
        <v>24</v>
      </c>
      <c r="L35" t="s">
        <v>25</v>
      </c>
      <c r="M35" t="s">
        <v>55</v>
      </c>
      <c r="N35" t="s">
        <v>56</v>
      </c>
      <c r="R35" t="s">
        <v>212</v>
      </c>
      <c r="S35">
        <v>40000000</v>
      </c>
      <c r="T35">
        <v>760244800</v>
      </c>
      <c r="U35">
        <v>845000000</v>
      </c>
      <c r="V35">
        <v>428969040</v>
      </c>
      <c r="W35" t="s">
        <v>213</v>
      </c>
    </row>
    <row r="36" spans="1:23" x14ac:dyDescent="0.7">
      <c r="A36">
        <v>35</v>
      </c>
      <c r="B36" t="s">
        <v>214</v>
      </c>
      <c r="C36" t="s">
        <v>215</v>
      </c>
      <c r="D36" t="s">
        <v>215</v>
      </c>
      <c r="F36" t="s">
        <v>21</v>
      </c>
      <c r="G36" t="s">
        <v>216</v>
      </c>
      <c r="H36" t="s">
        <v>44</v>
      </c>
      <c r="K36" t="s">
        <v>24</v>
      </c>
      <c r="L36" t="s">
        <v>35</v>
      </c>
      <c r="M36" t="s">
        <v>217</v>
      </c>
      <c r="N36" t="s">
        <v>37</v>
      </c>
      <c r="R36" t="s">
        <v>218</v>
      </c>
      <c r="U36">
        <v>0</v>
      </c>
      <c r="V36">
        <v>2900830</v>
      </c>
      <c r="W36" t="s">
        <v>219</v>
      </c>
    </row>
    <row r="37" spans="1:23" x14ac:dyDescent="0.7">
      <c r="A37">
        <v>36</v>
      </c>
      <c r="B37" t="s">
        <v>220</v>
      </c>
      <c r="C37" t="s">
        <v>221</v>
      </c>
      <c r="D37" t="s">
        <v>221</v>
      </c>
      <c r="F37" t="s">
        <v>21</v>
      </c>
      <c r="G37" t="s">
        <v>222</v>
      </c>
      <c r="H37" t="s">
        <v>223</v>
      </c>
      <c r="K37" t="s">
        <v>34</v>
      </c>
      <c r="L37" t="s">
        <v>35</v>
      </c>
      <c r="M37" t="s">
        <v>36</v>
      </c>
      <c r="N37" t="s">
        <v>37</v>
      </c>
      <c r="R37" t="s">
        <v>224</v>
      </c>
      <c r="S37">
        <v>180000</v>
      </c>
      <c r="T37" t="s">
        <v>39</v>
      </c>
      <c r="U37" t="s">
        <v>39</v>
      </c>
      <c r="V37" t="s">
        <v>39</v>
      </c>
    </row>
    <row r="38" spans="1:23" x14ac:dyDescent="0.7">
      <c r="A38">
        <v>37</v>
      </c>
      <c r="B38" t="s">
        <v>225</v>
      </c>
      <c r="C38" t="s">
        <v>226</v>
      </c>
      <c r="D38" t="s">
        <v>226</v>
      </c>
      <c r="F38" t="s">
        <v>21</v>
      </c>
      <c r="G38" t="s">
        <v>227</v>
      </c>
      <c r="H38" t="s">
        <v>228</v>
      </c>
      <c r="K38" t="s">
        <v>34</v>
      </c>
      <c r="L38" t="s">
        <v>35</v>
      </c>
      <c r="M38" t="s">
        <v>55</v>
      </c>
      <c r="N38" t="s">
        <v>37</v>
      </c>
      <c r="R38" t="s">
        <v>229</v>
      </c>
      <c r="S38">
        <v>3890000</v>
      </c>
      <c r="T38" t="s">
        <v>39</v>
      </c>
      <c r="U38" t="s">
        <v>39</v>
      </c>
      <c r="V38" t="s">
        <v>39</v>
      </c>
      <c r="W38" t="s">
        <v>132</v>
      </c>
    </row>
    <row r="39" spans="1:23" x14ac:dyDescent="0.7">
      <c r="A39">
        <v>38</v>
      </c>
      <c r="B39" t="s">
        <v>230</v>
      </c>
      <c r="C39" t="s">
        <v>231</v>
      </c>
      <c r="D39" t="s">
        <v>231</v>
      </c>
      <c r="F39" t="s">
        <v>21</v>
      </c>
      <c r="G39" t="s">
        <v>232</v>
      </c>
      <c r="H39" t="s">
        <v>233</v>
      </c>
      <c r="K39" t="s">
        <v>34</v>
      </c>
      <c r="L39" t="s">
        <v>35</v>
      </c>
      <c r="M39" t="s">
        <v>36</v>
      </c>
      <c r="N39" t="s">
        <v>37</v>
      </c>
      <c r="R39" t="s">
        <v>234</v>
      </c>
      <c r="S39">
        <v>70000</v>
      </c>
      <c r="T39" t="s">
        <v>39</v>
      </c>
      <c r="U39" t="s">
        <v>39</v>
      </c>
      <c r="V39" t="s">
        <v>39</v>
      </c>
    </row>
    <row r="40" spans="1:23" x14ac:dyDescent="0.7">
      <c r="A40">
        <v>39</v>
      </c>
      <c r="B40" t="s">
        <v>235</v>
      </c>
      <c r="C40" t="s">
        <v>236</v>
      </c>
      <c r="D40" t="s">
        <v>236</v>
      </c>
      <c r="F40" t="s">
        <v>21</v>
      </c>
      <c r="G40" t="s">
        <v>237</v>
      </c>
      <c r="H40" t="s">
        <v>91</v>
      </c>
      <c r="K40" t="s">
        <v>24</v>
      </c>
      <c r="L40" t="s">
        <v>25</v>
      </c>
      <c r="M40" t="s">
        <v>55</v>
      </c>
      <c r="N40" t="s">
        <v>56</v>
      </c>
      <c r="R40" t="s">
        <v>238</v>
      </c>
      <c r="S40">
        <v>75000000</v>
      </c>
      <c r="T40">
        <v>646317300</v>
      </c>
      <c r="U40">
        <v>730869000</v>
      </c>
      <c r="V40">
        <v>49091490</v>
      </c>
    </row>
    <row r="41" spans="1:23" x14ac:dyDescent="0.7">
      <c r="A41">
        <v>40</v>
      </c>
      <c r="B41" t="s">
        <v>239</v>
      </c>
      <c r="C41" t="s">
        <v>240</v>
      </c>
      <c r="D41" t="s">
        <v>240</v>
      </c>
      <c r="F41" t="s">
        <v>21</v>
      </c>
      <c r="G41" t="s">
        <v>241</v>
      </c>
      <c r="H41" t="s">
        <v>242</v>
      </c>
      <c r="K41" t="s">
        <v>24</v>
      </c>
      <c r="L41" t="s">
        <v>243</v>
      </c>
      <c r="M41" t="s">
        <v>166</v>
      </c>
      <c r="N41" t="s">
        <v>244</v>
      </c>
      <c r="O41" t="s">
        <v>76</v>
      </c>
      <c r="P41" t="s">
        <v>76</v>
      </c>
      <c r="R41" t="s">
        <v>148</v>
      </c>
      <c r="S41">
        <v>150000</v>
      </c>
      <c r="T41">
        <v>82994920</v>
      </c>
      <c r="U41">
        <v>150000</v>
      </c>
      <c r="V41">
        <v>538635260</v>
      </c>
      <c r="W41" t="s">
        <v>245</v>
      </c>
    </row>
    <row r="42" spans="1:23" x14ac:dyDescent="0.7">
      <c r="A42">
        <v>41</v>
      </c>
      <c r="B42" t="s">
        <v>246</v>
      </c>
      <c r="C42" t="s">
        <v>247</v>
      </c>
      <c r="D42" t="s">
        <v>247</v>
      </c>
      <c r="F42" t="s">
        <v>21</v>
      </c>
      <c r="G42" t="s">
        <v>248</v>
      </c>
      <c r="H42" t="s">
        <v>249</v>
      </c>
      <c r="K42" t="s">
        <v>92</v>
      </c>
      <c r="L42" t="s">
        <v>250</v>
      </c>
      <c r="M42" t="s">
        <v>185</v>
      </c>
      <c r="N42" t="s">
        <v>251</v>
      </c>
      <c r="R42" t="s">
        <v>252</v>
      </c>
      <c r="S42">
        <v>50000000</v>
      </c>
      <c r="T42" t="s">
        <v>39</v>
      </c>
      <c r="U42" t="s">
        <v>39</v>
      </c>
      <c r="V42" t="s">
        <v>39</v>
      </c>
      <c r="W42" t="s">
        <v>253</v>
      </c>
    </row>
    <row r="43" spans="1:23" x14ac:dyDescent="0.7">
      <c r="A43">
        <v>42</v>
      </c>
      <c r="B43" t="s">
        <v>254</v>
      </c>
      <c r="C43" t="s">
        <v>255</v>
      </c>
      <c r="D43" t="s">
        <v>255</v>
      </c>
      <c r="F43" t="s">
        <v>21</v>
      </c>
      <c r="G43" t="s">
        <v>256</v>
      </c>
      <c r="H43" t="s">
        <v>257</v>
      </c>
      <c r="K43" t="s">
        <v>24</v>
      </c>
      <c r="L43" t="s">
        <v>35</v>
      </c>
      <c r="M43" t="s">
        <v>36</v>
      </c>
      <c r="N43" t="s">
        <v>37</v>
      </c>
      <c r="R43" t="s">
        <v>258</v>
      </c>
      <c r="S43">
        <v>80000</v>
      </c>
      <c r="T43">
        <v>80000</v>
      </c>
      <c r="U43">
        <v>80000</v>
      </c>
      <c r="V43">
        <v>0</v>
      </c>
      <c r="W43" t="s">
        <v>259</v>
      </c>
    </row>
    <row r="44" spans="1:23" x14ac:dyDescent="0.7">
      <c r="A44">
        <v>43</v>
      </c>
      <c r="B44" t="s">
        <v>260</v>
      </c>
      <c r="C44" t="s">
        <v>261</v>
      </c>
      <c r="D44" t="s">
        <v>261</v>
      </c>
      <c r="F44" t="s">
        <v>21</v>
      </c>
      <c r="G44" t="s">
        <v>262</v>
      </c>
      <c r="H44" t="s">
        <v>61</v>
      </c>
      <c r="K44" t="s">
        <v>34</v>
      </c>
      <c r="L44" t="s">
        <v>35</v>
      </c>
      <c r="M44" t="s">
        <v>263</v>
      </c>
      <c r="N44" t="s">
        <v>37</v>
      </c>
      <c r="R44" t="s">
        <v>264</v>
      </c>
      <c r="S44">
        <v>250000</v>
      </c>
      <c r="T44" t="s">
        <v>39</v>
      </c>
      <c r="U44" t="s">
        <v>39</v>
      </c>
      <c r="V44" t="s">
        <v>39</v>
      </c>
      <c r="W44" t="s">
        <v>265</v>
      </c>
    </row>
    <row r="45" spans="1:23" x14ac:dyDescent="0.7">
      <c r="A45">
        <v>44</v>
      </c>
      <c r="B45" t="s">
        <v>266</v>
      </c>
      <c r="C45" t="s">
        <v>267</v>
      </c>
      <c r="D45" t="s">
        <v>267</v>
      </c>
      <c r="F45" t="s">
        <v>21</v>
      </c>
      <c r="G45" t="s">
        <v>268</v>
      </c>
      <c r="H45" t="s">
        <v>84</v>
      </c>
      <c r="K45" t="s">
        <v>24</v>
      </c>
      <c r="L45" t="s">
        <v>68</v>
      </c>
      <c r="N45" t="s">
        <v>69</v>
      </c>
      <c r="R45" t="s">
        <v>269</v>
      </c>
      <c r="S45">
        <v>40000</v>
      </c>
      <c r="T45">
        <v>0</v>
      </c>
      <c r="U45">
        <v>0</v>
      </c>
      <c r="V45">
        <v>300000000</v>
      </c>
      <c r="W45" t="s">
        <v>270</v>
      </c>
    </row>
    <row r="46" spans="1:23" x14ac:dyDescent="0.7">
      <c r="A46">
        <v>45</v>
      </c>
      <c r="B46" t="s">
        <v>271</v>
      </c>
      <c r="C46" t="s">
        <v>272</v>
      </c>
      <c r="D46" t="s">
        <v>272</v>
      </c>
      <c r="F46" t="s">
        <v>21</v>
      </c>
      <c r="G46" t="s">
        <v>273</v>
      </c>
      <c r="H46" t="s">
        <v>274</v>
      </c>
      <c r="K46" t="s">
        <v>24</v>
      </c>
      <c r="L46" t="s">
        <v>68</v>
      </c>
      <c r="M46" t="s">
        <v>55</v>
      </c>
      <c r="N46" t="s">
        <v>69</v>
      </c>
      <c r="R46" t="s">
        <v>275</v>
      </c>
      <c r="S46">
        <v>1368600</v>
      </c>
      <c r="T46">
        <v>10489100</v>
      </c>
      <c r="U46">
        <v>10489100</v>
      </c>
      <c r="V46">
        <v>0</v>
      </c>
    </row>
    <row r="47" spans="1:23" x14ac:dyDescent="0.7">
      <c r="A47">
        <v>46</v>
      </c>
      <c r="B47" t="s">
        <v>276</v>
      </c>
      <c r="C47" t="s">
        <v>277</v>
      </c>
      <c r="D47" t="s">
        <v>277</v>
      </c>
      <c r="F47" t="s">
        <v>21</v>
      </c>
      <c r="G47" t="s">
        <v>278</v>
      </c>
      <c r="H47" t="s">
        <v>197</v>
      </c>
      <c r="K47" t="s">
        <v>34</v>
      </c>
      <c r="L47" t="s">
        <v>250</v>
      </c>
      <c r="M47" t="s">
        <v>85</v>
      </c>
      <c r="N47" t="s">
        <v>251</v>
      </c>
      <c r="R47" t="s">
        <v>279</v>
      </c>
      <c r="S47">
        <v>120000</v>
      </c>
      <c r="T47" t="s">
        <v>39</v>
      </c>
      <c r="U47" t="s">
        <v>39</v>
      </c>
      <c r="V47" t="s">
        <v>39</v>
      </c>
    </row>
    <row r="48" spans="1:23" x14ac:dyDescent="0.7">
      <c r="A48">
        <v>47</v>
      </c>
      <c r="B48" t="s">
        <v>280</v>
      </c>
      <c r="C48" t="s">
        <v>281</v>
      </c>
      <c r="D48" t="s">
        <v>281</v>
      </c>
      <c r="F48" t="s">
        <v>21</v>
      </c>
      <c r="G48" t="s">
        <v>282</v>
      </c>
      <c r="H48" t="s">
        <v>283</v>
      </c>
      <c r="K48" t="s">
        <v>24</v>
      </c>
      <c r="L48" t="s">
        <v>25</v>
      </c>
      <c r="M48" t="s">
        <v>55</v>
      </c>
      <c r="N48" t="s">
        <v>56</v>
      </c>
      <c r="R48" t="s">
        <v>284</v>
      </c>
      <c r="S48">
        <v>100000000</v>
      </c>
      <c r="T48">
        <v>179787500</v>
      </c>
      <c r="U48">
        <v>265588000</v>
      </c>
      <c r="V48">
        <v>-42592000</v>
      </c>
    </row>
    <row r="49" spans="1:23" x14ac:dyDescent="0.7">
      <c r="A49">
        <v>48</v>
      </c>
      <c r="B49" t="s">
        <v>285</v>
      </c>
      <c r="C49" t="s">
        <v>286</v>
      </c>
      <c r="D49" t="s">
        <v>286</v>
      </c>
      <c r="F49" t="s">
        <v>21</v>
      </c>
      <c r="G49" t="s">
        <v>287</v>
      </c>
      <c r="H49" t="s">
        <v>54</v>
      </c>
      <c r="K49" t="s">
        <v>24</v>
      </c>
      <c r="L49" t="s">
        <v>35</v>
      </c>
      <c r="M49" t="s">
        <v>263</v>
      </c>
      <c r="N49" t="s">
        <v>37</v>
      </c>
      <c r="R49" t="s">
        <v>288</v>
      </c>
      <c r="S49">
        <v>260000</v>
      </c>
      <c r="T49">
        <v>8732000</v>
      </c>
      <c r="U49">
        <v>8732000</v>
      </c>
      <c r="V49">
        <v>0</v>
      </c>
    </row>
    <row r="50" spans="1:23" x14ac:dyDescent="0.7">
      <c r="A50">
        <v>49</v>
      </c>
      <c r="B50" t="s">
        <v>289</v>
      </c>
      <c r="C50" t="s">
        <v>290</v>
      </c>
      <c r="D50" t="s">
        <v>290</v>
      </c>
      <c r="F50" t="s">
        <v>21</v>
      </c>
      <c r="G50" t="s">
        <v>291</v>
      </c>
      <c r="H50" t="s">
        <v>292</v>
      </c>
      <c r="K50" t="s">
        <v>24</v>
      </c>
      <c r="L50" t="s">
        <v>293</v>
      </c>
      <c r="M50" t="s">
        <v>185</v>
      </c>
      <c r="N50" t="s">
        <v>294</v>
      </c>
      <c r="O50" t="s">
        <v>76</v>
      </c>
      <c r="P50" t="s">
        <v>295</v>
      </c>
      <c r="R50" t="s">
        <v>296</v>
      </c>
      <c r="S50">
        <v>30000000</v>
      </c>
      <c r="T50">
        <v>28419925</v>
      </c>
      <c r="U50">
        <v>0</v>
      </c>
      <c r="V50">
        <v>5905322</v>
      </c>
    </row>
    <row r="51" spans="1:23" x14ac:dyDescent="0.7">
      <c r="A51">
        <v>50</v>
      </c>
      <c r="B51" t="s">
        <v>297</v>
      </c>
      <c r="C51" t="s">
        <v>298</v>
      </c>
      <c r="D51" t="s">
        <v>298</v>
      </c>
      <c r="F51" t="s">
        <v>21</v>
      </c>
      <c r="G51" t="s">
        <v>299</v>
      </c>
      <c r="H51" t="s">
        <v>300</v>
      </c>
      <c r="K51" t="s">
        <v>34</v>
      </c>
      <c r="L51" t="s">
        <v>35</v>
      </c>
      <c r="M51" t="s">
        <v>36</v>
      </c>
      <c r="N51" t="s">
        <v>37</v>
      </c>
      <c r="R51" t="s">
        <v>301</v>
      </c>
      <c r="S51">
        <v>144000</v>
      </c>
      <c r="T51" t="s">
        <v>39</v>
      </c>
      <c r="U51" t="s">
        <v>39</v>
      </c>
      <c r="V51" t="s">
        <v>39</v>
      </c>
    </row>
    <row r="52" spans="1:23" x14ac:dyDescent="0.7">
      <c r="A52">
        <v>51</v>
      </c>
      <c r="B52" t="s">
        <v>302</v>
      </c>
      <c r="C52" t="s">
        <v>303</v>
      </c>
      <c r="D52" t="s">
        <v>303</v>
      </c>
      <c r="F52" t="s">
        <v>21</v>
      </c>
      <c r="G52" t="s">
        <v>304</v>
      </c>
      <c r="H52" t="s">
        <v>44</v>
      </c>
      <c r="K52" t="s">
        <v>24</v>
      </c>
      <c r="L52" t="s">
        <v>35</v>
      </c>
      <c r="M52" t="s">
        <v>36</v>
      </c>
      <c r="N52" t="s">
        <v>37</v>
      </c>
      <c r="R52" t="s">
        <v>305</v>
      </c>
      <c r="S52">
        <v>90000</v>
      </c>
      <c r="T52">
        <v>90000</v>
      </c>
      <c r="U52">
        <v>90000</v>
      </c>
      <c r="V52">
        <v>0</v>
      </c>
    </row>
    <row r="53" spans="1:23" x14ac:dyDescent="0.7">
      <c r="A53">
        <v>52</v>
      </c>
      <c r="B53" t="s">
        <v>306</v>
      </c>
      <c r="C53" t="s">
        <v>307</v>
      </c>
      <c r="D53" t="s">
        <v>307</v>
      </c>
      <c r="F53" t="s">
        <v>21</v>
      </c>
      <c r="G53" t="s">
        <v>308</v>
      </c>
      <c r="H53" t="s">
        <v>309</v>
      </c>
      <c r="K53" t="s">
        <v>34</v>
      </c>
      <c r="L53" t="s">
        <v>25</v>
      </c>
      <c r="M53" t="s">
        <v>55</v>
      </c>
      <c r="N53" t="s">
        <v>56</v>
      </c>
      <c r="R53" t="s">
        <v>310</v>
      </c>
      <c r="S53">
        <v>1520900</v>
      </c>
      <c r="T53" t="s">
        <v>39</v>
      </c>
      <c r="U53" t="s">
        <v>39</v>
      </c>
      <c r="V53" t="s">
        <v>39</v>
      </c>
      <c r="W53" t="s">
        <v>311</v>
      </c>
    </row>
    <row r="54" spans="1:23" x14ac:dyDescent="0.7">
      <c r="A54">
        <v>53</v>
      </c>
      <c r="B54" t="s">
        <v>312</v>
      </c>
      <c r="C54" t="s">
        <v>313</v>
      </c>
      <c r="D54" t="s">
        <v>313</v>
      </c>
      <c r="F54" t="s">
        <v>21</v>
      </c>
      <c r="G54" t="s">
        <v>314</v>
      </c>
      <c r="H54" t="s">
        <v>315</v>
      </c>
      <c r="K54" t="s">
        <v>24</v>
      </c>
      <c r="L54" t="s">
        <v>68</v>
      </c>
      <c r="M54" t="s">
        <v>316</v>
      </c>
      <c r="N54" t="s">
        <v>69</v>
      </c>
      <c r="R54" t="s">
        <v>317</v>
      </c>
      <c r="S54">
        <v>1529000</v>
      </c>
      <c r="T54">
        <v>9041000</v>
      </c>
      <c r="U54">
        <v>9041000</v>
      </c>
      <c r="V54">
        <v>0</v>
      </c>
    </row>
    <row r="55" spans="1:23" x14ac:dyDescent="0.7">
      <c r="A55">
        <v>54</v>
      </c>
      <c r="B55" t="s">
        <v>318</v>
      </c>
      <c r="C55" t="s">
        <v>319</v>
      </c>
      <c r="D55" t="s">
        <v>319</v>
      </c>
      <c r="F55" t="s">
        <v>21</v>
      </c>
      <c r="G55" t="s">
        <v>320</v>
      </c>
      <c r="H55" t="s">
        <v>54</v>
      </c>
      <c r="K55" t="s">
        <v>92</v>
      </c>
      <c r="L55" t="s">
        <v>25</v>
      </c>
      <c r="M55" t="s">
        <v>36</v>
      </c>
      <c r="N55" t="s">
        <v>27</v>
      </c>
      <c r="O55" t="s">
        <v>28</v>
      </c>
      <c r="P55" t="s">
        <v>28</v>
      </c>
      <c r="R55" t="s">
        <v>321</v>
      </c>
      <c r="S55">
        <v>156000</v>
      </c>
      <c r="T55" t="s">
        <v>39</v>
      </c>
      <c r="U55" t="s">
        <v>39</v>
      </c>
      <c r="V55" t="s">
        <v>39</v>
      </c>
      <c r="W55" t="s">
        <v>110</v>
      </c>
    </row>
    <row r="56" spans="1:23" x14ac:dyDescent="0.7">
      <c r="A56">
        <v>55</v>
      </c>
      <c r="B56" t="s">
        <v>322</v>
      </c>
      <c r="C56" t="s">
        <v>323</v>
      </c>
      <c r="D56" t="s">
        <v>323</v>
      </c>
      <c r="F56" t="s">
        <v>21</v>
      </c>
      <c r="G56" t="s">
        <v>324</v>
      </c>
      <c r="H56" t="s">
        <v>61</v>
      </c>
      <c r="K56" t="s">
        <v>34</v>
      </c>
      <c r="L56" t="s">
        <v>35</v>
      </c>
      <c r="M56" t="s">
        <v>36</v>
      </c>
      <c r="N56" t="s">
        <v>37</v>
      </c>
      <c r="R56" t="s">
        <v>325</v>
      </c>
      <c r="T56" t="s">
        <v>39</v>
      </c>
      <c r="U56" t="s">
        <v>39</v>
      </c>
      <c r="V56" t="s">
        <v>39</v>
      </c>
      <c r="W56" t="s">
        <v>326</v>
      </c>
    </row>
    <row r="57" spans="1:23" x14ac:dyDescent="0.7">
      <c r="A57">
        <v>56</v>
      </c>
      <c r="B57" t="s">
        <v>327</v>
      </c>
      <c r="C57" t="s">
        <v>328</v>
      </c>
      <c r="D57" t="s">
        <v>72</v>
      </c>
      <c r="F57" t="s">
        <v>21</v>
      </c>
      <c r="G57" t="s">
        <v>329</v>
      </c>
      <c r="H57" t="s">
        <v>73</v>
      </c>
      <c r="K57" t="s">
        <v>24</v>
      </c>
      <c r="L57" t="s">
        <v>35</v>
      </c>
      <c r="M57" t="s">
        <v>152</v>
      </c>
      <c r="N57" t="s">
        <v>37</v>
      </c>
      <c r="R57" t="s">
        <v>330</v>
      </c>
      <c r="S57">
        <v>276000</v>
      </c>
      <c r="T57">
        <v>5061000</v>
      </c>
      <c r="U57">
        <v>6832000</v>
      </c>
      <c r="V57">
        <v>23000</v>
      </c>
    </row>
    <row r="58" spans="1:23" x14ac:dyDescent="0.7">
      <c r="A58">
        <v>57</v>
      </c>
      <c r="B58" t="s">
        <v>331</v>
      </c>
      <c r="C58" t="s">
        <v>332</v>
      </c>
      <c r="D58" t="s">
        <v>332</v>
      </c>
      <c r="F58" t="s">
        <v>21</v>
      </c>
      <c r="G58" t="s">
        <v>333</v>
      </c>
      <c r="H58" t="s">
        <v>334</v>
      </c>
      <c r="K58" t="s">
        <v>24</v>
      </c>
      <c r="L58" t="s">
        <v>250</v>
      </c>
      <c r="M58" t="s">
        <v>55</v>
      </c>
      <c r="N58" t="s">
        <v>251</v>
      </c>
      <c r="R58" t="s">
        <v>119</v>
      </c>
      <c r="S58">
        <v>30000000</v>
      </c>
      <c r="T58">
        <v>-80000</v>
      </c>
      <c r="U58">
        <v>0</v>
      </c>
      <c r="V58">
        <v>154449500</v>
      </c>
      <c r="W58" t="s">
        <v>335</v>
      </c>
    </row>
    <row r="59" spans="1:23" x14ac:dyDescent="0.7">
      <c r="A59">
        <v>58</v>
      </c>
      <c r="B59" t="s">
        <v>336</v>
      </c>
      <c r="C59" t="s">
        <v>337</v>
      </c>
      <c r="D59" t="s">
        <v>337</v>
      </c>
      <c r="F59" t="s">
        <v>21</v>
      </c>
      <c r="G59" t="s">
        <v>338</v>
      </c>
      <c r="H59" t="s">
        <v>160</v>
      </c>
      <c r="K59" t="s">
        <v>92</v>
      </c>
      <c r="L59" t="s">
        <v>25</v>
      </c>
      <c r="M59" t="s">
        <v>85</v>
      </c>
      <c r="N59" t="s">
        <v>56</v>
      </c>
      <c r="R59" t="s">
        <v>339</v>
      </c>
      <c r="S59">
        <v>4627610</v>
      </c>
      <c r="T59" t="s">
        <v>39</v>
      </c>
      <c r="U59" t="s">
        <v>39</v>
      </c>
      <c r="V59" t="s">
        <v>39</v>
      </c>
    </row>
    <row r="60" spans="1:23" x14ac:dyDescent="0.7">
      <c r="A60">
        <v>59</v>
      </c>
      <c r="B60" t="s">
        <v>340</v>
      </c>
      <c r="C60" t="s">
        <v>341</v>
      </c>
      <c r="D60" t="s">
        <v>341</v>
      </c>
      <c r="F60" t="s">
        <v>21</v>
      </c>
      <c r="G60" t="s">
        <v>342</v>
      </c>
      <c r="H60" t="s">
        <v>160</v>
      </c>
      <c r="K60" t="s">
        <v>92</v>
      </c>
      <c r="L60" t="s">
        <v>25</v>
      </c>
      <c r="M60" t="s">
        <v>316</v>
      </c>
      <c r="N60" t="s">
        <v>27</v>
      </c>
      <c r="O60" t="s">
        <v>28</v>
      </c>
      <c r="P60" t="s">
        <v>28</v>
      </c>
      <c r="R60" t="s">
        <v>343</v>
      </c>
      <c r="S60">
        <v>73500</v>
      </c>
      <c r="T60" t="s">
        <v>39</v>
      </c>
      <c r="U60" t="s">
        <v>39</v>
      </c>
      <c r="V60" t="s">
        <v>39</v>
      </c>
      <c r="W60" t="s">
        <v>110</v>
      </c>
    </row>
    <row r="61" spans="1:23" x14ac:dyDescent="0.7">
      <c r="A61">
        <v>60</v>
      </c>
      <c r="B61" t="s">
        <v>344</v>
      </c>
      <c r="C61" t="s">
        <v>345</v>
      </c>
      <c r="D61" t="s">
        <v>345</v>
      </c>
      <c r="F61" t="s">
        <v>21</v>
      </c>
      <c r="G61" t="s">
        <v>346</v>
      </c>
      <c r="H61" t="s">
        <v>160</v>
      </c>
      <c r="K61" t="s">
        <v>24</v>
      </c>
      <c r="L61" t="s">
        <v>25</v>
      </c>
      <c r="M61" t="s">
        <v>36</v>
      </c>
      <c r="N61" t="s">
        <v>27</v>
      </c>
      <c r="O61" t="s">
        <v>295</v>
      </c>
      <c r="P61" t="s">
        <v>28</v>
      </c>
      <c r="R61" t="s">
        <v>347</v>
      </c>
      <c r="S61">
        <v>153000</v>
      </c>
      <c r="T61">
        <v>153000</v>
      </c>
      <c r="U61">
        <v>153000</v>
      </c>
      <c r="V61">
        <v>0</v>
      </c>
    </row>
    <row r="62" spans="1:23" x14ac:dyDescent="0.7">
      <c r="A62">
        <v>61</v>
      </c>
      <c r="B62" t="s">
        <v>348</v>
      </c>
      <c r="C62" t="s">
        <v>349</v>
      </c>
      <c r="D62" t="s">
        <v>349</v>
      </c>
      <c r="F62" t="s">
        <v>21</v>
      </c>
      <c r="G62" t="s">
        <v>350</v>
      </c>
      <c r="H62" t="s">
        <v>351</v>
      </c>
      <c r="K62" t="s">
        <v>24</v>
      </c>
      <c r="L62" t="s">
        <v>243</v>
      </c>
      <c r="M62" t="s">
        <v>137</v>
      </c>
      <c r="N62" t="s">
        <v>244</v>
      </c>
      <c r="O62" t="s">
        <v>28</v>
      </c>
      <c r="P62" t="s">
        <v>28</v>
      </c>
      <c r="R62" t="s">
        <v>352</v>
      </c>
      <c r="S62">
        <v>24000</v>
      </c>
      <c r="T62" t="s">
        <v>39</v>
      </c>
      <c r="U62" t="s">
        <v>39</v>
      </c>
      <c r="V62" t="s">
        <v>39</v>
      </c>
      <c r="W62" t="s">
        <v>353</v>
      </c>
    </row>
    <row r="63" spans="1:23" x14ac:dyDescent="0.7">
      <c r="A63">
        <v>62</v>
      </c>
      <c r="B63" t="s">
        <v>354</v>
      </c>
      <c r="C63" t="s">
        <v>355</v>
      </c>
      <c r="D63" t="s">
        <v>356</v>
      </c>
      <c r="F63" t="s">
        <v>21</v>
      </c>
      <c r="G63" t="s">
        <v>357</v>
      </c>
      <c r="H63" t="s">
        <v>358</v>
      </c>
      <c r="K63" t="s">
        <v>24</v>
      </c>
      <c r="L63" t="s">
        <v>25</v>
      </c>
      <c r="M63" t="s">
        <v>359</v>
      </c>
      <c r="N63" t="s">
        <v>27</v>
      </c>
      <c r="O63" t="s">
        <v>76</v>
      </c>
      <c r="P63" t="s">
        <v>28</v>
      </c>
      <c r="R63" t="s">
        <v>360</v>
      </c>
      <c r="S63">
        <v>50000000</v>
      </c>
      <c r="T63">
        <v>50228000</v>
      </c>
      <c r="U63">
        <v>52900000</v>
      </c>
      <c r="V63">
        <v>13472000</v>
      </c>
      <c r="W63" t="s">
        <v>361</v>
      </c>
    </row>
    <row r="64" spans="1:23" x14ac:dyDescent="0.7">
      <c r="A64">
        <v>63</v>
      </c>
      <c r="B64" t="s">
        <v>362</v>
      </c>
      <c r="C64" t="s">
        <v>363</v>
      </c>
      <c r="D64" t="s">
        <v>363</v>
      </c>
      <c r="F64" t="s">
        <v>21</v>
      </c>
      <c r="G64" t="s">
        <v>364</v>
      </c>
      <c r="H64" t="s">
        <v>365</v>
      </c>
      <c r="K64" t="s">
        <v>34</v>
      </c>
      <c r="L64" t="s">
        <v>68</v>
      </c>
      <c r="M64" t="s">
        <v>366</v>
      </c>
      <c r="N64" t="s">
        <v>367</v>
      </c>
      <c r="O64" t="s">
        <v>28</v>
      </c>
      <c r="P64" t="s">
        <v>28</v>
      </c>
      <c r="R64" t="s">
        <v>368</v>
      </c>
      <c r="S64">
        <v>700000</v>
      </c>
      <c r="T64" t="s">
        <v>39</v>
      </c>
      <c r="U64" t="s">
        <v>39</v>
      </c>
      <c r="V64" t="s">
        <v>39</v>
      </c>
      <c r="W64" t="s">
        <v>369</v>
      </c>
    </row>
    <row r="65" spans="1:23" x14ac:dyDescent="0.7">
      <c r="A65">
        <v>64</v>
      </c>
      <c r="B65" t="s">
        <v>370</v>
      </c>
      <c r="C65" t="s">
        <v>371</v>
      </c>
      <c r="D65" t="s">
        <v>371</v>
      </c>
      <c r="F65" t="s">
        <v>21</v>
      </c>
      <c r="G65" t="s">
        <v>372</v>
      </c>
      <c r="H65" t="s">
        <v>23</v>
      </c>
      <c r="K65" t="s">
        <v>34</v>
      </c>
      <c r="L65" t="s">
        <v>35</v>
      </c>
      <c r="M65" t="s">
        <v>36</v>
      </c>
      <c r="N65" t="s">
        <v>37</v>
      </c>
      <c r="R65" t="s">
        <v>373</v>
      </c>
      <c r="S65">
        <v>640000</v>
      </c>
      <c r="T65" t="s">
        <v>39</v>
      </c>
      <c r="U65" t="s">
        <v>39</v>
      </c>
      <c r="V65" t="s">
        <v>39</v>
      </c>
      <c r="W65" t="s">
        <v>374</v>
      </c>
    </row>
    <row r="66" spans="1:23" x14ac:dyDescent="0.7">
      <c r="A66">
        <v>65</v>
      </c>
      <c r="B66" t="s">
        <v>375</v>
      </c>
      <c r="C66" t="s">
        <v>376</v>
      </c>
      <c r="D66" t="s">
        <v>377</v>
      </c>
      <c r="F66" t="s">
        <v>21</v>
      </c>
      <c r="G66" t="s">
        <v>378</v>
      </c>
      <c r="H66" t="s">
        <v>379</v>
      </c>
      <c r="K66" t="s">
        <v>34</v>
      </c>
      <c r="L66" t="s">
        <v>68</v>
      </c>
      <c r="M66" t="s">
        <v>380</v>
      </c>
      <c r="N66" t="s">
        <v>69</v>
      </c>
      <c r="O66" t="s">
        <v>28</v>
      </c>
      <c r="P66" t="s">
        <v>28</v>
      </c>
      <c r="R66" t="s">
        <v>119</v>
      </c>
      <c r="S66">
        <v>257000</v>
      </c>
      <c r="T66" t="s">
        <v>39</v>
      </c>
      <c r="U66" t="s">
        <v>39</v>
      </c>
      <c r="V66" t="s">
        <v>39</v>
      </c>
      <c r="W66" t="s">
        <v>381</v>
      </c>
    </row>
    <row r="67" spans="1:23" x14ac:dyDescent="0.7">
      <c r="A67">
        <v>66</v>
      </c>
      <c r="B67" t="s">
        <v>382</v>
      </c>
      <c r="C67" t="s">
        <v>383</v>
      </c>
      <c r="D67" t="s">
        <v>383</v>
      </c>
      <c r="F67" t="s">
        <v>384</v>
      </c>
      <c r="G67" t="s">
        <v>385</v>
      </c>
      <c r="H67" t="s">
        <v>84</v>
      </c>
      <c r="K67" t="s">
        <v>34</v>
      </c>
      <c r="L67" t="s">
        <v>35</v>
      </c>
      <c r="M67" t="s">
        <v>36</v>
      </c>
      <c r="N67" t="s">
        <v>37</v>
      </c>
      <c r="R67" t="s">
        <v>386</v>
      </c>
      <c r="S67">
        <v>27300</v>
      </c>
      <c r="T67" t="s">
        <v>39</v>
      </c>
      <c r="U67" t="s">
        <v>39</v>
      </c>
      <c r="V67" t="s">
        <v>39</v>
      </c>
      <c r="W67" t="s">
        <v>387</v>
      </c>
    </row>
    <row r="68" spans="1:23" x14ac:dyDescent="0.7">
      <c r="A68">
        <v>67</v>
      </c>
      <c r="B68" t="s">
        <v>388</v>
      </c>
      <c r="C68" t="s">
        <v>389</v>
      </c>
      <c r="D68" t="s">
        <v>389</v>
      </c>
      <c r="F68" t="s">
        <v>21</v>
      </c>
      <c r="G68" t="s">
        <v>390</v>
      </c>
      <c r="H68" t="s">
        <v>391</v>
      </c>
      <c r="K68" t="s">
        <v>24</v>
      </c>
      <c r="L68" t="s">
        <v>68</v>
      </c>
      <c r="M68" t="s">
        <v>137</v>
      </c>
      <c r="N68" t="s">
        <v>69</v>
      </c>
      <c r="P68" t="s">
        <v>28</v>
      </c>
      <c r="R68" t="s">
        <v>392</v>
      </c>
      <c r="S68">
        <v>64000</v>
      </c>
      <c r="T68">
        <v>64000</v>
      </c>
      <c r="U68">
        <v>64000</v>
      </c>
      <c r="V68">
        <v>0</v>
      </c>
    </row>
    <row r="69" spans="1:23" x14ac:dyDescent="0.7">
      <c r="A69">
        <v>68</v>
      </c>
      <c r="B69" t="s">
        <v>393</v>
      </c>
      <c r="C69" t="s">
        <v>394</v>
      </c>
      <c r="D69" t="s">
        <v>394</v>
      </c>
      <c r="F69" t="s">
        <v>21</v>
      </c>
      <c r="G69" t="s">
        <v>395</v>
      </c>
      <c r="H69" t="s">
        <v>147</v>
      </c>
      <c r="K69" t="s">
        <v>24</v>
      </c>
      <c r="L69" t="s">
        <v>243</v>
      </c>
      <c r="M69" t="s">
        <v>137</v>
      </c>
      <c r="N69" t="s">
        <v>244</v>
      </c>
      <c r="O69" t="s">
        <v>28</v>
      </c>
      <c r="P69" t="s">
        <v>28</v>
      </c>
      <c r="R69" t="s">
        <v>103</v>
      </c>
      <c r="S69">
        <v>15000</v>
      </c>
      <c r="T69" t="s">
        <v>39</v>
      </c>
      <c r="U69" t="s">
        <v>39</v>
      </c>
      <c r="V69" t="s">
        <v>39</v>
      </c>
      <c r="W69" t="s">
        <v>396</v>
      </c>
    </row>
    <row r="70" spans="1:23" x14ac:dyDescent="0.7">
      <c r="A70">
        <v>69</v>
      </c>
      <c r="B70" t="s">
        <v>397</v>
      </c>
      <c r="C70" t="s">
        <v>398</v>
      </c>
      <c r="D70" t="s">
        <v>398</v>
      </c>
      <c r="F70" t="s">
        <v>21</v>
      </c>
      <c r="G70" t="s">
        <v>399</v>
      </c>
      <c r="H70" t="s">
        <v>274</v>
      </c>
      <c r="K70" t="s">
        <v>34</v>
      </c>
      <c r="L70" t="s">
        <v>250</v>
      </c>
      <c r="M70" t="s">
        <v>137</v>
      </c>
      <c r="N70" t="s">
        <v>251</v>
      </c>
      <c r="R70" t="s">
        <v>400</v>
      </c>
      <c r="S70">
        <v>30000</v>
      </c>
      <c r="T70" t="s">
        <v>39</v>
      </c>
      <c r="U70" t="s">
        <v>39</v>
      </c>
      <c r="V70" t="s">
        <v>39</v>
      </c>
    </row>
    <row r="71" spans="1:23" x14ac:dyDescent="0.7">
      <c r="A71">
        <v>70</v>
      </c>
      <c r="B71" t="s">
        <v>401</v>
      </c>
      <c r="C71" t="s">
        <v>402</v>
      </c>
      <c r="D71" t="s">
        <v>402</v>
      </c>
      <c r="F71" t="s">
        <v>21</v>
      </c>
      <c r="G71" t="s">
        <v>403</v>
      </c>
      <c r="H71" t="s">
        <v>404</v>
      </c>
      <c r="K71" t="s">
        <v>24</v>
      </c>
      <c r="L71" t="s">
        <v>35</v>
      </c>
      <c r="M71" t="s">
        <v>405</v>
      </c>
      <c r="N71" t="s">
        <v>37</v>
      </c>
      <c r="R71" t="s">
        <v>406</v>
      </c>
      <c r="S71">
        <v>30000</v>
      </c>
      <c r="T71">
        <v>30000</v>
      </c>
      <c r="U71">
        <v>30000</v>
      </c>
      <c r="V71">
        <v>0</v>
      </c>
    </row>
    <row r="72" spans="1:23" x14ac:dyDescent="0.7">
      <c r="A72">
        <v>71</v>
      </c>
      <c r="B72" t="s">
        <v>407</v>
      </c>
      <c r="C72" t="s">
        <v>408</v>
      </c>
      <c r="D72" t="s">
        <v>408</v>
      </c>
      <c r="F72" t="s">
        <v>21</v>
      </c>
      <c r="G72" t="s">
        <v>409</v>
      </c>
      <c r="H72" t="s">
        <v>410</v>
      </c>
      <c r="K72" t="s">
        <v>24</v>
      </c>
      <c r="L72" t="s">
        <v>68</v>
      </c>
      <c r="M72" t="s">
        <v>36</v>
      </c>
      <c r="N72" t="s">
        <v>186</v>
      </c>
      <c r="O72" t="s">
        <v>28</v>
      </c>
      <c r="P72" t="s">
        <v>28</v>
      </c>
      <c r="R72" t="s">
        <v>29</v>
      </c>
      <c r="S72">
        <v>120000</v>
      </c>
      <c r="T72">
        <v>120000</v>
      </c>
      <c r="U72">
        <v>120000</v>
      </c>
      <c r="V72">
        <v>0</v>
      </c>
      <c r="W72" t="s">
        <v>411</v>
      </c>
    </row>
    <row r="73" spans="1:23" x14ac:dyDescent="0.7">
      <c r="A73">
        <v>72</v>
      </c>
      <c r="B73" t="s">
        <v>412</v>
      </c>
      <c r="C73" t="s">
        <v>413</v>
      </c>
      <c r="D73" t="s">
        <v>413</v>
      </c>
      <c r="F73" t="s">
        <v>21</v>
      </c>
      <c r="G73" t="s">
        <v>414</v>
      </c>
      <c r="H73" t="s">
        <v>415</v>
      </c>
      <c r="K73" t="s">
        <v>24</v>
      </c>
      <c r="L73" t="s">
        <v>68</v>
      </c>
      <c r="M73" t="s">
        <v>185</v>
      </c>
      <c r="N73" t="s">
        <v>186</v>
      </c>
      <c r="O73" t="s">
        <v>295</v>
      </c>
      <c r="P73" t="s">
        <v>295</v>
      </c>
      <c r="R73" t="s">
        <v>416</v>
      </c>
      <c r="S73">
        <v>5000000</v>
      </c>
      <c r="T73">
        <v>0</v>
      </c>
      <c r="U73">
        <v>5000000</v>
      </c>
      <c r="V73">
        <v>-4486349</v>
      </c>
      <c r="W73" t="s">
        <v>417</v>
      </c>
    </row>
    <row r="74" spans="1:23" x14ac:dyDescent="0.7">
      <c r="A74">
        <v>73</v>
      </c>
      <c r="B74" t="s">
        <v>418</v>
      </c>
      <c r="C74" t="s">
        <v>419</v>
      </c>
      <c r="D74" t="s">
        <v>419</v>
      </c>
      <c r="F74" t="s">
        <v>21</v>
      </c>
      <c r="G74" t="s">
        <v>420</v>
      </c>
      <c r="H74" t="s">
        <v>160</v>
      </c>
      <c r="K74" t="s">
        <v>34</v>
      </c>
      <c r="L74" t="s">
        <v>35</v>
      </c>
      <c r="M74" t="s">
        <v>36</v>
      </c>
      <c r="N74" t="s">
        <v>37</v>
      </c>
      <c r="R74" t="s">
        <v>421</v>
      </c>
      <c r="S74">
        <v>7000</v>
      </c>
      <c r="T74" t="s">
        <v>39</v>
      </c>
      <c r="U74" t="s">
        <v>39</v>
      </c>
      <c r="V74" t="s">
        <v>39</v>
      </c>
      <c r="W74" t="s">
        <v>422</v>
      </c>
    </row>
    <row r="75" spans="1:23" x14ac:dyDescent="0.7">
      <c r="A75">
        <v>74</v>
      </c>
      <c r="B75" t="s">
        <v>423</v>
      </c>
      <c r="C75" t="s">
        <v>424</v>
      </c>
      <c r="D75" t="s">
        <v>424</v>
      </c>
      <c r="F75" t="s">
        <v>21</v>
      </c>
      <c r="G75" t="s">
        <v>425</v>
      </c>
      <c r="H75" t="s">
        <v>426</v>
      </c>
      <c r="K75" t="s">
        <v>24</v>
      </c>
      <c r="L75" t="s">
        <v>68</v>
      </c>
      <c r="M75" t="s">
        <v>427</v>
      </c>
      <c r="N75" t="s">
        <v>75</v>
      </c>
      <c r="O75" t="s">
        <v>76</v>
      </c>
      <c r="P75" t="s">
        <v>28</v>
      </c>
      <c r="R75" t="s">
        <v>428</v>
      </c>
      <c r="S75">
        <v>1369000</v>
      </c>
      <c r="T75" t="s">
        <v>39</v>
      </c>
      <c r="U75" t="s">
        <v>39</v>
      </c>
      <c r="V75" t="s">
        <v>39</v>
      </c>
      <c r="W75" t="s">
        <v>429</v>
      </c>
    </row>
    <row r="76" spans="1:23" x14ac:dyDescent="0.7">
      <c r="A76">
        <v>75</v>
      </c>
      <c r="B76" t="s">
        <v>430</v>
      </c>
      <c r="C76" t="s">
        <v>431</v>
      </c>
      <c r="D76" t="s">
        <v>431</v>
      </c>
      <c r="F76" t="s">
        <v>21</v>
      </c>
      <c r="G76" t="s">
        <v>432</v>
      </c>
      <c r="H76" t="s">
        <v>44</v>
      </c>
      <c r="K76" t="s">
        <v>24</v>
      </c>
      <c r="L76" t="s">
        <v>25</v>
      </c>
      <c r="M76" t="s">
        <v>316</v>
      </c>
      <c r="N76" t="s">
        <v>27</v>
      </c>
      <c r="O76" t="s">
        <v>28</v>
      </c>
      <c r="P76" t="s">
        <v>28</v>
      </c>
      <c r="R76" t="s">
        <v>433</v>
      </c>
      <c r="S76">
        <v>144800</v>
      </c>
      <c r="T76">
        <v>253400</v>
      </c>
      <c r="U76">
        <v>253400</v>
      </c>
      <c r="V76">
        <v>0</v>
      </c>
    </row>
    <row r="77" spans="1:23" x14ac:dyDescent="0.7">
      <c r="A77">
        <v>76</v>
      </c>
      <c r="B77" t="s">
        <v>434</v>
      </c>
      <c r="C77" t="s">
        <v>435</v>
      </c>
      <c r="D77" t="s">
        <v>435</v>
      </c>
      <c r="F77" t="s">
        <v>21</v>
      </c>
      <c r="G77" t="s">
        <v>436</v>
      </c>
      <c r="H77" t="s">
        <v>437</v>
      </c>
      <c r="K77" t="s">
        <v>24</v>
      </c>
      <c r="L77" t="s">
        <v>243</v>
      </c>
      <c r="M77" t="s">
        <v>137</v>
      </c>
      <c r="N77" t="s">
        <v>438</v>
      </c>
      <c r="O77" t="s">
        <v>28</v>
      </c>
      <c r="P77" t="s">
        <v>28</v>
      </c>
      <c r="R77" t="s">
        <v>439</v>
      </c>
      <c r="S77">
        <v>30000</v>
      </c>
      <c r="T77" t="s">
        <v>39</v>
      </c>
      <c r="U77" t="s">
        <v>39</v>
      </c>
      <c r="V77" t="s">
        <v>39</v>
      </c>
      <c r="W77" t="s">
        <v>440</v>
      </c>
    </row>
    <row r="78" spans="1:23" x14ac:dyDescent="0.7">
      <c r="A78">
        <v>77</v>
      </c>
      <c r="B78" t="s">
        <v>441</v>
      </c>
      <c r="C78" t="s">
        <v>442</v>
      </c>
      <c r="D78" t="s">
        <v>442</v>
      </c>
      <c r="F78" t="s">
        <v>21</v>
      </c>
      <c r="G78" t="s">
        <v>443</v>
      </c>
      <c r="H78" t="s">
        <v>44</v>
      </c>
      <c r="K78" t="s">
        <v>34</v>
      </c>
      <c r="L78" t="s">
        <v>35</v>
      </c>
      <c r="M78" t="s">
        <v>36</v>
      </c>
      <c r="N78" t="s">
        <v>37</v>
      </c>
      <c r="R78" t="s">
        <v>444</v>
      </c>
      <c r="S78">
        <v>391000</v>
      </c>
      <c r="T78" t="s">
        <v>39</v>
      </c>
      <c r="U78" t="s">
        <v>39</v>
      </c>
      <c r="V78" t="s">
        <v>39</v>
      </c>
    </row>
    <row r="79" spans="1:23" x14ac:dyDescent="0.7">
      <c r="A79">
        <v>78</v>
      </c>
      <c r="B79" t="s">
        <v>445</v>
      </c>
      <c r="C79" t="s">
        <v>446</v>
      </c>
      <c r="D79" t="s">
        <v>446</v>
      </c>
      <c r="F79" t="s">
        <v>21</v>
      </c>
      <c r="G79" t="s">
        <v>447</v>
      </c>
      <c r="H79" t="s">
        <v>67</v>
      </c>
      <c r="K79" t="s">
        <v>24</v>
      </c>
      <c r="L79" t="s">
        <v>68</v>
      </c>
      <c r="M79" t="s">
        <v>137</v>
      </c>
      <c r="N79" t="s">
        <v>186</v>
      </c>
      <c r="O79" t="s">
        <v>295</v>
      </c>
      <c r="P79" t="s">
        <v>295</v>
      </c>
      <c r="R79" t="s">
        <v>448</v>
      </c>
      <c r="S79">
        <v>30000</v>
      </c>
      <c r="T79" t="s">
        <v>39</v>
      </c>
      <c r="U79" t="s">
        <v>39</v>
      </c>
      <c r="V79" t="s">
        <v>39</v>
      </c>
      <c r="W79" t="s">
        <v>449</v>
      </c>
    </row>
    <row r="80" spans="1:23" x14ac:dyDescent="0.7">
      <c r="A80">
        <v>79</v>
      </c>
      <c r="B80" t="s">
        <v>450</v>
      </c>
      <c r="C80" t="s">
        <v>451</v>
      </c>
      <c r="D80" t="s">
        <v>451</v>
      </c>
      <c r="F80" t="s">
        <v>21</v>
      </c>
      <c r="G80" t="s">
        <v>452</v>
      </c>
      <c r="H80" t="s">
        <v>98</v>
      </c>
      <c r="K80" t="s">
        <v>24</v>
      </c>
      <c r="L80" t="s">
        <v>68</v>
      </c>
      <c r="M80" t="s">
        <v>185</v>
      </c>
      <c r="N80" t="s">
        <v>186</v>
      </c>
      <c r="O80" t="s">
        <v>76</v>
      </c>
      <c r="P80" t="s">
        <v>295</v>
      </c>
      <c r="R80" t="s">
        <v>453</v>
      </c>
      <c r="S80">
        <v>10000000</v>
      </c>
      <c r="T80">
        <v>9968433</v>
      </c>
      <c r="U80">
        <v>13251600</v>
      </c>
      <c r="V80">
        <v>-2727967</v>
      </c>
      <c r="W80" t="s">
        <v>417</v>
      </c>
    </row>
    <row r="81" spans="1:23" x14ac:dyDescent="0.7">
      <c r="A81">
        <v>80</v>
      </c>
      <c r="B81" t="s">
        <v>454</v>
      </c>
      <c r="C81" t="s">
        <v>455</v>
      </c>
      <c r="D81" t="s">
        <v>455</v>
      </c>
      <c r="F81" t="s">
        <v>21</v>
      </c>
      <c r="G81" t="s">
        <v>456</v>
      </c>
      <c r="H81" t="s">
        <v>457</v>
      </c>
      <c r="K81" t="s">
        <v>24</v>
      </c>
      <c r="L81" t="s">
        <v>243</v>
      </c>
      <c r="M81" t="s">
        <v>175</v>
      </c>
      <c r="N81" t="s">
        <v>244</v>
      </c>
      <c r="O81" t="s">
        <v>28</v>
      </c>
      <c r="P81" t="s">
        <v>28</v>
      </c>
      <c r="R81" t="s">
        <v>458</v>
      </c>
      <c r="S81">
        <v>140000</v>
      </c>
      <c r="T81">
        <v>140000</v>
      </c>
      <c r="U81">
        <v>140000</v>
      </c>
      <c r="V81">
        <v>0</v>
      </c>
      <c r="W81" t="s">
        <v>459</v>
      </c>
    </row>
    <row r="82" spans="1:23" x14ac:dyDescent="0.7">
      <c r="A82">
        <v>81</v>
      </c>
      <c r="B82" t="s">
        <v>460</v>
      </c>
      <c r="C82" t="s">
        <v>461</v>
      </c>
      <c r="D82" t="s">
        <v>461</v>
      </c>
      <c r="F82" t="s">
        <v>462</v>
      </c>
      <c r="G82" t="s">
        <v>463</v>
      </c>
      <c r="H82" t="s">
        <v>309</v>
      </c>
      <c r="K82" t="s">
        <v>24</v>
      </c>
      <c r="L82" t="s">
        <v>68</v>
      </c>
      <c r="M82" t="s">
        <v>55</v>
      </c>
      <c r="N82" t="s">
        <v>75</v>
      </c>
      <c r="O82" t="s">
        <v>28</v>
      </c>
      <c r="P82" t="s">
        <v>76</v>
      </c>
      <c r="R82" t="s">
        <v>464</v>
      </c>
      <c r="T82">
        <v>0</v>
      </c>
      <c r="U82">
        <v>0</v>
      </c>
      <c r="V82">
        <v>-8500</v>
      </c>
      <c r="W82" t="s">
        <v>465</v>
      </c>
    </row>
    <row r="83" spans="1:23" x14ac:dyDescent="0.7">
      <c r="A83">
        <v>82</v>
      </c>
      <c r="B83" t="s">
        <v>466</v>
      </c>
      <c r="C83" t="s">
        <v>467</v>
      </c>
      <c r="D83" t="s">
        <v>467</v>
      </c>
      <c r="F83" t="s">
        <v>462</v>
      </c>
      <c r="G83" t="s">
        <v>338</v>
      </c>
      <c r="H83" t="s">
        <v>160</v>
      </c>
      <c r="K83" t="s">
        <v>24</v>
      </c>
      <c r="L83" t="s">
        <v>25</v>
      </c>
      <c r="M83" t="s">
        <v>185</v>
      </c>
      <c r="N83" t="s">
        <v>56</v>
      </c>
      <c r="R83" t="s">
        <v>464</v>
      </c>
      <c r="T83">
        <v>0</v>
      </c>
      <c r="U83">
        <v>0</v>
      </c>
      <c r="V83">
        <v>-2455</v>
      </c>
      <c r="W83" t="s">
        <v>468</v>
      </c>
    </row>
    <row r="84" spans="1:23" x14ac:dyDescent="0.7">
      <c r="A84">
        <v>83</v>
      </c>
      <c r="B84" t="s">
        <v>469</v>
      </c>
      <c r="C84" t="s">
        <v>470</v>
      </c>
      <c r="D84" t="s">
        <v>470</v>
      </c>
      <c r="F84" t="s">
        <v>21</v>
      </c>
      <c r="G84" t="s">
        <v>471</v>
      </c>
      <c r="H84" t="s">
        <v>472</v>
      </c>
      <c r="K84" t="s">
        <v>34</v>
      </c>
      <c r="L84" t="s">
        <v>35</v>
      </c>
      <c r="M84" t="s">
        <v>36</v>
      </c>
      <c r="N84" t="s">
        <v>37</v>
      </c>
      <c r="R84" t="s">
        <v>207</v>
      </c>
      <c r="S84">
        <v>338000</v>
      </c>
      <c r="T84" t="s">
        <v>39</v>
      </c>
      <c r="U84" t="s">
        <v>39</v>
      </c>
      <c r="V84" t="s">
        <v>39</v>
      </c>
    </row>
    <row r="85" spans="1:23" x14ac:dyDescent="0.7">
      <c r="A85">
        <v>84</v>
      </c>
      <c r="B85" t="s">
        <v>473</v>
      </c>
      <c r="C85" t="s">
        <v>474</v>
      </c>
      <c r="D85" t="s">
        <v>474</v>
      </c>
      <c r="F85" t="s">
        <v>21</v>
      </c>
      <c r="G85" t="s">
        <v>475</v>
      </c>
      <c r="H85" t="s">
        <v>476</v>
      </c>
      <c r="K85" t="s">
        <v>24</v>
      </c>
      <c r="L85" t="s">
        <v>35</v>
      </c>
      <c r="M85" t="s">
        <v>263</v>
      </c>
      <c r="N85" t="s">
        <v>37</v>
      </c>
      <c r="R85" t="s">
        <v>477</v>
      </c>
      <c r="S85">
        <v>300000</v>
      </c>
      <c r="T85">
        <v>600000</v>
      </c>
      <c r="U85">
        <v>600000</v>
      </c>
      <c r="V85">
        <v>0</v>
      </c>
    </row>
    <row r="86" spans="1:23" x14ac:dyDescent="0.7">
      <c r="A86">
        <v>85</v>
      </c>
      <c r="B86" t="s">
        <v>478</v>
      </c>
      <c r="C86" t="s">
        <v>479</v>
      </c>
      <c r="D86" t="s">
        <v>479</v>
      </c>
      <c r="F86" t="s">
        <v>21</v>
      </c>
      <c r="H86" t="s">
        <v>480</v>
      </c>
      <c r="K86" t="s">
        <v>24</v>
      </c>
      <c r="L86" t="s">
        <v>481</v>
      </c>
      <c r="M86" t="s">
        <v>185</v>
      </c>
      <c r="N86" t="s">
        <v>482</v>
      </c>
      <c r="P86" t="s">
        <v>76</v>
      </c>
      <c r="R86" t="s">
        <v>483</v>
      </c>
      <c r="S86">
        <v>30107700</v>
      </c>
      <c r="T86">
        <v>73705940</v>
      </c>
      <c r="U86">
        <v>30107700</v>
      </c>
      <c r="V86">
        <v>73178893</v>
      </c>
    </row>
    <row r="87" spans="1:23" x14ac:dyDescent="0.7">
      <c r="A87">
        <v>86</v>
      </c>
      <c r="B87" t="s">
        <v>484</v>
      </c>
      <c r="C87" t="s">
        <v>485</v>
      </c>
      <c r="D87" t="s">
        <v>485</v>
      </c>
      <c r="F87" t="s">
        <v>21</v>
      </c>
      <c r="G87" t="s">
        <v>486</v>
      </c>
      <c r="H87" t="s">
        <v>61</v>
      </c>
      <c r="K87" t="s">
        <v>34</v>
      </c>
      <c r="L87" t="s">
        <v>25</v>
      </c>
      <c r="M87" t="s">
        <v>185</v>
      </c>
      <c r="N87" t="s">
        <v>27</v>
      </c>
      <c r="R87" t="s">
        <v>487</v>
      </c>
      <c r="S87">
        <v>110400</v>
      </c>
      <c r="T87" t="s">
        <v>39</v>
      </c>
      <c r="U87" t="s">
        <v>39</v>
      </c>
      <c r="V87" t="s">
        <v>39</v>
      </c>
      <c r="W87" t="s">
        <v>369</v>
      </c>
    </row>
    <row r="88" spans="1:23" x14ac:dyDescent="0.7">
      <c r="A88">
        <v>87</v>
      </c>
      <c r="B88" t="s">
        <v>488</v>
      </c>
      <c r="C88" t="s">
        <v>489</v>
      </c>
      <c r="D88" t="s">
        <v>489</v>
      </c>
      <c r="F88" t="s">
        <v>21</v>
      </c>
      <c r="G88" t="s">
        <v>490</v>
      </c>
      <c r="H88" t="s">
        <v>491</v>
      </c>
      <c r="K88" t="s">
        <v>24</v>
      </c>
      <c r="L88" t="s">
        <v>243</v>
      </c>
      <c r="M88" t="s">
        <v>492</v>
      </c>
      <c r="N88" t="s">
        <v>493</v>
      </c>
      <c r="O88" t="s">
        <v>28</v>
      </c>
      <c r="P88" t="s">
        <v>28</v>
      </c>
      <c r="R88" t="s">
        <v>494</v>
      </c>
      <c r="S88">
        <v>380000</v>
      </c>
      <c r="T88">
        <v>760000</v>
      </c>
      <c r="U88">
        <v>760000</v>
      </c>
      <c r="V88">
        <v>380000</v>
      </c>
      <c r="W88" t="s">
        <v>440</v>
      </c>
    </row>
    <row r="89" spans="1:23" x14ac:dyDescent="0.7">
      <c r="A89">
        <v>88</v>
      </c>
      <c r="B89" t="s">
        <v>495</v>
      </c>
      <c r="C89" t="s">
        <v>496</v>
      </c>
      <c r="D89" t="s">
        <v>496</v>
      </c>
      <c r="F89" t="s">
        <v>21</v>
      </c>
      <c r="G89" t="s">
        <v>497</v>
      </c>
      <c r="H89" t="s">
        <v>147</v>
      </c>
      <c r="K89" t="s">
        <v>24</v>
      </c>
      <c r="L89" t="s">
        <v>243</v>
      </c>
      <c r="M89" t="s">
        <v>498</v>
      </c>
      <c r="N89" t="s">
        <v>244</v>
      </c>
      <c r="O89" t="s">
        <v>28</v>
      </c>
      <c r="P89" t="s">
        <v>28</v>
      </c>
      <c r="R89" t="s">
        <v>499</v>
      </c>
      <c r="S89">
        <v>242000</v>
      </c>
      <c r="T89" t="s">
        <v>39</v>
      </c>
      <c r="U89" t="s">
        <v>39</v>
      </c>
      <c r="V89" t="s">
        <v>39</v>
      </c>
      <c r="W89" t="s">
        <v>500</v>
      </c>
    </row>
    <row r="90" spans="1:23" x14ac:dyDescent="0.7">
      <c r="A90">
        <v>89</v>
      </c>
      <c r="B90" t="s">
        <v>501</v>
      </c>
      <c r="C90" t="s">
        <v>502</v>
      </c>
      <c r="D90" t="s">
        <v>503</v>
      </c>
      <c r="F90" t="s">
        <v>21</v>
      </c>
      <c r="G90" t="s">
        <v>504</v>
      </c>
      <c r="H90" t="s">
        <v>391</v>
      </c>
      <c r="K90" t="s">
        <v>24</v>
      </c>
      <c r="L90" t="s">
        <v>250</v>
      </c>
      <c r="M90" t="s">
        <v>185</v>
      </c>
      <c r="N90" t="s">
        <v>251</v>
      </c>
      <c r="R90" t="s">
        <v>505</v>
      </c>
      <c r="S90">
        <v>39000000</v>
      </c>
      <c r="T90">
        <v>10314950</v>
      </c>
      <c r="U90">
        <v>39000000</v>
      </c>
      <c r="V90">
        <v>-88712650</v>
      </c>
    </row>
    <row r="91" spans="1:23" x14ac:dyDescent="0.7">
      <c r="A91">
        <v>90</v>
      </c>
      <c r="B91" t="s">
        <v>506</v>
      </c>
      <c r="C91" t="s">
        <v>507</v>
      </c>
      <c r="D91" t="s">
        <v>507</v>
      </c>
      <c r="F91" t="s">
        <v>21</v>
      </c>
      <c r="G91" t="s">
        <v>508</v>
      </c>
      <c r="H91" t="s">
        <v>509</v>
      </c>
      <c r="K91" t="s">
        <v>34</v>
      </c>
      <c r="L91" t="s">
        <v>68</v>
      </c>
      <c r="M91" t="s">
        <v>498</v>
      </c>
      <c r="N91" t="s">
        <v>186</v>
      </c>
      <c r="O91" t="s">
        <v>28</v>
      </c>
      <c r="P91" t="s">
        <v>28</v>
      </c>
      <c r="R91" t="s">
        <v>510</v>
      </c>
      <c r="S91">
        <v>110000</v>
      </c>
      <c r="T91" t="s">
        <v>39</v>
      </c>
      <c r="U91" t="s">
        <v>39</v>
      </c>
      <c r="V91" t="s">
        <v>39</v>
      </c>
      <c r="W91" t="s">
        <v>511</v>
      </c>
    </row>
    <row r="92" spans="1:23" x14ac:dyDescent="0.7">
      <c r="A92">
        <v>91</v>
      </c>
      <c r="B92" t="s">
        <v>512</v>
      </c>
      <c r="C92" t="s">
        <v>513</v>
      </c>
      <c r="D92" t="s">
        <v>513</v>
      </c>
      <c r="F92" t="s">
        <v>21</v>
      </c>
      <c r="G92" t="s">
        <v>514</v>
      </c>
      <c r="H92" t="s">
        <v>515</v>
      </c>
      <c r="K92" t="s">
        <v>34</v>
      </c>
      <c r="L92" t="s">
        <v>68</v>
      </c>
      <c r="M92" t="s">
        <v>36</v>
      </c>
      <c r="N92" t="s">
        <v>75</v>
      </c>
      <c r="O92" t="s">
        <v>76</v>
      </c>
      <c r="P92" t="s">
        <v>28</v>
      </c>
      <c r="R92" t="s">
        <v>516</v>
      </c>
      <c r="S92">
        <v>51000</v>
      </c>
      <c r="T92" t="s">
        <v>39</v>
      </c>
      <c r="U92" t="s">
        <v>39</v>
      </c>
      <c r="V92" t="s">
        <v>39</v>
      </c>
      <c r="W92" t="s">
        <v>517</v>
      </c>
    </row>
    <row r="93" spans="1:23" x14ac:dyDescent="0.7">
      <c r="A93">
        <v>92</v>
      </c>
      <c r="B93" t="s">
        <v>518</v>
      </c>
      <c r="C93" t="s">
        <v>519</v>
      </c>
      <c r="D93" t="s">
        <v>519</v>
      </c>
      <c r="F93" t="s">
        <v>21</v>
      </c>
      <c r="G93" t="s">
        <v>520</v>
      </c>
      <c r="H93" t="s">
        <v>521</v>
      </c>
      <c r="K93" t="s">
        <v>34</v>
      </c>
      <c r="L93" t="s">
        <v>25</v>
      </c>
      <c r="M93" t="s">
        <v>36</v>
      </c>
      <c r="N93" t="s">
        <v>27</v>
      </c>
      <c r="O93" t="s">
        <v>28</v>
      </c>
      <c r="P93" t="s">
        <v>28</v>
      </c>
      <c r="R93" t="s">
        <v>522</v>
      </c>
      <c r="S93">
        <v>1440000</v>
      </c>
      <c r="T93" t="s">
        <v>39</v>
      </c>
      <c r="U93" t="s">
        <v>39</v>
      </c>
      <c r="V93" t="s">
        <v>39</v>
      </c>
      <c r="W93" t="s">
        <v>523</v>
      </c>
    </row>
    <row r="94" spans="1:23" x14ac:dyDescent="0.7">
      <c r="A94">
        <v>93</v>
      </c>
      <c r="B94" t="s">
        <v>524</v>
      </c>
      <c r="C94" t="s">
        <v>525</v>
      </c>
      <c r="D94" t="s">
        <v>525</v>
      </c>
      <c r="F94" t="s">
        <v>21</v>
      </c>
      <c r="G94" t="s">
        <v>526</v>
      </c>
      <c r="H94" t="s">
        <v>315</v>
      </c>
      <c r="K94" t="s">
        <v>24</v>
      </c>
      <c r="L94" t="s">
        <v>68</v>
      </c>
      <c r="M94" t="s">
        <v>185</v>
      </c>
      <c r="N94" t="s">
        <v>75</v>
      </c>
      <c r="O94" t="s">
        <v>76</v>
      </c>
      <c r="P94" t="s">
        <v>76</v>
      </c>
      <c r="R94" t="s">
        <v>527</v>
      </c>
      <c r="S94">
        <v>4000000</v>
      </c>
      <c r="T94">
        <v>-155455</v>
      </c>
      <c r="U94">
        <v>0</v>
      </c>
      <c r="V94">
        <v>-719820</v>
      </c>
      <c r="W94" t="s">
        <v>417</v>
      </c>
    </row>
    <row r="95" spans="1:23" x14ac:dyDescent="0.7">
      <c r="A95">
        <v>94</v>
      </c>
      <c r="B95" t="s">
        <v>528</v>
      </c>
      <c r="C95" t="s">
        <v>529</v>
      </c>
      <c r="D95" t="s">
        <v>529</v>
      </c>
      <c r="F95" t="s">
        <v>21</v>
      </c>
      <c r="G95" t="s">
        <v>530</v>
      </c>
      <c r="H95" t="s">
        <v>531</v>
      </c>
      <c r="K95" t="s">
        <v>24</v>
      </c>
      <c r="L95" t="s">
        <v>68</v>
      </c>
      <c r="M95" t="s">
        <v>137</v>
      </c>
      <c r="N95" t="s">
        <v>367</v>
      </c>
      <c r="O95" t="s">
        <v>28</v>
      </c>
      <c r="P95" t="s">
        <v>28</v>
      </c>
      <c r="R95" t="s">
        <v>532</v>
      </c>
      <c r="S95">
        <v>75000</v>
      </c>
      <c r="T95" t="s">
        <v>39</v>
      </c>
      <c r="U95" t="s">
        <v>39</v>
      </c>
      <c r="V95" t="s">
        <v>39</v>
      </c>
      <c r="W95" t="s">
        <v>533</v>
      </c>
    </row>
    <row r="96" spans="1:23" x14ac:dyDescent="0.7">
      <c r="A96">
        <v>95</v>
      </c>
      <c r="B96" t="s">
        <v>534</v>
      </c>
      <c r="C96" t="s">
        <v>535</v>
      </c>
      <c r="D96" t="s">
        <v>536</v>
      </c>
      <c r="F96" t="s">
        <v>21</v>
      </c>
      <c r="G96" t="s">
        <v>537</v>
      </c>
      <c r="H96" t="s">
        <v>538</v>
      </c>
      <c r="K96" t="s">
        <v>34</v>
      </c>
      <c r="L96" t="s">
        <v>68</v>
      </c>
      <c r="M96" t="s">
        <v>366</v>
      </c>
      <c r="N96" t="s">
        <v>367</v>
      </c>
      <c r="O96" t="s">
        <v>28</v>
      </c>
      <c r="P96" t="s">
        <v>28</v>
      </c>
      <c r="R96" t="s">
        <v>539</v>
      </c>
      <c r="S96">
        <v>120000</v>
      </c>
      <c r="T96" t="s">
        <v>39</v>
      </c>
      <c r="U96" t="s">
        <v>39</v>
      </c>
      <c r="V96" t="s">
        <v>39</v>
      </c>
      <c r="W96" t="s">
        <v>540</v>
      </c>
    </row>
    <row r="97" spans="1:23" x14ac:dyDescent="0.7">
      <c r="A97">
        <v>96</v>
      </c>
      <c r="B97" t="s">
        <v>541</v>
      </c>
      <c r="C97" t="s">
        <v>542</v>
      </c>
      <c r="D97" t="s">
        <v>542</v>
      </c>
      <c r="F97" t="s">
        <v>21</v>
      </c>
      <c r="G97" t="s">
        <v>543</v>
      </c>
      <c r="H97" t="s">
        <v>192</v>
      </c>
      <c r="K97" t="s">
        <v>24</v>
      </c>
      <c r="L97" t="s">
        <v>68</v>
      </c>
      <c r="M97" t="s">
        <v>137</v>
      </c>
      <c r="N97" t="s">
        <v>186</v>
      </c>
      <c r="O97" t="s">
        <v>28</v>
      </c>
      <c r="P97" t="s">
        <v>295</v>
      </c>
      <c r="R97" t="s">
        <v>544</v>
      </c>
      <c r="S97">
        <v>24000</v>
      </c>
      <c r="T97" t="s">
        <v>39</v>
      </c>
      <c r="U97" t="s">
        <v>39</v>
      </c>
      <c r="V97" t="s">
        <v>39</v>
      </c>
      <c r="W97" t="s">
        <v>545</v>
      </c>
    </row>
    <row r="98" spans="1:23" x14ac:dyDescent="0.7">
      <c r="A98">
        <v>97</v>
      </c>
      <c r="B98" t="s">
        <v>546</v>
      </c>
      <c r="C98" t="s">
        <v>547</v>
      </c>
      <c r="D98" t="s">
        <v>547</v>
      </c>
      <c r="F98" t="s">
        <v>21</v>
      </c>
      <c r="G98" t="s">
        <v>548</v>
      </c>
      <c r="H98" t="s">
        <v>549</v>
      </c>
      <c r="K98" t="s">
        <v>34</v>
      </c>
      <c r="L98" t="s">
        <v>25</v>
      </c>
      <c r="M98" t="s">
        <v>36</v>
      </c>
      <c r="N98" t="s">
        <v>27</v>
      </c>
      <c r="O98" t="s">
        <v>28</v>
      </c>
      <c r="P98" t="s">
        <v>28</v>
      </c>
      <c r="R98" t="s">
        <v>550</v>
      </c>
      <c r="S98">
        <v>690000</v>
      </c>
      <c r="T98" t="s">
        <v>39</v>
      </c>
      <c r="U98" t="s">
        <v>39</v>
      </c>
      <c r="V98" t="s">
        <v>39</v>
      </c>
      <c r="W98" t="s">
        <v>110</v>
      </c>
    </row>
    <row r="99" spans="1:23" x14ac:dyDescent="0.7">
      <c r="A99">
        <v>98</v>
      </c>
      <c r="B99" t="s">
        <v>551</v>
      </c>
      <c r="C99" t="s">
        <v>552</v>
      </c>
      <c r="D99" t="s">
        <v>552</v>
      </c>
      <c r="F99" t="s">
        <v>21</v>
      </c>
      <c r="G99" t="s">
        <v>553</v>
      </c>
      <c r="H99" t="s">
        <v>554</v>
      </c>
      <c r="K99" t="s">
        <v>24</v>
      </c>
      <c r="L99" t="s">
        <v>68</v>
      </c>
      <c r="M99" t="s">
        <v>137</v>
      </c>
      <c r="N99" t="s">
        <v>186</v>
      </c>
      <c r="O99" t="s">
        <v>295</v>
      </c>
      <c r="P99" t="s">
        <v>295</v>
      </c>
      <c r="R99" t="s">
        <v>555</v>
      </c>
      <c r="S99">
        <v>45000</v>
      </c>
      <c r="T99">
        <v>0</v>
      </c>
      <c r="U99">
        <v>45000</v>
      </c>
      <c r="V99">
        <v>-45000</v>
      </c>
    </row>
    <row r="100" spans="1:23" x14ac:dyDescent="0.7">
      <c r="A100">
        <v>99</v>
      </c>
      <c r="B100" t="s">
        <v>556</v>
      </c>
      <c r="C100" t="s">
        <v>557</v>
      </c>
      <c r="D100" t="s">
        <v>558</v>
      </c>
      <c r="F100" t="s">
        <v>462</v>
      </c>
      <c r="G100" t="s">
        <v>559</v>
      </c>
      <c r="H100" t="s">
        <v>457</v>
      </c>
      <c r="K100" t="s">
        <v>92</v>
      </c>
      <c r="L100" t="s">
        <v>250</v>
      </c>
      <c r="M100" t="s">
        <v>560</v>
      </c>
      <c r="N100" t="s">
        <v>251</v>
      </c>
      <c r="R100" t="s">
        <v>561</v>
      </c>
      <c r="S100">
        <v>1430000</v>
      </c>
      <c r="T100" t="s">
        <v>39</v>
      </c>
      <c r="U100" t="s">
        <v>39</v>
      </c>
      <c r="V100" t="s">
        <v>39</v>
      </c>
      <c r="W100" t="s">
        <v>562</v>
      </c>
    </row>
    <row r="101" spans="1:23" x14ac:dyDescent="0.7">
      <c r="A101">
        <v>100</v>
      </c>
      <c r="B101" t="s">
        <v>563</v>
      </c>
      <c r="C101" t="s">
        <v>564</v>
      </c>
      <c r="D101" t="s">
        <v>564</v>
      </c>
      <c r="F101" t="s">
        <v>21</v>
      </c>
      <c r="G101" t="s">
        <v>565</v>
      </c>
      <c r="H101" t="s">
        <v>554</v>
      </c>
      <c r="K101" t="s">
        <v>24</v>
      </c>
      <c r="L101" t="s">
        <v>68</v>
      </c>
      <c r="M101" t="s">
        <v>185</v>
      </c>
      <c r="N101" t="s">
        <v>186</v>
      </c>
      <c r="O101" t="s">
        <v>76</v>
      </c>
      <c r="P101" t="s">
        <v>28</v>
      </c>
      <c r="R101" t="s">
        <v>566</v>
      </c>
      <c r="S101">
        <v>102330000</v>
      </c>
      <c r="T101">
        <v>0</v>
      </c>
      <c r="U101">
        <v>0</v>
      </c>
      <c r="V101">
        <v>-417980</v>
      </c>
      <c r="W101" t="s">
        <v>417</v>
      </c>
    </row>
    <row r="102" spans="1:23" x14ac:dyDescent="0.7">
      <c r="A102">
        <v>101</v>
      </c>
      <c r="B102" t="s">
        <v>567</v>
      </c>
      <c r="C102" t="s">
        <v>568</v>
      </c>
      <c r="D102" t="s">
        <v>568</v>
      </c>
      <c r="F102" t="s">
        <v>21</v>
      </c>
      <c r="G102" t="s">
        <v>569</v>
      </c>
      <c r="H102" t="s">
        <v>292</v>
      </c>
      <c r="K102" t="s">
        <v>34</v>
      </c>
      <c r="L102" t="s">
        <v>293</v>
      </c>
      <c r="M102" t="s">
        <v>570</v>
      </c>
      <c r="N102" t="s">
        <v>294</v>
      </c>
      <c r="O102" t="s">
        <v>28</v>
      </c>
      <c r="P102" t="s">
        <v>28</v>
      </c>
      <c r="R102" t="s">
        <v>571</v>
      </c>
      <c r="S102">
        <v>177000</v>
      </c>
      <c r="T102" t="s">
        <v>39</v>
      </c>
      <c r="U102" t="s">
        <v>39</v>
      </c>
      <c r="V102" t="s">
        <v>39</v>
      </c>
      <c r="W102" t="s">
        <v>110</v>
      </c>
    </row>
    <row r="103" spans="1:23" x14ac:dyDescent="0.7">
      <c r="A103">
        <v>102</v>
      </c>
      <c r="B103" t="s">
        <v>572</v>
      </c>
      <c r="C103" t="s">
        <v>573</v>
      </c>
      <c r="D103" t="s">
        <v>573</v>
      </c>
      <c r="F103" t="s">
        <v>21</v>
      </c>
      <c r="G103" t="s">
        <v>574</v>
      </c>
      <c r="H103" t="s">
        <v>575</v>
      </c>
      <c r="K103" t="s">
        <v>24</v>
      </c>
      <c r="L103" t="s">
        <v>68</v>
      </c>
      <c r="M103" t="s">
        <v>366</v>
      </c>
      <c r="N103" t="s">
        <v>367</v>
      </c>
      <c r="O103" t="s">
        <v>28</v>
      </c>
      <c r="P103" t="s">
        <v>28</v>
      </c>
      <c r="R103" t="s">
        <v>321</v>
      </c>
      <c r="S103">
        <v>700000</v>
      </c>
      <c r="T103" t="s">
        <v>39</v>
      </c>
      <c r="U103" t="s">
        <v>39</v>
      </c>
      <c r="V103" t="s">
        <v>39</v>
      </c>
      <c r="W103" t="s">
        <v>576</v>
      </c>
    </row>
    <row r="104" spans="1:23" x14ac:dyDescent="0.7">
      <c r="A104">
        <v>103</v>
      </c>
      <c r="B104" t="s">
        <v>577</v>
      </c>
      <c r="C104" t="s">
        <v>578</v>
      </c>
      <c r="D104" t="s">
        <v>578</v>
      </c>
      <c r="F104" t="s">
        <v>21</v>
      </c>
      <c r="G104" t="s">
        <v>579</v>
      </c>
      <c r="H104" t="s">
        <v>44</v>
      </c>
      <c r="K104" t="s">
        <v>24</v>
      </c>
      <c r="L104" t="s">
        <v>25</v>
      </c>
      <c r="M104" t="s">
        <v>137</v>
      </c>
      <c r="N104" t="s">
        <v>27</v>
      </c>
      <c r="O104" t="s">
        <v>28</v>
      </c>
      <c r="P104" t="s">
        <v>28</v>
      </c>
      <c r="R104" t="s">
        <v>580</v>
      </c>
      <c r="S104">
        <v>30000</v>
      </c>
      <c r="T104" t="s">
        <v>39</v>
      </c>
      <c r="U104" t="s">
        <v>39</v>
      </c>
      <c r="V104" t="s">
        <v>39</v>
      </c>
      <c r="W104" t="s">
        <v>581</v>
      </c>
    </row>
    <row r="105" spans="1:23" x14ac:dyDescent="0.7">
      <c r="A105">
        <v>104</v>
      </c>
      <c r="B105" t="s">
        <v>582</v>
      </c>
      <c r="C105" t="s">
        <v>583</v>
      </c>
      <c r="D105" t="s">
        <v>583</v>
      </c>
      <c r="F105" t="s">
        <v>21</v>
      </c>
      <c r="G105" t="s">
        <v>584</v>
      </c>
      <c r="H105" t="s">
        <v>404</v>
      </c>
      <c r="K105" t="s">
        <v>24</v>
      </c>
      <c r="L105" t="s">
        <v>243</v>
      </c>
      <c r="M105" t="s">
        <v>585</v>
      </c>
      <c r="N105" t="s">
        <v>493</v>
      </c>
      <c r="O105" t="s">
        <v>76</v>
      </c>
      <c r="P105" t="s">
        <v>76</v>
      </c>
      <c r="R105" t="s">
        <v>586</v>
      </c>
      <c r="S105">
        <v>280000</v>
      </c>
      <c r="T105" t="s">
        <v>39</v>
      </c>
      <c r="U105" t="s">
        <v>39</v>
      </c>
      <c r="V105" t="s">
        <v>39</v>
      </c>
    </row>
    <row r="106" spans="1:23" x14ac:dyDescent="0.7">
      <c r="A106">
        <v>105</v>
      </c>
      <c r="B106" t="s">
        <v>587</v>
      </c>
      <c r="C106" t="s">
        <v>588</v>
      </c>
      <c r="D106" t="s">
        <v>588</v>
      </c>
      <c r="F106" t="s">
        <v>21</v>
      </c>
      <c r="G106" t="s">
        <v>589</v>
      </c>
      <c r="H106" t="s">
        <v>590</v>
      </c>
      <c r="K106" t="s">
        <v>24</v>
      </c>
      <c r="L106" t="s">
        <v>243</v>
      </c>
      <c r="M106" t="s">
        <v>36</v>
      </c>
      <c r="N106" t="s">
        <v>493</v>
      </c>
      <c r="O106" t="s">
        <v>28</v>
      </c>
      <c r="P106" t="s">
        <v>28</v>
      </c>
      <c r="R106" t="s">
        <v>591</v>
      </c>
      <c r="S106">
        <v>160000</v>
      </c>
      <c r="T106">
        <v>320000</v>
      </c>
      <c r="U106">
        <v>320000</v>
      </c>
      <c r="V106">
        <v>0</v>
      </c>
      <c r="W106" t="s">
        <v>592</v>
      </c>
    </row>
    <row r="107" spans="1:23" x14ac:dyDescent="0.7">
      <c r="A107">
        <v>106</v>
      </c>
      <c r="B107" t="s">
        <v>593</v>
      </c>
      <c r="C107" t="s">
        <v>594</v>
      </c>
      <c r="D107" t="s">
        <v>595</v>
      </c>
      <c r="F107" t="s">
        <v>21</v>
      </c>
      <c r="G107" t="s">
        <v>596</v>
      </c>
      <c r="H107" t="s">
        <v>597</v>
      </c>
      <c r="K107" t="s">
        <v>24</v>
      </c>
      <c r="L107" t="s">
        <v>243</v>
      </c>
      <c r="M107" t="s">
        <v>137</v>
      </c>
      <c r="N107" t="s">
        <v>244</v>
      </c>
      <c r="O107" t="s">
        <v>28</v>
      </c>
      <c r="P107" t="s">
        <v>28</v>
      </c>
      <c r="R107" t="s">
        <v>284</v>
      </c>
      <c r="S107">
        <v>48000</v>
      </c>
      <c r="T107">
        <v>48000</v>
      </c>
      <c r="U107">
        <v>48000</v>
      </c>
      <c r="V107">
        <v>0</v>
      </c>
    </row>
    <row r="108" spans="1:23" x14ac:dyDescent="0.7">
      <c r="A108">
        <v>107</v>
      </c>
      <c r="B108" t="s">
        <v>598</v>
      </c>
      <c r="C108" t="s">
        <v>599</v>
      </c>
      <c r="D108" t="s">
        <v>599</v>
      </c>
      <c r="F108" t="s">
        <v>21</v>
      </c>
      <c r="G108" t="s">
        <v>600</v>
      </c>
      <c r="H108" t="s">
        <v>601</v>
      </c>
      <c r="K108" t="s">
        <v>24</v>
      </c>
      <c r="L108" t="s">
        <v>243</v>
      </c>
      <c r="M108" t="s">
        <v>602</v>
      </c>
      <c r="N108" t="s">
        <v>603</v>
      </c>
      <c r="O108" t="s">
        <v>28</v>
      </c>
      <c r="P108" t="s">
        <v>28</v>
      </c>
      <c r="R108" t="s">
        <v>29</v>
      </c>
      <c r="S108">
        <v>70000</v>
      </c>
      <c r="T108">
        <v>1159000</v>
      </c>
      <c r="U108">
        <v>978000</v>
      </c>
      <c r="V108">
        <v>207000</v>
      </c>
    </row>
    <row r="109" spans="1:23" x14ac:dyDescent="0.7">
      <c r="A109">
        <v>108</v>
      </c>
      <c r="B109" t="s">
        <v>604</v>
      </c>
      <c r="C109" t="s">
        <v>605</v>
      </c>
      <c r="D109" t="s">
        <v>605</v>
      </c>
      <c r="F109" t="s">
        <v>21</v>
      </c>
      <c r="G109" t="s">
        <v>606</v>
      </c>
      <c r="H109" t="s">
        <v>147</v>
      </c>
      <c r="K109" t="s">
        <v>24</v>
      </c>
      <c r="L109" t="s">
        <v>243</v>
      </c>
      <c r="M109" t="s">
        <v>607</v>
      </c>
      <c r="N109" t="s">
        <v>244</v>
      </c>
      <c r="O109" t="s">
        <v>295</v>
      </c>
      <c r="P109" t="s">
        <v>295</v>
      </c>
      <c r="R109" t="s">
        <v>608</v>
      </c>
      <c r="S109">
        <v>4000000</v>
      </c>
      <c r="T109">
        <v>8997000</v>
      </c>
      <c r="U109">
        <v>4032000</v>
      </c>
      <c r="V109">
        <v>4965000</v>
      </c>
      <c r="W109" t="s">
        <v>609</v>
      </c>
    </row>
    <row r="110" spans="1:23" x14ac:dyDescent="0.7">
      <c r="A110">
        <v>109</v>
      </c>
      <c r="B110" t="s">
        <v>610</v>
      </c>
      <c r="C110" t="s">
        <v>611</v>
      </c>
      <c r="D110" t="s">
        <v>612</v>
      </c>
      <c r="F110" t="s">
        <v>21</v>
      </c>
      <c r="G110" t="s">
        <v>613</v>
      </c>
      <c r="H110" t="s">
        <v>614</v>
      </c>
      <c r="K110" t="s">
        <v>24</v>
      </c>
      <c r="L110" t="s">
        <v>68</v>
      </c>
      <c r="M110" t="s">
        <v>615</v>
      </c>
      <c r="N110" t="s">
        <v>75</v>
      </c>
      <c r="O110" t="s">
        <v>76</v>
      </c>
      <c r="P110" t="s">
        <v>28</v>
      </c>
      <c r="R110" t="s">
        <v>616</v>
      </c>
      <c r="S110">
        <v>10000000</v>
      </c>
      <c r="T110">
        <v>8349610</v>
      </c>
      <c r="U110">
        <v>10000000</v>
      </c>
      <c r="V110">
        <v>-1650390</v>
      </c>
      <c r="W110" t="s">
        <v>417</v>
      </c>
    </row>
    <row r="111" spans="1:23" x14ac:dyDescent="0.7">
      <c r="A111">
        <v>110</v>
      </c>
      <c r="B111" t="s">
        <v>617</v>
      </c>
      <c r="C111" t="s">
        <v>618</v>
      </c>
      <c r="D111" t="s">
        <v>618</v>
      </c>
      <c r="F111" t="s">
        <v>21</v>
      </c>
      <c r="G111" t="s">
        <v>619</v>
      </c>
      <c r="H111" t="s">
        <v>620</v>
      </c>
      <c r="K111" t="s">
        <v>24</v>
      </c>
      <c r="L111" t="s">
        <v>243</v>
      </c>
      <c r="M111" t="s">
        <v>36</v>
      </c>
      <c r="N111" t="s">
        <v>438</v>
      </c>
      <c r="O111" t="s">
        <v>28</v>
      </c>
      <c r="P111" t="s">
        <v>28</v>
      </c>
      <c r="R111" t="s">
        <v>621</v>
      </c>
      <c r="S111">
        <v>76500</v>
      </c>
      <c r="T111" t="s">
        <v>39</v>
      </c>
      <c r="U111" t="s">
        <v>39</v>
      </c>
      <c r="V111" t="s">
        <v>39</v>
      </c>
      <c r="W111" t="s">
        <v>440</v>
      </c>
    </row>
    <row r="112" spans="1:23" x14ac:dyDescent="0.7">
      <c r="A112">
        <v>111</v>
      </c>
      <c r="B112" t="s">
        <v>622</v>
      </c>
      <c r="C112" t="s">
        <v>623</v>
      </c>
      <c r="D112" t="s">
        <v>623</v>
      </c>
      <c r="F112" t="s">
        <v>21</v>
      </c>
      <c r="G112" t="s">
        <v>624</v>
      </c>
      <c r="H112" t="s">
        <v>625</v>
      </c>
      <c r="K112" t="s">
        <v>24</v>
      </c>
      <c r="L112" t="s">
        <v>293</v>
      </c>
      <c r="M112" t="s">
        <v>55</v>
      </c>
      <c r="N112" t="s">
        <v>626</v>
      </c>
      <c r="O112" t="s">
        <v>28</v>
      </c>
      <c r="P112" t="s">
        <v>28</v>
      </c>
      <c r="R112" t="s">
        <v>627</v>
      </c>
      <c r="S112">
        <v>116000</v>
      </c>
      <c r="T112">
        <v>66000</v>
      </c>
      <c r="U112">
        <v>116000</v>
      </c>
      <c r="V112">
        <v>0</v>
      </c>
    </row>
    <row r="113" spans="1:23" x14ac:dyDescent="0.7">
      <c r="A113">
        <v>112</v>
      </c>
      <c r="B113" t="s">
        <v>628</v>
      </c>
      <c r="C113" t="s">
        <v>629</v>
      </c>
      <c r="D113" t="s">
        <v>629</v>
      </c>
      <c r="F113" t="s">
        <v>21</v>
      </c>
      <c r="G113" t="s">
        <v>630</v>
      </c>
      <c r="H113" t="s">
        <v>631</v>
      </c>
      <c r="K113" t="s">
        <v>24</v>
      </c>
      <c r="L113" t="s">
        <v>68</v>
      </c>
      <c r="M113" t="s">
        <v>137</v>
      </c>
      <c r="N113" t="s">
        <v>186</v>
      </c>
      <c r="O113" t="s">
        <v>295</v>
      </c>
      <c r="P113" t="s">
        <v>28</v>
      </c>
      <c r="R113" t="s">
        <v>275</v>
      </c>
      <c r="S113">
        <v>16000</v>
      </c>
      <c r="T113">
        <v>48000</v>
      </c>
      <c r="U113">
        <v>48000</v>
      </c>
      <c r="V113">
        <v>0</v>
      </c>
    </row>
    <row r="114" spans="1:23" x14ac:dyDescent="0.7">
      <c r="A114">
        <v>113</v>
      </c>
      <c r="B114" t="s">
        <v>632</v>
      </c>
      <c r="C114" t="s">
        <v>633</v>
      </c>
      <c r="D114" t="s">
        <v>633</v>
      </c>
      <c r="F114" t="s">
        <v>21</v>
      </c>
      <c r="G114" t="s">
        <v>634</v>
      </c>
      <c r="H114" t="s">
        <v>635</v>
      </c>
      <c r="K114" t="s">
        <v>24</v>
      </c>
      <c r="L114" t="s">
        <v>68</v>
      </c>
      <c r="M114" t="s">
        <v>36</v>
      </c>
      <c r="N114" t="s">
        <v>69</v>
      </c>
      <c r="R114" t="s">
        <v>203</v>
      </c>
      <c r="S114">
        <v>306000</v>
      </c>
      <c r="T114">
        <v>459000</v>
      </c>
      <c r="U114">
        <v>306000</v>
      </c>
      <c r="V114">
        <v>153000</v>
      </c>
    </row>
    <row r="115" spans="1:23" x14ac:dyDescent="0.7">
      <c r="A115">
        <v>114</v>
      </c>
      <c r="B115" t="s">
        <v>636</v>
      </c>
      <c r="C115" t="s">
        <v>637</v>
      </c>
      <c r="D115" t="s">
        <v>638</v>
      </c>
      <c r="F115" t="s">
        <v>21</v>
      </c>
      <c r="G115" t="s">
        <v>639</v>
      </c>
      <c r="H115" t="s">
        <v>211</v>
      </c>
      <c r="K115" t="s">
        <v>24</v>
      </c>
      <c r="L115" t="s">
        <v>68</v>
      </c>
      <c r="M115" t="s">
        <v>640</v>
      </c>
      <c r="N115" t="s">
        <v>75</v>
      </c>
      <c r="O115" t="s">
        <v>76</v>
      </c>
      <c r="P115" t="s">
        <v>28</v>
      </c>
      <c r="R115" t="s">
        <v>641</v>
      </c>
      <c r="S115">
        <v>5200000</v>
      </c>
      <c r="T115">
        <v>4040510</v>
      </c>
      <c r="U115">
        <v>5200000</v>
      </c>
      <c r="V115">
        <v>-1159490</v>
      </c>
      <c r="W115" t="s">
        <v>642</v>
      </c>
    </row>
    <row r="116" spans="1:23" x14ac:dyDescent="0.7">
      <c r="A116">
        <v>115</v>
      </c>
      <c r="B116" t="s">
        <v>643</v>
      </c>
      <c r="C116" t="s">
        <v>644</v>
      </c>
      <c r="D116" t="s">
        <v>644</v>
      </c>
      <c r="F116" t="s">
        <v>21</v>
      </c>
      <c r="G116" t="s">
        <v>645</v>
      </c>
      <c r="H116" t="s">
        <v>625</v>
      </c>
      <c r="K116" t="s">
        <v>24</v>
      </c>
      <c r="L116" t="s">
        <v>35</v>
      </c>
      <c r="M116" t="s">
        <v>263</v>
      </c>
      <c r="N116" t="s">
        <v>37</v>
      </c>
      <c r="R116" t="s">
        <v>646</v>
      </c>
      <c r="S116">
        <v>56000</v>
      </c>
      <c r="T116">
        <v>0</v>
      </c>
      <c r="U116">
        <v>0</v>
      </c>
      <c r="V116">
        <v>60000</v>
      </c>
    </row>
    <row r="117" spans="1:23" x14ac:dyDescent="0.7">
      <c r="A117">
        <v>116</v>
      </c>
      <c r="B117" t="s">
        <v>647</v>
      </c>
      <c r="C117" t="s">
        <v>648</v>
      </c>
      <c r="D117" t="s">
        <v>648</v>
      </c>
      <c r="F117" t="s">
        <v>21</v>
      </c>
      <c r="G117" t="s">
        <v>649</v>
      </c>
      <c r="H117" t="s">
        <v>23</v>
      </c>
      <c r="K117" t="s">
        <v>24</v>
      </c>
      <c r="L117" t="s">
        <v>25</v>
      </c>
      <c r="M117" t="s">
        <v>36</v>
      </c>
      <c r="N117" t="s">
        <v>27</v>
      </c>
      <c r="O117" t="s">
        <v>28</v>
      </c>
      <c r="P117" t="s">
        <v>28</v>
      </c>
      <c r="R117" t="s">
        <v>650</v>
      </c>
      <c r="S117">
        <v>80000</v>
      </c>
      <c r="T117">
        <v>80000</v>
      </c>
      <c r="U117">
        <v>80000</v>
      </c>
      <c r="V117">
        <v>0</v>
      </c>
    </row>
    <row r="118" spans="1:23" x14ac:dyDescent="0.7">
      <c r="A118">
        <v>117</v>
      </c>
      <c r="B118" t="s">
        <v>651</v>
      </c>
      <c r="C118" t="s">
        <v>652</v>
      </c>
      <c r="D118" t="s">
        <v>653</v>
      </c>
      <c r="F118" t="s">
        <v>384</v>
      </c>
      <c r="G118" t="s">
        <v>654</v>
      </c>
      <c r="H118" t="s">
        <v>292</v>
      </c>
      <c r="K118" t="s">
        <v>92</v>
      </c>
      <c r="L118" t="s">
        <v>293</v>
      </c>
      <c r="M118" t="s">
        <v>655</v>
      </c>
      <c r="N118" t="s">
        <v>294</v>
      </c>
      <c r="O118" t="s">
        <v>28</v>
      </c>
      <c r="P118" t="s">
        <v>28</v>
      </c>
      <c r="R118" t="s">
        <v>109</v>
      </c>
      <c r="T118" t="s">
        <v>39</v>
      </c>
      <c r="U118" t="s">
        <v>39</v>
      </c>
      <c r="V118" t="s">
        <v>39</v>
      </c>
      <c r="W118" t="s">
        <v>656</v>
      </c>
    </row>
    <row r="119" spans="1:23" x14ac:dyDescent="0.7">
      <c r="A119">
        <v>118</v>
      </c>
      <c r="B119" t="s">
        <v>657</v>
      </c>
      <c r="C119" t="s">
        <v>658</v>
      </c>
      <c r="D119" t="s">
        <v>658</v>
      </c>
      <c r="F119" t="s">
        <v>21</v>
      </c>
      <c r="G119" t="s">
        <v>659</v>
      </c>
      <c r="H119" t="s">
        <v>660</v>
      </c>
      <c r="K119" t="s">
        <v>24</v>
      </c>
      <c r="L119" t="s">
        <v>293</v>
      </c>
      <c r="M119" t="s">
        <v>185</v>
      </c>
      <c r="N119" t="s">
        <v>294</v>
      </c>
      <c r="O119" t="s">
        <v>28</v>
      </c>
      <c r="P119" t="s">
        <v>28</v>
      </c>
      <c r="R119" t="s">
        <v>661</v>
      </c>
      <c r="S119">
        <v>76500</v>
      </c>
      <c r="T119">
        <v>18565381</v>
      </c>
      <c r="U119">
        <v>23233000</v>
      </c>
      <c r="V119">
        <v>-5046619</v>
      </c>
    </row>
    <row r="120" spans="1:23" x14ac:dyDescent="0.7">
      <c r="A120">
        <v>119</v>
      </c>
      <c r="B120" t="s">
        <v>662</v>
      </c>
      <c r="C120" t="s">
        <v>663</v>
      </c>
      <c r="D120" t="s">
        <v>663</v>
      </c>
      <c r="F120" t="s">
        <v>21</v>
      </c>
      <c r="G120" t="s">
        <v>664</v>
      </c>
      <c r="H120" t="s">
        <v>44</v>
      </c>
      <c r="K120" t="s">
        <v>34</v>
      </c>
      <c r="L120" t="s">
        <v>35</v>
      </c>
      <c r="M120" t="s">
        <v>36</v>
      </c>
      <c r="N120" t="s">
        <v>37</v>
      </c>
      <c r="R120" t="s">
        <v>665</v>
      </c>
      <c r="S120">
        <v>5000000</v>
      </c>
      <c r="T120" t="s">
        <v>39</v>
      </c>
      <c r="U120" t="s">
        <v>39</v>
      </c>
      <c r="V120">
        <v>2376983</v>
      </c>
      <c r="W120" t="s">
        <v>666</v>
      </c>
    </row>
    <row r="121" spans="1:23" x14ac:dyDescent="0.7">
      <c r="A121">
        <v>120</v>
      </c>
      <c r="B121" t="s">
        <v>667</v>
      </c>
      <c r="C121" t="s">
        <v>668</v>
      </c>
      <c r="D121" t="s">
        <v>668</v>
      </c>
      <c r="F121" t="s">
        <v>21</v>
      </c>
      <c r="G121" t="s">
        <v>669</v>
      </c>
      <c r="H121" t="s">
        <v>160</v>
      </c>
      <c r="K121" t="s">
        <v>34</v>
      </c>
      <c r="L121" t="s">
        <v>35</v>
      </c>
      <c r="M121" t="s">
        <v>36</v>
      </c>
      <c r="N121" t="s">
        <v>37</v>
      </c>
      <c r="R121" t="s">
        <v>670</v>
      </c>
      <c r="S121">
        <v>6000000</v>
      </c>
      <c r="T121" t="s">
        <v>39</v>
      </c>
      <c r="U121" t="s">
        <v>39</v>
      </c>
      <c r="V121" t="s">
        <v>39</v>
      </c>
    </row>
    <row r="122" spans="1:23" x14ac:dyDescent="0.7">
      <c r="A122">
        <v>121</v>
      </c>
      <c r="B122" t="s">
        <v>671</v>
      </c>
      <c r="C122" t="s">
        <v>672</v>
      </c>
      <c r="D122" t="s">
        <v>672</v>
      </c>
      <c r="F122" t="s">
        <v>21</v>
      </c>
      <c r="G122" t="s">
        <v>673</v>
      </c>
      <c r="H122" t="s">
        <v>44</v>
      </c>
      <c r="K122" t="s">
        <v>34</v>
      </c>
      <c r="L122" t="s">
        <v>35</v>
      </c>
      <c r="M122" t="s">
        <v>36</v>
      </c>
      <c r="N122" t="s">
        <v>37</v>
      </c>
      <c r="R122" t="s">
        <v>674</v>
      </c>
      <c r="S122">
        <v>76500</v>
      </c>
      <c r="T122" t="s">
        <v>39</v>
      </c>
      <c r="U122" t="s">
        <v>39</v>
      </c>
      <c r="V122" t="s">
        <v>39</v>
      </c>
    </row>
    <row r="123" spans="1:23" x14ac:dyDescent="0.7">
      <c r="A123">
        <v>122</v>
      </c>
      <c r="B123" t="s">
        <v>675</v>
      </c>
      <c r="C123" t="s">
        <v>676</v>
      </c>
      <c r="D123" t="s">
        <v>676</v>
      </c>
      <c r="F123" t="s">
        <v>21</v>
      </c>
      <c r="G123" t="s">
        <v>677</v>
      </c>
      <c r="H123" t="s">
        <v>625</v>
      </c>
      <c r="K123" t="s">
        <v>34</v>
      </c>
      <c r="L123" t="s">
        <v>35</v>
      </c>
      <c r="M123" t="s">
        <v>36</v>
      </c>
      <c r="N123" t="s">
        <v>37</v>
      </c>
      <c r="R123" t="s">
        <v>678</v>
      </c>
      <c r="S123">
        <v>150000</v>
      </c>
      <c r="T123" t="s">
        <v>39</v>
      </c>
      <c r="U123" t="s">
        <v>39</v>
      </c>
      <c r="V123" t="s">
        <v>39</v>
      </c>
    </row>
    <row r="124" spans="1:23" x14ac:dyDescent="0.7">
      <c r="A124">
        <v>123</v>
      </c>
      <c r="B124" t="s">
        <v>679</v>
      </c>
      <c r="C124" t="s">
        <v>680</v>
      </c>
      <c r="D124" t="s">
        <v>680</v>
      </c>
      <c r="F124" t="s">
        <v>21</v>
      </c>
      <c r="G124" t="s">
        <v>681</v>
      </c>
      <c r="H124" t="s">
        <v>44</v>
      </c>
      <c r="K124" t="s">
        <v>24</v>
      </c>
      <c r="L124" t="s">
        <v>293</v>
      </c>
      <c r="M124" t="s">
        <v>185</v>
      </c>
      <c r="N124" t="s">
        <v>294</v>
      </c>
      <c r="O124" t="s">
        <v>28</v>
      </c>
      <c r="P124" t="s">
        <v>28</v>
      </c>
      <c r="R124" t="s">
        <v>682</v>
      </c>
      <c r="S124">
        <v>80000</v>
      </c>
      <c r="T124">
        <v>1353500</v>
      </c>
      <c r="U124">
        <v>80000</v>
      </c>
      <c r="V124">
        <v>-7575300</v>
      </c>
    </row>
    <row r="125" spans="1:23" x14ac:dyDescent="0.7">
      <c r="A125">
        <v>124</v>
      </c>
      <c r="B125" t="s">
        <v>683</v>
      </c>
      <c r="C125" t="s">
        <v>684</v>
      </c>
      <c r="D125" t="s">
        <v>684</v>
      </c>
      <c r="F125" t="s">
        <v>21</v>
      </c>
      <c r="G125" t="s">
        <v>685</v>
      </c>
      <c r="H125" t="s">
        <v>160</v>
      </c>
      <c r="K125" t="s">
        <v>34</v>
      </c>
      <c r="L125" t="s">
        <v>35</v>
      </c>
      <c r="M125" t="s">
        <v>263</v>
      </c>
      <c r="N125" t="s">
        <v>37</v>
      </c>
      <c r="R125" t="s">
        <v>686</v>
      </c>
      <c r="S125">
        <v>1200000</v>
      </c>
      <c r="T125" t="s">
        <v>39</v>
      </c>
      <c r="U125" t="s">
        <v>39</v>
      </c>
      <c r="V125" t="s">
        <v>39</v>
      </c>
      <c r="W125" t="s">
        <v>687</v>
      </c>
    </row>
    <row r="126" spans="1:23" x14ac:dyDescent="0.7">
      <c r="A126">
        <v>125</v>
      </c>
      <c r="B126" t="s">
        <v>688</v>
      </c>
      <c r="C126" t="s">
        <v>689</v>
      </c>
      <c r="D126" t="s">
        <v>689</v>
      </c>
      <c r="F126" t="s">
        <v>21</v>
      </c>
      <c r="G126" t="s">
        <v>690</v>
      </c>
      <c r="H126" t="s">
        <v>625</v>
      </c>
      <c r="K126" t="s">
        <v>24</v>
      </c>
      <c r="L126" t="s">
        <v>25</v>
      </c>
      <c r="M126" t="s">
        <v>36</v>
      </c>
      <c r="N126" t="s">
        <v>27</v>
      </c>
      <c r="O126" t="s">
        <v>28</v>
      </c>
      <c r="P126" t="s">
        <v>28</v>
      </c>
      <c r="R126" t="s">
        <v>691</v>
      </c>
      <c r="S126">
        <v>24000</v>
      </c>
      <c r="T126" t="s">
        <v>39</v>
      </c>
      <c r="U126" t="s">
        <v>39</v>
      </c>
      <c r="V126" t="s">
        <v>39</v>
      </c>
      <c r="W126" t="s">
        <v>581</v>
      </c>
    </row>
    <row r="127" spans="1:23" x14ac:dyDescent="0.7">
      <c r="A127">
        <v>126</v>
      </c>
      <c r="B127" t="s">
        <v>692</v>
      </c>
      <c r="C127" t="s">
        <v>693</v>
      </c>
      <c r="D127" t="s">
        <v>693</v>
      </c>
      <c r="F127" t="s">
        <v>21</v>
      </c>
      <c r="H127" t="s">
        <v>61</v>
      </c>
      <c r="K127" t="s">
        <v>24</v>
      </c>
      <c r="L127" t="s">
        <v>35</v>
      </c>
      <c r="M127" t="s">
        <v>602</v>
      </c>
      <c r="N127" t="s">
        <v>37</v>
      </c>
      <c r="R127" t="s">
        <v>694</v>
      </c>
      <c r="S127">
        <v>24000</v>
      </c>
      <c r="T127">
        <v>24000</v>
      </c>
      <c r="U127">
        <v>24000</v>
      </c>
      <c r="V127">
        <v>0</v>
      </c>
    </row>
    <row r="128" spans="1:23" x14ac:dyDescent="0.7">
      <c r="A128">
        <v>127</v>
      </c>
      <c r="B128" t="s">
        <v>695</v>
      </c>
      <c r="C128" t="s">
        <v>696</v>
      </c>
      <c r="D128" t="s">
        <v>696</v>
      </c>
      <c r="F128" t="s">
        <v>21</v>
      </c>
      <c r="G128" t="s">
        <v>697</v>
      </c>
      <c r="H128" t="s">
        <v>44</v>
      </c>
      <c r="K128" t="s">
        <v>24</v>
      </c>
      <c r="L128" t="s">
        <v>35</v>
      </c>
      <c r="M128" t="s">
        <v>36</v>
      </c>
      <c r="N128" t="s">
        <v>37</v>
      </c>
      <c r="R128" t="s">
        <v>698</v>
      </c>
      <c r="S128">
        <v>3239940</v>
      </c>
      <c r="T128">
        <v>3239940</v>
      </c>
      <c r="U128">
        <v>3239940</v>
      </c>
      <c r="V128">
        <v>0</v>
      </c>
    </row>
    <row r="129" spans="1:23" x14ac:dyDescent="0.7">
      <c r="A129">
        <v>128</v>
      </c>
      <c r="B129" t="s">
        <v>699</v>
      </c>
      <c r="C129" t="s">
        <v>700</v>
      </c>
      <c r="D129" t="s">
        <v>700</v>
      </c>
      <c r="F129" t="s">
        <v>21</v>
      </c>
      <c r="G129" t="s">
        <v>701</v>
      </c>
      <c r="H129" t="s">
        <v>192</v>
      </c>
      <c r="K129" t="s">
        <v>24</v>
      </c>
      <c r="L129" t="s">
        <v>68</v>
      </c>
      <c r="M129" t="s">
        <v>36</v>
      </c>
      <c r="N129" t="s">
        <v>186</v>
      </c>
      <c r="O129" t="s">
        <v>28</v>
      </c>
      <c r="P129" t="s">
        <v>295</v>
      </c>
      <c r="R129" t="s">
        <v>702</v>
      </c>
      <c r="S129">
        <v>55000</v>
      </c>
      <c r="T129" t="s">
        <v>39</v>
      </c>
      <c r="U129" t="s">
        <v>39</v>
      </c>
      <c r="V129" t="s">
        <v>39</v>
      </c>
      <c r="W129" t="s">
        <v>703</v>
      </c>
    </row>
    <row r="130" spans="1:23" x14ac:dyDescent="0.7">
      <c r="A130">
        <v>129</v>
      </c>
      <c r="B130" t="s">
        <v>704</v>
      </c>
      <c r="C130" t="s">
        <v>705</v>
      </c>
      <c r="D130" t="s">
        <v>705</v>
      </c>
      <c r="F130" t="s">
        <v>21</v>
      </c>
      <c r="G130" t="s">
        <v>706</v>
      </c>
      <c r="H130" t="s">
        <v>707</v>
      </c>
      <c r="K130" t="s">
        <v>24</v>
      </c>
      <c r="L130" t="s">
        <v>243</v>
      </c>
      <c r="M130" t="s">
        <v>708</v>
      </c>
      <c r="N130" t="s">
        <v>244</v>
      </c>
      <c r="O130" t="s">
        <v>295</v>
      </c>
      <c r="P130" t="s">
        <v>295</v>
      </c>
      <c r="R130" t="s">
        <v>527</v>
      </c>
      <c r="S130">
        <v>3000000</v>
      </c>
      <c r="T130">
        <v>0</v>
      </c>
      <c r="U130">
        <v>0</v>
      </c>
      <c r="V130">
        <v>-195000</v>
      </c>
      <c r="W130" t="s">
        <v>709</v>
      </c>
    </row>
    <row r="131" spans="1:23" x14ac:dyDescent="0.7">
      <c r="A131">
        <v>130</v>
      </c>
      <c r="B131" t="s">
        <v>710</v>
      </c>
      <c r="C131" t="s">
        <v>711</v>
      </c>
      <c r="D131" t="s">
        <v>712</v>
      </c>
      <c r="F131" t="s">
        <v>21</v>
      </c>
      <c r="G131" t="s">
        <v>713</v>
      </c>
      <c r="H131" t="s">
        <v>509</v>
      </c>
      <c r="K131" t="s">
        <v>24</v>
      </c>
      <c r="L131" t="s">
        <v>68</v>
      </c>
      <c r="M131" t="s">
        <v>185</v>
      </c>
      <c r="N131" t="s">
        <v>186</v>
      </c>
      <c r="O131" t="s">
        <v>295</v>
      </c>
      <c r="P131" t="s">
        <v>295</v>
      </c>
      <c r="T131">
        <v>-708400</v>
      </c>
      <c r="U131">
        <v>0</v>
      </c>
      <c r="V131">
        <v>977000</v>
      </c>
      <c r="W131" t="s">
        <v>714</v>
      </c>
    </row>
    <row r="132" spans="1:23" x14ac:dyDescent="0.7">
      <c r="A132">
        <v>131</v>
      </c>
      <c r="B132" t="s">
        <v>715</v>
      </c>
      <c r="C132" t="s">
        <v>716</v>
      </c>
      <c r="D132" t="s">
        <v>716</v>
      </c>
      <c r="F132" t="s">
        <v>21</v>
      </c>
      <c r="G132" t="s">
        <v>717</v>
      </c>
      <c r="H132" t="s">
        <v>718</v>
      </c>
      <c r="K132" t="s">
        <v>24</v>
      </c>
      <c r="L132" t="s">
        <v>68</v>
      </c>
      <c r="M132" t="s">
        <v>185</v>
      </c>
      <c r="N132" t="s">
        <v>75</v>
      </c>
      <c r="O132" t="s">
        <v>76</v>
      </c>
      <c r="P132" t="s">
        <v>295</v>
      </c>
      <c r="R132" t="s">
        <v>719</v>
      </c>
      <c r="S132">
        <v>5000000</v>
      </c>
      <c r="T132">
        <v>3477600</v>
      </c>
      <c r="U132">
        <v>5000000</v>
      </c>
      <c r="V132">
        <v>-1522400</v>
      </c>
      <c r="W132" t="s">
        <v>417</v>
      </c>
    </row>
    <row r="133" spans="1:23" x14ac:dyDescent="0.7">
      <c r="A133">
        <v>132</v>
      </c>
      <c r="B133" t="s">
        <v>720</v>
      </c>
      <c r="C133" t="s">
        <v>721</v>
      </c>
      <c r="D133" t="s">
        <v>721</v>
      </c>
      <c r="F133" t="s">
        <v>21</v>
      </c>
      <c r="G133" t="s">
        <v>722</v>
      </c>
      <c r="H133" t="s">
        <v>538</v>
      </c>
      <c r="K133" t="s">
        <v>24</v>
      </c>
      <c r="L133" t="s">
        <v>68</v>
      </c>
      <c r="M133" t="s">
        <v>137</v>
      </c>
      <c r="N133" t="s">
        <v>367</v>
      </c>
      <c r="O133" t="s">
        <v>28</v>
      </c>
      <c r="P133" t="s">
        <v>28</v>
      </c>
      <c r="R133" t="s">
        <v>698</v>
      </c>
      <c r="S133">
        <v>48000</v>
      </c>
      <c r="T133">
        <v>16000</v>
      </c>
      <c r="U133">
        <v>48000</v>
      </c>
      <c r="V133">
        <v>0</v>
      </c>
      <c r="W133" t="s">
        <v>723</v>
      </c>
    </row>
    <row r="134" spans="1:23" x14ac:dyDescent="0.7">
      <c r="A134">
        <v>133</v>
      </c>
      <c r="B134" t="s">
        <v>724</v>
      </c>
      <c r="C134" t="s">
        <v>725</v>
      </c>
      <c r="D134" t="s">
        <v>725</v>
      </c>
      <c r="F134" t="s">
        <v>21</v>
      </c>
      <c r="K134" t="s">
        <v>24</v>
      </c>
      <c r="L134" t="s">
        <v>35</v>
      </c>
      <c r="M134" t="s">
        <v>726</v>
      </c>
      <c r="N134" t="s">
        <v>37</v>
      </c>
      <c r="T134">
        <v>424500</v>
      </c>
      <c r="U134">
        <v>424500</v>
      </c>
      <c r="V134">
        <v>64000</v>
      </c>
      <c r="W134" t="s">
        <v>727</v>
      </c>
    </row>
    <row r="135" spans="1:23" x14ac:dyDescent="0.7">
      <c r="A135">
        <v>134</v>
      </c>
      <c r="B135" t="s">
        <v>728</v>
      </c>
      <c r="C135" t="s">
        <v>729</v>
      </c>
      <c r="D135" t="s">
        <v>729</v>
      </c>
      <c r="F135" t="s">
        <v>21</v>
      </c>
      <c r="G135" t="s">
        <v>730</v>
      </c>
      <c r="H135" t="s">
        <v>410</v>
      </c>
      <c r="K135" t="s">
        <v>24</v>
      </c>
      <c r="L135" t="s">
        <v>68</v>
      </c>
      <c r="M135" t="s">
        <v>185</v>
      </c>
      <c r="N135" t="s">
        <v>186</v>
      </c>
      <c r="O135" t="s">
        <v>295</v>
      </c>
      <c r="P135" t="s">
        <v>295</v>
      </c>
      <c r="R135" t="s">
        <v>731</v>
      </c>
      <c r="S135">
        <v>40000000</v>
      </c>
      <c r="T135">
        <v>2876721</v>
      </c>
      <c r="U135">
        <v>0</v>
      </c>
      <c r="V135">
        <v>-3442905</v>
      </c>
      <c r="W135" t="s">
        <v>417</v>
      </c>
    </row>
    <row r="136" spans="1:23" x14ac:dyDescent="0.7">
      <c r="A136">
        <v>135</v>
      </c>
      <c r="B136" t="s">
        <v>732</v>
      </c>
      <c r="C136" t="s">
        <v>733</v>
      </c>
      <c r="D136" t="s">
        <v>733</v>
      </c>
      <c r="F136" t="s">
        <v>21</v>
      </c>
      <c r="G136" t="s">
        <v>734</v>
      </c>
      <c r="H136" t="s">
        <v>84</v>
      </c>
      <c r="K136" t="s">
        <v>34</v>
      </c>
      <c r="L136" t="s">
        <v>35</v>
      </c>
      <c r="M136" t="s">
        <v>36</v>
      </c>
      <c r="N136" t="s">
        <v>37</v>
      </c>
      <c r="R136" t="s">
        <v>550</v>
      </c>
      <c r="S136">
        <v>504000</v>
      </c>
      <c r="T136" t="s">
        <v>39</v>
      </c>
      <c r="U136" t="s">
        <v>39</v>
      </c>
      <c r="V136" t="s">
        <v>39</v>
      </c>
    </row>
    <row r="137" spans="1:23" x14ac:dyDescent="0.7">
      <c r="A137">
        <v>136</v>
      </c>
      <c r="B137" t="s">
        <v>735</v>
      </c>
      <c r="C137" t="s">
        <v>736</v>
      </c>
      <c r="D137" t="s">
        <v>736</v>
      </c>
      <c r="F137" t="s">
        <v>21</v>
      </c>
      <c r="G137" t="s">
        <v>737</v>
      </c>
      <c r="H137" t="s">
        <v>738</v>
      </c>
      <c r="K137" t="s">
        <v>24</v>
      </c>
      <c r="L137" t="s">
        <v>250</v>
      </c>
      <c r="M137" t="s">
        <v>498</v>
      </c>
      <c r="N137" t="s">
        <v>251</v>
      </c>
      <c r="R137" t="s">
        <v>739</v>
      </c>
      <c r="S137">
        <v>252000</v>
      </c>
      <c r="T137">
        <v>0</v>
      </c>
      <c r="U137">
        <v>0</v>
      </c>
      <c r="V137">
        <v>750000</v>
      </c>
      <c r="W137" t="s">
        <v>740</v>
      </c>
    </row>
    <row r="138" spans="1:23" x14ac:dyDescent="0.7">
      <c r="A138">
        <v>137</v>
      </c>
      <c r="B138" t="s">
        <v>741</v>
      </c>
      <c r="C138" t="s">
        <v>742</v>
      </c>
      <c r="D138" t="s">
        <v>742</v>
      </c>
      <c r="F138" t="s">
        <v>21</v>
      </c>
      <c r="G138" t="s">
        <v>743</v>
      </c>
      <c r="H138" t="s">
        <v>358</v>
      </c>
      <c r="K138" t="s">
        <v>34</v>
      </c>
      <c r="L138" t="s">
        <v>25</v>
      </c>
      <c r="M138" t="s">
        <v>55</v>
      </c>
      <c r="N138" t="s">
        <v>56</v>
      </c>
      <c r="R138" t="s">
        <v>744</v>
      </c>
      <c r="S138">
        <v>120000</v>
      </c>
      <c r="T138" t="s">
        <v>39</v>
      </c>
      <c r="U138" t="s">
        <v>39</v>
      </c>
      <c r="V138" t="s">
        <v>39</v>
      </c>
      <c r="W138" t="s">
        <v>745</v>
      </c>
    </row>
    <row r="139" spans="1:23" x14ac:dyDescent="0.7">
      <c r="A139">
        <v>138</v>
      </c>
      <c r="B139" t="s">
        <v>746</v>
      </c>
      <c r="C139" t="s">
        <v>747</v>
      </c>
      <c r="D139" t="s">
        <v>747</v>
      </c>
      <c r="F139" t="s">
        <v>21</v>
      </c>
      <c r="G139" t="s">
        <v>27</v>
      </c>
      <c r="H139" t="s">
        <v>160</v>
      </c>
      <c r="K139" t="s">
        <v>34</v>
      </c>
      <c r="L139" t="s">
        <v>25</v>
      </c>
      <c r="M139" t="s">
        <v>748</v>
      </c>
      <c r="N139" t="s">
        <v>27</v>
      </c>
      <c r="O139" t="s">
        <v>28</v>
      </c>
      <c r="P139" t="s">
        <v>28</v>
      </c>
      <c r="R139" t="s">
        <v>749</v>
      </c>
      <c r="S139">
        <v>98000</v>
      </c>
      <c r="T139" t="s">
        <v>39</v>
      </c>
      <c r="U139" t="s">
        <v>39</v>
      </c>
      <c r="V139" t="s">
        <v>39</v>
      </c>
      <c r="W139" t="s">
        <v>110</v>
      </c>
    </row>
    <row r="140" spans="1:23" x14ac:dyDescent="0.7">
      <c r="A140">
        <v>139</v>
      </c>
      <c r="B140" t="s">
        <v>750</v>
      </c>
      <c r="C140" t="s">
        <v>751</v>
      </c>
      <c r="D140" t="s">
        <v>751</v>
      </c>
      <c r="F140" t="s">
        <v>21</v>
      </c>
      <c r="G140" t="s">
        <v>752</v>
      </c>
      <c r="H140" t="s">
        <v>61</v>
      </c>
      <c r="K140" t="s">
        <v>24</v>
      </c>
      <c r="L140" t="s">
        <v>293</v>
      </c>
      <c r="M140" t="s">
        <v>602</v>
      </c>
      <c r="N140" t="s">
        <v>626</v>
      </c>
      <c r="O140" t="s">
        <v>28</v>
      </c>
      <c r="P140" t="s">
        <v>28</v>
      </c>
      <c r="R140" t="s">
        <v>691</v>
      </c>
      <c r="S140">
        <v>16000</v>
      </c>
      <c r="T140">
        <v>16000</v>
      </c>
      <c r="U140">
        <v>16000</v>
      </c>
      <c r="V140">
        <v>0</v>
      </c>
    </row>
    <row r="141" spans="1:23" x14ac:dyDescent="0.7">
      <c r="A141">
        <v>140</v>
      </c>
      <c r="B141" t="s">
        <v>753</v>
      </c>
      <c r="C141" t="s">
        <v>754</v>
      </c>
      <c r="D141" t="s">
        <v>754</v>
      </c>
      <c r="F141" t="s">
        <v>21</v>
      </c>
      <c r="G141" t="s">
        <v>755</v>
      </c>
      <c r="H141" t="s">
        <v>756</v>
      </c>
      <c r="K141" t="s">
        <v>24</v>
      </c>
      <c r="L141" t="s">
        <v>293</v>
      </c>
      <c r="M141" t="s">
        <v>185</v>
      </c>
      <c r="N141" t="s">
        <v>626</v>
      </c>
      <c r="O141" t="s">
        <v>28</v>
      </c>
      <c r="P141" t="s">
        <v>28</v>
      </c>
      <c r="R141" t="s">
        <v>29</v>
      </c>
      <c r="S141">
        <v>5000000</v>
      </c>
      <c r="T141">
        <v>17817775</v>
      </c>
      <c r="U141">
        <v>25000000</v>
      </c>
      <c r="V141">
        <v>-7070400</v>
      </c>
    </row>
    <row r="142" spans="1:23" x14ac:dyDescent="0.7">
      <c r="A142">
        <v>141</v>
      </c>
      <c r="B142" t="s">
        <v>757</v>
      </c>
      <c r="C142" t="s">
        <v>758</v>
      </c>
      <c r="D142" t="s">
        <v>758</v>
      </c>
      <c r="F142" t="s">
        <v>21</v>
      </c>
      <c r="G142" t="s">
        <v>759</v>
      </c>
      <c r="H142" t="s">
        <v>760</v>
      </c>
      <c r="K142" t="s">
        <v>34</v>
      </c>
      <c r="L142" t="s">
        <v>250</v>
      </c>
      <c r="M142" t="s">
        <v>36</v>
      </c>
      <c r="N142" t="s">
        <v>251</v>
      </c>
      <c r="R142" t="s">
        <v>761</v>
      </c>
      <c r="S142">
        <v>153000</v>
      </c>
      <c r="T142" t="s">
        <v>39</v>
      </c>
      <c r="U142" t="s">
        <v>39</v>
      </c>
      <c r="V142" t="s">
        <v>39</v>
      </c>
      <c r="W142" t="s">
        <v>762</v>
      </c>
    </row>
    <row r="143" spans="1:23" x14ac:dyDescent="0.7">
      <c r="A143">
        <v>142</v>
      </c>
      <c r="B143" t="s">
        <v>763</v>
      </c>
      <c r="C143" t="s">
        <v>764</v>
      </c>
      <c r="D143" t="s">
        <v>764</v>
      </c>
      <c r="F143" t="s">
        <v>21</v>
      </c>
      <c r="G143" t="s">
        <v>765</v>
      </c>
      <c r="H143" t="s">
        <v>192</v>
      </c>
      <c r="K143" t="s">
        <v>24</v>
      </c>
      <c r="L143" t="s">
        <v>68</v>
      </c>
      <c r="M143" t="s">
        <v>36</v>
      </c>
      <c r="N143" t="s">
        <v>186</v>
      </c>
      <c r="O143" t="s">
        <v>28</v>
      </c>
      <c r="P143" t="s">
        <v>28</v>
      </c>
      <c r="R143" t="s">
        <v>766</v>
      </c>
      <c r="S143">
        <v>80000</v>
      </c>
      <c r="T143" t="s">
        <v>39</v>
      </c>
      <c r="U143" t="s">
        <v>39</v>
      </c>
      <c r="V143" t="s">
        <v>39</v>
      </c>
      <c r="W143" t="s">
        <v>767</v>
      </c>
    </row>
    <row r="144" spans="1:23" x14ac:dyDescent="0.7">
      <c r="A144">
        <v>143</v>
      </c>
      <c r="B144" t="s">
        <v>768</v>
      </c>
      <c r="C144" t="s">
        <v>769</v>
      </c>
      <c r="D144" t="s">
        <v>770</v>
      </c>
      <c r="F144" t="s">
        <v>21</v>
      </c>
      <c r="G144" t="s">
        <v>771</v>
      </c>
      <c r="H144" t="s">
        <v>334</v>
      </c>
      <c r="K144" t="s">
        <v>24</v>
      </c>
      <c r="L144" t="s">
        <v>68</v>
      </c>
      <c r="M144" t="s">
        <v>602</v>
      </c>
      <c r="N144" t="s">
        <v>367</v>
      </c>
      <c r="O144" t="s">
        <v>28</v>
      </c>
      <c r="P144" t="s">
        <v>28</v>
      </c>
      <c r="R144" t="s">
        <v>772</v>
      </c>
      <c r="S144">
        <v>24000</v>
      </c>
      <c r="T144" t="s">
        <v>39</v>
      </c>
      <c r="U144" t="s">
        <v>39</v>
      </c>
      <c r="V144" t="s">
        <v>39</v>
      </c>
      <c r="W144" t="s">
        <v>773</v>
      </c>
    </row>
    <row r="145" spans="1:23" x14ac:dyDescent="0.7">
      <c r="A145">
        <v>144</v>
      </c>
      <c r="B145" t="s">
        <v>774</v>
      </c>
      <c r="C145" t="s">
        <v>775</v>
      </c>
      <c r="D145" t="s">
        <v>775</v>
      </c>
      <c r="F145" t="s">
        <v>21</v>
      </c>
      <c r="G145" t="s">
        <v>776</v>
      </c>
      <c r="H145" t="s">
        <v>61</v>
      </c>
      <c r="K145" t="s">
        <v>24</v>
      </c>
      <c r="L145" t="s">
        <v>25</v>
      </c>
      <c r="M145" t="s">
        <v>748</v>
      </c>
      <c r="N145" t="s">
        <v>27</v>
      </c>
      <c r="O145" t="s">
        <v>295</v>
      </c>
      <c r="P145" t="s">
        <v>295</v>
      </c>
      <c r="R145" t="s">
        <v>777</v>
      </c>
      <c r="S145">
        <v>10000000</v>
      </c>
      <c r="T145">
        <v>0</v>
      </c>
      <c r="U145">
        <v>0</v>
      </c>
      <c r="V145">
        <v>-10000000</v>
      </c>
      <c r="W145" t="s">
        <v>778</v>
      </c>
    </row>
    <row r="146" spans="1:23" x14ac:dyDescent="0.7">
      <c r="A146">
        <v>145</v>
      </c>
      <c r="B146" t="s">
        <v>779</v>
      </c>
      <c r="C146" t="s">
        <v>780</v>
      </c>
      <c r="D146" t="s">
        <v>780</v>
      </c>
      <c r="F146" t="s">
        <v>21</v>
      </c>
      <c r="G146" t="s">
        <v>781</v>
      </c>
      <c r="H146" t="s">
        <v>625</v>
      </c>
      <c r="K146" t="s">
        <v>24</v>
      </c>
      <c r="L146" t="s">
        <v>25</v>
      </c>
      <c r="M146" t="s">
        <v>185</v>
      </c>
      <c r="N146" t="s">
        <v>27</v>
      </c>
      <c r="O146" t="s">
        <v>295</v>
      </c>
      <c r="P146" t="s">
        <v>28</v>
      </c>
      <c r="R146" t="s">
        <v>360</v>
      </c>
      <c r="S146">
        <v>1000000</v>
      </c>
      <c r="T146">
        <v>1000000</v>
      </c>
      <c r="U146">
        <v>1000000</v>
      </c>
      <c r="V146">
        <v>0</v>
      </c>
    </row>
    <row r="147" spans="1:23" x14ac:dyDescent="0.7">
      <c r="A147">
        <v>146</v>
      </c>
      <c r="B147" t="s">
        <v>782</v>
      </c>
      <c r="C147" t="s">
        <v>783</v>
      </c>
      <c r="D147" t="s">
        <v>784</v>
      </c>
      <c r="F147" t="s">
        <v>21</v>
      </c>
      <c r="G147" t="s">
        <v>785</v>
      </c>
      <c r="H147" t="s">
        <v>44</v>
      </c>
      <c r="K147" t="s">
        <v>24</v>
      </c>
      <c r="L147" t="s">
        <v>250</v>
      </c>
      <c r="M147" t="s">
        <v>786</v>
      </c>
      <c r="N147" t="s">
        <v>251</v>
      </c>
      <c r="R147" t="s">
        <v>787</v>
      </c>
      <c r="S147">
        <v>50000000</v>
      </c>
      <c r="T147">
        <v>73889300</v>
      </c>
      <c r="U147">
        <v>0</v>
      </c>
      <c r="V147">
        <v>148612746</v>
      </c>
    </row>
    <row r="148" spans="1:23" x14ac:dyDescent="0.7">
      <c r="A148">
        <v>147</v>
      </c>
      <c r="B148" t="s">
        <v>788</v>
      </c>
      <c r="C148" t="s">
        <v>789</v>
      </c>
      <c r="D148" t="s">
        <v>789</v>
      </c>
      <c r="F148" t="s">
        <v>21</v>
      </c>
      <c r="G148" t="s">
        <v>790</v>
      </c>
      <c r="H148" t="s">
        <v>334</v>
      </c>
      <c r="K148" t="s">
        <v>24</v>
      </c>
      <c r="L148" t="s">
        <v>68</v>
      </c>
      <c r="M148" t="s">
        <v>137</v>
      </c>
      <c r="N148" t="s">
        <v>367</v>
      </c>
      <c r="O148" t="s">
        <v>28</v>
      </c>
      <c r="P148" t="s">
        <v>295</v>
      </c>
      <c r="R148" t="s">
        <v>791</v>
      </c>
      <c r="S148">
        <v>32000</v>
      </c>
      <c r="T148">
        <v>160000</v>
      </c>
      <c r="U148">
        <v>128000</v>
      </c>
      <c r="V148">
        <v>32000</v>
      </c>
      <c r="W148" t="s">
        <v>792</v>
      </c>
    </row>
    <row r="149" spans="1:23" x14ac:dyDescent="0.7">
      <c r="A149">
        <v>148</v>
      </c>
      <c r="B149" t="s">
        <v>793</v>
      </c>
      <c r="C149" t="s">
        <v>794</v>
      </c>
      <c r="D149" t="s">
        <v>795</v>
      </c>
      <c r="F149" t="s">
        <v>21</v>
      </c>
      <c r="G149" t="s">
        <v>796</v>
      </c>
      <c r="H149" t="s">
        <v>797</v>
      </c>
      <c r="K149" t="s">
        <v>24</v>
      </c>
      <c r="L149" t="s">
        <v>68</v>
      </c>
      <c r="M149" t="s">
        <v>36</v>
      </c>
      <c r="N149" t="s">
        <v>186</v>
      </c>
      <c r="O149" t="s">
        <v>28</v>
      </c>
      <c r="P149" t="s">
        <v>28</v>
      </c>
      <c r="R149" t="s">
        <v>798</v>
      </c>
      <c r="S149">
        <v>80000</v>
      </c>
      <c r="T149" t="s">
        <v>39</v>
      </c>
      <c r="U149" t="s">
        <v>39</v>
      </c>
      <c r="V149" t="s">
        <v>39</v>
      </c>
      <c r="W149" t="s">
        <v>767</v>
      </c>
    </row>
    <row r="150" spans="1:23" x14ac:dyDescent="0.7">
      <c r="A150">
        <v>149</v>
      </c>
      <c r="B150" t="s">
        <v>799</v>
      </c>
      <c r="C150" t="s">
        <v>800</v>
      </c>
      <c r="D150" t="s">
        <v>800</v>
      </c>
      <c r="F150" t="s">
        <v>21</v>
      </c>
      <c r="G150" t="s">
        <v>801</v>
      </c>
      <c r="H150" t="s">
        <v>61</v>
      </c>
      <c r="K150" t="s">
        <v>24</v>
      </c>
      <c r="L150" t="s">
        <v>25</v>
      </c>
      <c r="M150" t="s">
        <v>137</v>
      </c>
      <c r="N150" t="s">
        <v>27</v>
      </c>
      <c r="O150" t="s">
        <v>28</v>
      </c>
      <c r="P150" t="s">
        <v>28</v>
      </c>
      <c r="R150" t="s">
        <v>802</v>
      </c>
      <c r="S150">
        <v>48000</v>
      </c>
      <c r="T150">
        <v>144000</v>
      </c>
      <c r="U150">
        <v>144000</v>
      </c>
      <c r="V150">
        <v>0</v>
      </c>
    </row>
    <row r="151" spans="1:23" x14ac:dyDescent="0.7">
      <c r="A151">
        <v>150</v>
      </c>
      <c r="B151" t="s">
        <v>803</v>
      </c>
      <c r="C151" t="s">
        <v>804</v>
      </c>
      <c r="D151" t="s">
        <v>804</v>
      </c>
      <c r="F151" t="s">
        <v>21</v>
      </c>
      <c r="G151" t="s">
        <v>805</v>
      </c>
      <c r="H151" t="s">
        <v>806</v>
      </c>
      <c r="K151" t="s">
        <v>24</v>
      </c>
      <c r="L151" t="s">
        <v>250</v>
      </c>
      <c r="M151" t="s">
        <v>405</v>
      </c>
      <c r="N151" t="s">
        <v>251</v>
      </c>
      <c r="R151" t="s">
        <v>641</v>
      </c>
      <c r="S151">
        <v>30000</v>
      </c>
      <c r="T151">
        <v>30000</v>
      </c>
      <c r="U151">
        <v>30000</v>
      </c>
      <c r="V151">
        <v>0</v>
      </c>
    </row>
    <row r="152" spans="1:23" x14ac:dyDescent="0.7">
      <c r="A152">
        <v>151</v>
      </c>
      <c r="B152" t="s">
        <v>807</v>
      </c>
      <c r="C152" t="s">
        <v>808</v>
      </c>
      <c r="D152" t="s">
        <v>808</v>
      </c>
      <c r="F152" t="s">
        <v>21</v>
      </c>
      <c r="G152" t="s">
        <v>809</v>
      </c>
      <c r="H152" t="s">
        <v>426</v>
      </c>
      <c r="K152" t="s">
        <v>24</v>
      </c>
      <c r="L152" t="s">
        <v>68</v>
      </c>
      <c r="M152" t="s">
        <v>137</v>
      </c>
      <c r="N152" t="s">
        <v>75</v>
      </c>
      <c r="O152" t="s">
        <v>28</v>
      </c>
      <c r="P152" t="s">
        <v>28</v>
      </c>
      <c r="R152" t="s">
        <v>433</v>
      </c>
      <c r="S152">
        <v>80000</v>
      </c>
      <c r="T152">
        <v>80000</v>
      </c>
      <c r="U152">
        <v>80000</v>
      </c>
      <c r="V152">
        <v>0</v>
      </c>
    </row>
    <row r="153" spans="1:23" x14ac:dyDescent="0.7">
      <c r="A153">
        <v>152</v>
      </c>
      <c r="B153" t="s">
        <v>810</v>
      </c>
      <c r="C153" t="s">
        <v>811</v>
      </c>
      <c r="D153" t="s">
        <v>811</v>
      </c>
      <c r="F153" t="s">
        <v>21</v>
      </c>
      <c r="G153" t="s">
        <v>812</v>
      </c>
      <c r="H153" t="s">
        <v>61</v>
      </c>
      <c r="K153" t="s">
        <v>24</v>
      </c>
      <c r="L153" t="s">
        <v>293</v>
      </c>
      <c r="M153" t="s">
        <v>813</v>
      </c>
      <c r="N153" t="s">
        <v>294</v>
      </c>
      <c r="O153" t="s">
        <v>76</v>
      </c>
      <c r="P153" t="s">
        <v>28</v>
      </c>
      <c r="R153" t="s">
        <v>814</v>
      </c>
      <c r="S153">
        <v>5000000</v>
      </c>
      <c r="T153">
        <v>2817456</v>
      </c>
      <c r="U153">
        <v>7169100</v>
      </c>
      <c r="V153">
        <v>-3630544</v>
      </c>
    </row>
    <row r="154" spans="1:23" x14ac:dyDescent="0.7">
      <c r="A154">
        <v>153</v>
      </c>
      <c r="B154" t="s">
        <v>815</v>
      </c>
      <c r="C154" t="s">
        <v>816</v>
      </c>
      <c r="D154" t="s">
        <v>816</v>
      </c>
      <c r="F154" t="s">
        <v>21</v>
      </c>
      <c r="G154" t="s">
        <v>817</v>
      </c>
      <c r="H154" t="s">
        <v>625</v>
      </c>
      <c r="K154" t="s">
        <v>24</v>
      </c>
      <c r="L154" t="s">
        <v>25</v>
      </c>
      <c r="M154" t="s">
        <v>36</v>
      </c>
      <c r="N154" t="s">
        <v>27</v>
      </c>
      <c r="O154" t="s">
        <v>28</v>
      </c>
      <c r="P154" t="s">
        <v>28</v>
      </c>
      <c r="R154" t="s">
        <v>818</v>
      </c>
      <c r="S154">
        <v>80000</v>
      </c>
      <c r="T154" t="s">
        <v>39</v>
      </c>
      <c r="U154" t="s">
        <v>39</v>
      </c>
      <c r="V154" t="s">
        <v>39</v>
      </c>
      <c r="W154" t="s">
        <v>581</v>
      </c>
    </row>
    <row r="155" spans="1:23" x14ac:dyDescent="0.7">
      <c r="A155">
        <v>154</v>
      </c>
      <c r="B155" t="s">
        <v>819</v>
      </c>
      <c r="C155" t="s">
        <v>820</v>
      </c>
      <c r="D155" t="s">
        <v>820</v>
      </c>
      <c r="F155" t="s">
        <v>21</v>
      </c>
      <c r="G155" t="s">
        <v>821</v>
      </c>
      <c r="H155" t="s">
        <v>614</v>
      </c>
      <c r="K155" t="s">
        <v>24</v>
      </c>
      <c r="L155" t="s">
        <v>68</v>
      </c>
      <c r="M155" t="s">
        <v>185</v>
      </c>
      <c r="N155" t="s">
        <v>75</v>
      </c>
      <c r="O155" t="s">
        <v>76</v>
      </c>
      <c r="P155" t="s">
        <v>28</v>
      </c>
      <c r="S155">
        <v>0</v>
      </c>
      <c r="T155">
        <v>0</v>
      </c>
      <c r="U155">
        <v>0</v>
      </c>
      <c r="V155">
        <v>4969800</v>
      </c>
      <c r="W155" t="s">
        <v>822</v>
      </c>
    </row>
    <row r="156" spans="1:23" x14ac:dyDescent="0.7">
      <c r="A156">
        <v>155</v>
      </c>
      <c r="B156" t="s">
        <v>823</v>
      </c>
      <c r="C156" t="s">
        <v>824</v>
      </c>
      <c r="D156" t="s">
        <v>824</v>
      </c>
      <c r="F156" t="s">
        <v>21</v>
      </c>
      <c r="G156" t="s">
        <v>825</v>
      </c>
      <c r="H156" t="s">
        <v>98</v>
      </c>
      <c r="K156" t="s">
        <v>24</v>
      </c>
      <c r="L156" t="s">
        <v>68</v>
      </c>
      <c r="M156" t="s">
        <v>826</v>
      </c>
      <c r="N156" t="s">
        <v>186</v>
      </c>
      <c r="O156" t="s">
        <v>28</v>
      </c>
      <c r="P156" t="s">
        <v>28</v>
      </c>
      <c r="R156" t="s">
        <v>827</v>
      </c>
      <c r="S156">
        <v>241000</v>
      </c>
      <c r="T156" t="s">
        <v>39</v>
      </c>
      <c r="U156" t="s">
        <v>39</v>
      </c>
      <c r="V156" t="s">
        <v>39</v>
      </c>
      <c r="W156" t="s">
        <v>828</v>
      </c>
    </row>
    <row r="157" spans="1:23" x14ac:dyDescent="0.7">
      <c r="A157">
        <v>156</v>
      </c>
      <c r="B157" t="s">
        <v>829</v>
      </c>
      <c r="C157" t="s">
        <v>830</v>
      </c>
      <c r="D157" t="s">
        <v>830</v>
      </c>
      <c r="F157" t="s">
        <v>21</v>
      </c>
      <c r="G157" t="s">
        <v>831</v>
      </c>
      <c r="H157" t="s">
        <v>832</v>
      </c>
      <c r="K157" t="s">
        <v>24</v>
      </c>
      <c r="L157" t="s">
        <v>293</v>
      </c>
      <c r="M157" t="s">
        <v>748</v>
      </c>
      <c r="N157" t="s">
        <v>626</v>
      </c>
      <c r="O157" t="s">
        <v>28</v>
      </c>
      <c r="P157" t="s">
        <v>28</v>
      </c>
      <c r="R157" t="s">
        <v>833</v>
      </c>
      <c r="S157">
        <v>160000</v>
      </c>
      <c r="T157">
        <v>160000</v>
      </c>
      <c r="U157">
        <v>160000</v>
      </c>
      <c r="V157">
        <v>80000</v>
      </c>
      <c r="W157" t="s">
        <v>834</v>
      </c>
    </row>
    <row r="158" spans="1:23" x14ac:dyDescent="0.7">
      <c r="A158">
        <v>157</v>
      </c>
      <c r="B158" t="s">
        <v>835</v>
      </c>
      <c r="C158" t="s">
        <v>836</v>
      </c>
      <c r="D158" t="s">
        <v>836</v>
      </c>
      <c r="F158" t="s">
        <v>21</v>
      </c>
      <c r="G158" t="s">
        <v>837</v>
      </c>
      <c r="H158" t="s">
        <v>61</v>
      </c>
      <c r="K158" t="s">
        <v>24</v>
      </c>
      <c r="L158" t="s">
        <v>25</v>
      </c>
      <c r="M158" t="s">
        <v>838</v>
      </c>
      <c r="N158" t="s">
        <v>27</v>
      </c>
      <c r="O158" t="s">
        <v>28</v>
      </c>
      <c r="P158" t="s">
        <v>28</v>
      </c>
      <c r="R158" t="s">
        <v>839</v>
      </c>
      <c r="S158">
        <v>112000</v>
      </c>
      <c r="T158" t="s">
        <v>39</v>
      </c>
      <c r="U158" t="s">
        <v>39</v>
      </c>
      <c r="V158" t="s">
        <v>39</v>
      </c>
      <c r="W158" t="s">
        <v>840</v>
      </c>
    </row>
    <row r="159" spans="1:23" x14ac:dyDescent="0.7">
      <c r="A159">
        <v>158</v>
      </c>
      <c r="B159" t="s">
        <v>841</v>
      </c>
      <c r="C159" t="s">
        <v>842</v>
      </c>
      <c r="D159" t="s">
        <v>842</v>
      </c>
      <c r="F159" t="s">
        <v>21</v>
      </c>
      <c r="G159" t="s">
        <v>843</v>
      </c>
      <c r="H159" t="s">
        <v>410</v>
      </c>
      <c r="K159" t="s">
        <v>24</v>
      </c>
      <c r="L159" t="s">
        <v>68</v>
      </c>
      <c r="M159" t="s">
        <v>137</v>
      </c>
      <c r="N159" t="s">
        <v>186</v>
      </c>
      <c r="O159" t="s">
        <v>28</v>
      </c>
      <c r="P159" t="s">
        <v>28</v>
      </c>
      <c r="R159" t="s">
        <v>844</v>
      </c>
      <c r="S159">
        <v>45000</v>
      </c>
      <c r="T159">
        <v>30000</v>
      </c>
      <c r="U159">
        <v>0</v>
      </c>
      <c r="V159">
        <v>30000</v>
      </c>
    </row>
    <row r="160" spans="1:23" x14ac:dyDescent="0.7">
      <c r="A160">
        <v>159</v>
      </c>
      <c r="B160" t="s">
        <v>845</v>
      </c>
      <c r="C160" t="s">
        <v>846</v>
      </c>
      <c r="D160" t="s">
        <v>846</v>
      </c>
      <c r="F160" t="s">
        <v>21</v>
      </c>
      <c r="G160" t="s">
        <v>847</v>
      </c>
      <c r="H160" t="s">
        <v>848</v>
      </c>
      <c r="K160" t="s">
        <v>24</v>
      </c>
      <c r="L160" t="s">
        <v>293</v>
      </c>
      <c r="M160" t="s">
        <v>36</v>
      </c>
      <c r="N160" t="s">
        <v>626</v>
      </c>
      <c r="O160" t="s">
        <v>28</v>
      </c>
      <c r="P160" t="s">
        <v>28</v>
      </c>
      <c r="R160" t="s">
        <v>80</v>
      </c>
      <c r="S160">
        <v>80000</v>
      </c>
      <c r="T160">
        <v>80000</v>
      </c>
      <c r="U160">
        <v>80000</v>
      </c>
      <c r="V160">
        <v>0</v>
      </c>
    </row>
    <row r="161" spans="1:23" x14ac:dyDescent="0.7">
      <c r="A161">
        <v>160</v>
      </c>
      <c r="B161" t="s">
        <v>849</v>
      </c>
      <c r="C161" t="s">
        <v>850</v>
      </c>
      <c r="D161" t="s">
        <v>850</v>
      </c>
      <c r="F161" t="s">
        <v>21</v>
      </c>
      <c r="G161" t="s">
        <v>851</v>
      </c>
      <c r="H161" t="s">
        <v>660</v>
      </c>
      <c r="K161" t="s">
        <v>24</v>
      </c>
      <c r="L161" t="s">
        <v>293</v>
      </c>
      <c r="M161" t="s">
        <v>263</v>
      </c>
      <c r="N161" t="s">
        <v>294</v>
      </c>
      <c r="O161" t="s">
        <v>76</v>
      </c>
      <c r="P161" t="s">
        <v>28</v>
      </c>
      <c r="R161" t="s">
        <v>852</v>
      </c>
      <c r="S161">
        <v>152000</v>
      </c>
      <c r="T161" t="s">
        <v>39</v>
      </c>
      <c r="U161" t="s">
        <v>39</v>
      </c>
      <c r="V161" t="s">
        <v>39</v>
      </c>
      <c r="W161" t="s">
        <v>853</v>
      </c>
    </row>
    <row r="162" spans="1:23" x14ac:dyDescent="0.7">
      <c r="A162">
        <v>161</v>
      </c>
      <c r="B162" t="s">
        <v>854</v>
      </c>
      <c r="C162" t="s">
        <v>855</v>
      </c>
      <c r="D162" t="s">
        <v>855</v>
      </c>
      <c r="F162" t="s">
        <v>21</v>
      </c>
      <c r="G162" t="s">
        <v>856</v>
      </c>
      <c r="H162" t="s">
        <v>415</v>
      </c>
      <c r="K162" t="s">
        <v>24</v>
      </c>
      <c r="L162" t="s">
        <v>68</v>
      </c>
      <c r="M162" t="s">
        <v>137</v>
      </c>
      <c r="N162" t="s">
        <v>186</v>
      </c>
      <c r="O162" t="s">
        <v>28</v>
      </c>
      <c r="P162" t="s">
        <v>28</v>
      </c>
      <c r="R162" t="s">
        <v>857</v>
      </c>
      <c r="S162">
        <v>48000</v>
      </c>
      <c r="T162">
        <v>0</v>
      </c>
      <c r="U162">
        <v>0</v>
      </c>
      <c r="V162">
        <v>-48000</v>
      </c>
      <c r="W162" t="s">
        <v>858</v>
      </c>
    </row>
    <row r="163" spans="1:23" x14ac:dyDescent="0.7">
      <c r="A163">
        <v>162</v>
      </c>
      <c r="B163" t="s">
        <v>859</v>
      </c>
      <c r="C163" t="s">
        <v>860</v>
      </c>
      <c r="D163" t="s">
        <v>860</v>
      </c>
      <c r="F163" t="s">
        <v>21</v>
      </c>
      <c r="G163" t="s">
        <v>861</v>
      </c>
      <c r="H163" t="s">
        <v>862</v>
      </c>
      <c r="K163" t="s">
        <v>24</v>
      </c>
      <c r="L163" t="s">
        <v>68</v>
      </c>
      <c r="M163" t="s">
        <v>185</v>
      </c>
      <c r="N163" t="s">
        <v>367</v>
      </c>
      <c r="O163" t="s">
        <v>295</v>
      </c>
      <c r="P163" t="s">
        <v>28</v>
      </c>
      <c r="R163" t="s">
        <v>863</v>
      </c>
      <c r="S163">
        <v>3000000</v>
      </c>
      <c r="T163">
        <v>1946720</v>
      </c>
      <c r="U163">
        <v>3000000</v>
      </c>
      <c r="V163">
        <v>-1053280</v>
      </c>
      <c r="W163" t="s">
        <v>864</v>
      </c>
    </row>
    <row r="164" spans="1:23" x14ac:dyDescent="0.7">
      <c r="A164">
        <v>163</v>
      </c>
      <c r="B164" t="s">
        <v>865</v>
      </c>
      <c r="C164" t="s">
        <v>866</v>
      </c>
      <c r="D164" t="s">
        <v>866</v>
      </c>
      <c r="F164" t="s">
        <v>21</v>
      </c>
      <c r="G164" t="s">
        <v>867</v>
      </c>
      <c r="H164" t="s">
        <v>868</v>
      </c>
      <c r="K164" t="s">
        <v>34</v>
      </c>
      <c r="L164" t="s">
        <v>68</v>
      </c>
      <c r="M164" t="s">
        <v>185</v>
      </c>
      <c r="N164" t="s">
        <v>367</v>
      </c>
      <c r="O164" t="s">
        <v>28</v>
      </c>
      <c r="P164" t="s">
        <v>28</v>
      </c>
      <c r="R164" t="s">
        <v>869</v>
      </c>
      <c r="S164">
        <v>3000000</v>
      </c>
      <c r="T164" t="s">
        <v>39</v>
      </c>
      <c r="U164" t="s">
        <v>39</v>
      </c>
      <c r="V164" t="s">
        <v>39</v>
      </c>
      <c r="W164" t="s">
        <v>870</v>
      </c>
    </row>
    <row r="165" spans="1:23" x14ac:dyDescent="0.7">
      <c r="A165">
        <v>164</v>
      </c>
      <c r="B165" t="s">
        <v>871</v>
      </c>
      <c r="C165" t="s">
        <v>872</v>
      </c>
      <c r="D165" t="s">
        <v>872</v>
      </c>
      <c r="F165" t="s">
        <v>21</v>
      </c>
      <c r="G165" t="s">
        <v>873</v>
      </c>
      <c r="H165" t="s">
        <v>874</v>
      </c>
      <c r="K165" t="s">
        <v>34</v>
      </c>
      <c r="L165" t="s">
        <v>250</v>
      </c>
      <c r="M165" t="s">
        <v>36</v>
      </c>
      <c r="N165" t="s">
        <v>251</v>
      </c>
      <c r="R165" t="s">
        <v>875</v>
      </c>
      <c r="S165">
        <v>306000</v>
      </c>
      <c r="T165" t="s">
        <v>39</v>
      </c>
      <c r="U165" t="s">
        <v>39</v>
      </c>
      <c r="V165" t="s">
        <v>39</v>
      </c>
      <c r="W165" t="s">
        <v>876</v>
      </c>
    </row>
    <row r="166" spans="1:23" x14ac:dyDescent="0.7">
      <c r="A166">
        <v>165</v>
      </c>
      <c r="B166" t="s">
        <v>877</v>
      </c>
      <c r="C166" t="s">
        <v>878</v>
      </c>
      <c r="D166" t="s">
        <v>878</v>
      </c>
      <c r="F166" t="s">
        <v>21</v>
      </c>
      <c r="G166" t="s">
        <v>879</v>
      </c>
      <c r="H166" t="s">
        <v>880</v>
      </c>
      <c r="K166" t="s">
        <v>34</v>
      </c>
      <c r="L166" t="s">
        <v>250</v>
      </c>
      <c r="M166" t="s">
        <v>137</v>
      </c>
      <c r="N166" t="s">
        <v>251</v>
      </c>
      <c r="R166" t="s">
        <v>131</v>
      </c>
      <c r="S166">
        <v>34000</v>
      </c>
      <c r="T166" t="s">
        <v>39</v>
      </c>
      <c r="U166" t="s">
        <v>39</v>
      </c>
      <c r="V166" t="s">
        <v>39</v>
      </c>
      <c r="W166" t="s">
        <v>881</v>
      </c>
    </row>
    <row r="167" spans="1:23" x14ac:dyDescent="0.7">
      <c r="A167">
        <v>166</v>
      </c>
      <c r="B167" t="s">
        <v>882</v>
      </c>
      <c r="C167" t="s">
        <v>883</v>
      </c>
      <c r="D167" t="s">
        <v>884</v>
      </c>
      <c r="F167" t="s">
        <v>21</v>
      </c>
      <c r="G167" t="s">
        <v>885</v>
      </c>
      <c r="H167" t="s">
        <v>886</v>
      </c>
      <c r="K167" t="s">
        <v>24</v>
      </c>
      <c r="L167" t="s">
        <v>68</v>
      </c>
      <c r="M167" t="s">
        <v>185</v>
      </c>
      <c r="N167" t="s">
        <v>367</v>
      </c>
      <c r="O167" t="s">
        <v>295</v>
      </c>
      <c r="P167" t="s">
        <v>295</v>
      </c>
      <c r="R167" t="s">
        <v>347</v>
      </c>
      <c r="S167">
        <v>23500000</v>
      </c>
      <c r="T167">
        <v>27433082</v>
      </c>
      <c r="U167">
        <v>26500000</v>
      </c>
      <c r="V167">
        <v>237882</v>
      </c>
      <c r="W167" t="s">
        <v>887</v>
      </c>
    </row>
    <row r="168" spans="1:23" x14ac:dyDescent="0.7">
      <c r="A168">
        <v>167</v>
      </c>
      <c r="B168" t="s">
        <v>888</v>
      </c>
      <c r="C168" t="s">
        <v>889</v>
      </c>
      <c r="D168" t="s">
        <v>890</v>
      </c>
      <c r="F168" t="s">
        <v>21</v>
      </c>
      <c r="G168" t="s">
        <v>891</v>
      </c>
      <c r="H168" t="s">
        <v>892</v>
      </c>
      <c r="K168" t="s">
        <v>24</v>
      </c>
      <c r="L168" t="s">
        <v>293</v>
      </c>
      <c r="M168" t="s">
        <v>427</v>
      </c>
      <c r="N168" t="s">
        <v>294</v>
      </c>
      <c r="O168" t="s">
        <v>76</v>
      </c>
      <c r="P168" t="s">
        <v>295</v>
      </c>
      <c r="R168" t="s">
        <v>893</v>
      </c>
      <c r="S168">
        <v>25000000</v>
      </c>
      <c r="T168">
        <v>24390000</v>
      </c>
      <c r="U168">
        <v>25160000</v>
      </c>
      <c r="V168">
        <v>-19545108</v>
      </c>
    </row>
    <row r="169" spans="1:23" x14ac:dyDescent="0.7">
      <c r="A169">
        <v>168</v>
      </c>
      <c r="B169" t="s">
        <v>894</v>
      </c>
      <c r="C169" t="s">
        <v>895</v>
      </c>
      <c r="D169" t="s">
        <v>895</v>
      </c>
      <c r="F169" t="s">
        <v>21</v>
      </c>
      <c r="G169" t="s">
        <v>896</v>
      </c>
      <c r="H169" t="s">
        <v>897</v>
      </c>
      <c r="K169" t="s">
        <v>24</v>
      </c>
      <c r="L169" t="s">
        <v>68</v>
      </c>
      <c r="M169" t="s">
        <v>185</v>
      </c>
      <c r="N169" t="s">
        <v>367</v>
      </c>
      <c r="R169" t="s">
        <v>898</v>
      </c>
      <c r="S169">
        <v>1700000</v>
      </c>
      <c r="T169">
        <v>9200000</v>
      </c>
      <c r="U169">
        <v>9200000</v>
      </c>
      <c r="V169">
        <v>0</v>
      </c>
      <c r="W169" t="s">
        <v>899</v>
      </c>
    </row>
    <row r="170" spans="1:23" x14ac:dyDescent="0.7">
      <c r="A170">
        <v>169</v>
      </c>
      <c r="B170" t="s">
        <v>900</v>
      </c>
      <c r="C170" t="s">
        <v>901</v>
      </c>
      <c r="D170" t="s">
        <v>901</v>
      </c>
      <c r="F170" t="s">
        <v>21</v>
      </c>
      <c r="G170" t="s">
        <v>902</v>
      </c>
      <c r="H170" t="s">
        <v>903</v>
      </c>
      <c r="K170" t="s">
        <v>24</v>
      </c>
      <c r="L170" t="s">
        <v>68</v>
      </c>
      <c r="M170" t="s">
        <v>36</v>
      </c>
      <c r="N170" t="s">
        <v>75</v>
      </c>
      <c r="O170" t="s">
        <v>28</v>
      </c>
      <c r="P170" t="s">
        <v>28</v>
      </c>
      <c r="R170" t="s">
        <v>904</v>
      </c>
      <c r="S170">
        <v>200000</v>
      </c>
      <c r="T170" t="s">
        <v>39</v>
      </c>
      <c r="U170" t="s">
        <v>39</v>
      </c>
      <c r="V170" t="s">
        <v>39</v>
      </c>
      <c r="W170" t="s">
        <v>905</v>
      </c>
    </row>
    <row r="171" spans="1:23" x14ac:dyDescent="0.7">
      <c r="A171">
        <v>170</v>
      </c>
      <c r="B171" t="s">
        <v>906</v>
      </c>
      <c r="C171" t="s">
        <v>907</v>
      </c>
      <c r="D171" t="s">
        <v>907</v>
      </c>
      <c r="F171" t="s">
        <v>21</v>
      </c>
      <c r="G171" t="s">
        <v>908</v>
      </c>
      <c r="H171" t="s">
        <v>909</v>
      </c>
      <c r="K171" t="s">
        <v>24</v>
      </c>
      <c r="L171" t="s">
        <v>243</v>
      </c>
      <c r="M171" t="s">
        <v>137</v>
      </c>
      <c r="N171" t="s">
        <v>438</v>
      </c>
      <c r="O171" t="s">
        <v>28</v>
      </c>
      <c r="P171" t="s">
        <v>28</v>
      </c>
      <c r="R171" t="s">
        <v>910</v>
      </c>
      <c r="S171">
        <v>30000</v>
      </c>
      <c r="T171">
        <v>30000</v>
      </c>
      <c r="U171">
        <v>30000</v>
      </c>
      <c r="V171">
        <v>0</v>
      </c>
      <c r="W171" t="s">
        <v>592</v>
      </c>
    </row>
    <row r="172" spans="1:23" x14ac:dyDescent="0.7">
      <c r="A172">
        <v>171</v>
      </c>
      <c r="B172" t="s">
        <v>911</v>
      </c>
      <c r="C172" t="s">
        <v>912</v>
      </c>
      <c r="D172" t="s">
        <v>912</v>
      </c>
      <c r="F172" t="s">
        <v>21</v>
      </c>
      <c r="G172" t="s">
        <v>913</v>
      </c>
      <c r="H172" t="s">
        <v>575</v>
      </c>
      <c r="K172" t="s">
        <v>24</v>
      </c>
      <c r="L172" t="s">
        <v>68</v>
      </c>
      <c r="M172" t="s">
        <v>185</v>
      </c>
      <c r="N172" t="s">
        <v>367</v>
      </c>
      <c r="O172" t="s">
        <v>295</v>
      </c>
      <c r="P172" t="s">
        <v>28</v>
      </c>
      <c r="R172" t="s">
        <v>464</v>
      </c>
      <c r="T172">
        <v>306200</v>
      </c>
      <c r="U172">
        <v>0</v>
      </c>
      <c r="V172">
        <v>-2119910</v>
      </c>
      <c r="W172" t="s">
        <v>914</v>
      </c>
    </row>
    <row r="173" spans="1:23" x14ac:dyDescent="0.7">
      <c r="A173">
        <v>172</v>
      </c>
      <c r="B173" t="s">
        <v>915</v>
      </c>
      <c r="C173" t="s">
        <v>916</v>
      </c>
      <c r="D173" t="s">
        <v>916</v>
      </c>
      <c r="F173" t="s">
        <v>21</v>
      </c>
      <c r="G173" t="s">
        <v>917</v>
      </c>
      <c r="H173" t="s">
        <v>918</v>
      </c>
      <c r="K173" t="s">
        <v>24</v>
      </c>
      <c r="L173" t="s">
        <v>243</v>
      </c>
      <c r="M173" t="s">
        <v>137</v>
      </c>
      <c r="N173" t="s">
        <v>244</v>
      </c>
      <c r="O173" t="s">
        <v>28</v>
      </c>
      <c r="P173" t="s">
        <v>28</v>
      </c>
      <c r="R173" t="s">
        <v>352</v>
      </c>
      <c r="S173">
        <v>24000</v>
      </c>
      <c r="T173" t="s">
        <v>39</v>
      </c>
      <c r="U173" t="s">
        <v>39</v>
      </c>
      <c r="V173" t="s">
        <v>39</v>
      </c>
      <c r="W173" t="s">
        <v>919</v>
      </c>
    </row>
    <row r="174" spans="1:23" x14ac:dyDescent="0.7">
      <c r="A174">
        <v>173</v>
      </c>
      <c r="B174" t="s">
        <v>920</v>
      </c>
      <c r="C174" t="s">
        <v>921</v>
      </c>
      <c r="D174" t="s">
        <v>921</v>
      </c>
      <c r="F174" t="s">
        <v>21</v>
      </c>
      <c r="G174" t="s">
        <v>922</v>
      </c>
      <c r="H174" t="s">
        <v>61</v>
      </c>
      <c r="K174" t="s">
        <v>24</v>
      </c>
      <c r="L174" t="s">
        <v>293</v>
      </c>
      <c r="M174" t="s">
        <v>427</v>
      </c>
      <c r="N174" t="s">
        <v>294</v>
      </c>
      <c r="O174" t="s">
        <v>76</v>
      </c>
      <c r="P174" t="s">
        <v>76</v>
      </c>
      <c r="R174" t="s">
        <v>923</v>
      </c>
      <c r="S174">
        <v>50000000</v>
      </c>
      <c r="T174">
        <v>1594952</v>
      </c>
      <c r="U174">
        <v>0</v>
      </c>
      <c r="V174">
        <v>-43503792</v>
      </c>
    </row>
    <row r="175" spans="1:23" x14ac:dyDescent="0.7">
      <c r="A175">
        <v>174</v>
      </c>
      <c r="B175" t="s">
        <v>924</v>
      </c>
      <c r="C175" t="s">
        <v>925</v>
      </c>
      <c r="D175" t="s">
        <v>925</v>
      </c>
      <c r="F175" t="s">
        <v>21</v>
      </c>
      <c r="G175" t="s">
        <v>926</v>
      </c>
      <c r="H175" t="s">
        <v>760</v>
      </c>
      <c r="K175" t="s">
        <v>24</v>
      </c>
      <c r="L175" t="s">
        <v>250</v>
      </c>
      <c r="M175" t="s">
        <v>36</v>
      </c>
      <c r="N175" t="s">
        <v>251</v>
      </c>
      <c r="R175" t="s">
        <v>927</v>
      </c>
      <c r="S175">
        <v>90000</v>
      </c>
      <c r="T175">
        <v>90000</v>
      </c>
      <c r="U175">
        <v>90000</v>
      </c>
      <c r="V175">
        <v>0</v>
      </c>
    </row>
    <row r="176" spans="1:23" x14ac:dyDescent="0.7">
      <c r="A176">
        <v>175</v>
      </c>
      <c r="B176" t="s">
        <v>928</v>
      </c>
      <c r="C176" t="s">
        <v>929</v>
      </c>
      <c r="D176" t="s">
        <v>929</v>
      </c>
      <c r="F176" t="s">
        <v>21</v>
      </c>
      <c r="G176" t="s">
        <v>930</v>
      </c>
      <c r="H176" t="s">
        <v>292</v>
      </c>
      <c r="K176" t="s">
        <v>92</v>
      </c>
      <c r="L176" t="s">
        <v>293</v>
      </c>
      <c r="N176" t="s">
        <v>294</v>
      </c>
      <c r="O176" t="s">
        <v>28</v>
      </c>
      <c r="P176" t="s">
        <v>28</v>
      </c>
      <c r="R176" t="s">
        <v>464</v>
      </c>
      <c r="T176">
        <v>0</v>
      </c>
      <c r="U176">
        <v>0</v>
      </c>
      <c r="V176">
        <v>-15500</v>
      </c>
      <c r="W176" t="s">
        <v>931</v>
      </c>
    </row>
    <row r="177" spans="1:23" x14ac:dyDescent="0.7">
      <c r="A177">
        <v>176</v>
      </c>
      <c r="B177" t="s">
        <v>932</v>
      </c>
      <c r="C177" t="s">
        <v>933</v>
      </c>
      <c r="D177" t="s">
        <v>934</v>
      </c>
      <c r="F177" t="s">
        <v>384</v>
      </c>
      <c r="K177" t="s">
        <v>92</v>
      </c>
      <c r="L177" t="s">
        <v>25</v>
      </c>
      <c r="M177" t="s">
        <v>935</v>
      </c>
      <c r="N177" t="s">
        <v>56</v>
      </c>
      <c r="T177" t="s">
        <v>39</v>
      </c>
      <c r="U177" t="s">
        <v>39</v>
      </c>
      <c r="V177" t="s">
        <v>39</v>
      </c>
      <c r="W177" t="s">
        <v>936</v>
      </c>
    </row>
    <row r="178" spans="1:23" x14ac:dyDescent="0.7">
      <c r="A178">
        <v>177</v>
      </c>
      <c r="B178" t="s">
        <v>937</v>
      </c>
      <c r="C178" t="s">
        <v>938</v>
      </c>
      <c r="D178" t="s">
        <v>939</v>
      </c>
      <c r="F178" t="s">
        <v>21</v>
      </c>
      <c r="G178" t="s">
        <v>940</v>
      </c>
      <c r="H178" t="s">
        <v>123</v>
      </c>
      <c r="K178" t="s">
        <v>24</v>
      </c>
      <c r="L178" t="s">
        <v>68</v>
      </c>
      <c r="M178" t="s">
        <v>137</v>
      </c>
      <c r="N178" t="s">
        <v>69</v>
      </c>
      <c r="O178" t="s">
        <v>28</v>
      </c>
      <c r="P178" t="s">
        <v>28</v>
      </c>
      <c r="R178" t="s">
        <v>941</v>
      </c>
      <c r="S178">
        <v>30000</v>
      </c>
      <c r="T178">
        <v>0</v>
      </c>
      <c r="U178">
        <v>0</v>
      </c>
      <c r="V178">
        <v>30000</v>
      </c>
      <c r="W178" t="s">
        <v>942</v>
      </c>
    </row>
    <row r="179" spans="1:23" x14ac:dyDescent="0.7">
      <c r="A179">
        <v>178</v>
      </c>
      <c r="B179" t="s">
        <v>943</v>
      </c>
      <c r="C179" t="s">
        <v>944</v>
      </c>
      <c r="D179" t="s">
        <v>945</v>
      </c>
      <c r="F179" t="s">
        <v>21</v>
      </c>
      <c r="G179" t="s">
        <v>946</v>
      </c>
      <c r="H179" t="s">
        <v>334</v>
      </c>
      <c r="K179" t="s">
        <v>24</v>
      </c>
      <c r="L179" t="s">
        <v>68</v>
      </c>
      <c r="M179" t="s">
        <v>947</v>
      </c>
      <c r="N179" t="s">
        <v>367</v>
      </c>
      <c r="O179" t="s">
        <v>28</v>
      </c>
      <c r="P179" t="s">
        <v>28</v>
      </c>
      <c r="R179" t="s">
        <v>464</v>
      </c>
      <c r="T179">
        <v>0</v>
      </c>
      <c r="U179">
        <v>0</v>
      </c>
      <c r="V179">
        <v>-60000</v>
      </c>
      <c r="W179" t="s">
        <v>948</v>
      </c>
    </row>
    <row r="180" spans="1:23" x14ac:dyDescent="0.7">
      <c r="A180">
        <v>179</v>
      </c>
      <c r="B180" t="s">
        <v>949</v>
      </c>
      <c r="C180" t="s">
        <v>950</v>
      </c>
      <c r="D180" t="s">
        <v>950</v>
      </c>
      <c r="F180" t="s">
        <v>21</v>
      </c>
      <c r="G180" t="s">
        <v>951</v>
      </c>
      <c r="H180" t="s">
        <v>952</v>
      </c>
      <c r="K180" t="s">
        <v>24</v>
      </c>
      <c r="L180" t="s">
        <v>68</v>
      </c>
      <c r="M180" t="s">
        <v>953</v>
      </c>
      <c r="N180" t="s">
        <v>75</v>
      </c>
      <c r="O180" t="s">
        <v>28</v>
      </c>
      <c r="P180" t="s">
        <v>28</v>
      </c>
      <c r="R180" t="s">
        <v>464</v>
      </c>
      <c r="T180">
        <v>372000</v>
      </c>
      <c r="U180">
        <v>0</v>
      </c>
      <c r="V180">
        <v>-6712200</v>
      </c>
      <c r="W180" t="s">
        <v>954</v>
      </c>
    </row>
    <row r="181" spans="1:23" x14ac:dyDescent="0.7">
      <c r="A181">
        <v>180</v>
      </c>
      <c r="B181" t="s">
        <v>955</v>
      </c>
      <c r="C181" t="s">
        <v>956</v>
      </c>
      <c r="D181" t="s">
        <v>957</v>
      </c>
      <c r="F181" t="s">
        <v>21</v>
      </c>
      <c r="G181" t="s">
        <v>958</v>
      </c>
      <c r="H181" t="s">
        <v>959</v>
      </c>
      <c r="K181" t="s">
        <v>24</v>
      </c>
      <c r="L181" t="s">
        <v>293</v>
      </c>
      <c r="M181" t="s">
        <v>960</v>
      </c>
      <c r="N181" t="s">
        <v>294</v>
      </c>
      <c r="O181" t="s">
        <v>76</v>
      </c>
      <c r="P181" t="s">
        <v>295</v>
      </c>
      <c r="R181" t="s">
        <v>961</v>
      </c>
      <c r="S181">
        <v>7700000</v>
      </c>
      <c r="T181">
        <v>11391403</v>
      </c>
      <c r="U181">
        <v>7700000</v>
      </c>
      <c r="V181">
        <v>7667050</v>
      </c>
      <c r="W181" t="s">
        <v>609</v>
      </c>
    </row>
    <row r="182" spans="1:23" x14ac:dyDescent="0.7">
      <c r="A182">
        <v>181</v>
      </c>
      <c r="B182" t="s">
        <v>962</v>
      </c>
      <c r="C182" t="s">
        <v>963</v>
      </c>
      <c r="D182" t="s">
        <v>963</v>
      </c>
      <c r="F182" t="s">
        <v>21</v>
      </c>
      <c r="G182" t="s">
        <v>964</v>
      </c>
      <c r="H182" t="s">
        <v>292</v>
      </c>
      <c r="K182" t="s">
        <v>34</v>
      </c>
      <c r="L182" t="s">
        <v>35</v>
      </c>
      <c r="M182" t="s">
        <v>263</v>
      </c>
      <c r="N182" t="s">
        <v>37</v>
      </c>
      <c r="R182" t="s">
        <v>965</v>
      </c>
      <c r="S182">
        <v>300000</v>
      </c>
      <c r="T182" t="s">
        <v>39</v>
      </c>
      <c r="U182" t="s">
        <v>39</v>
      </c>
      <c r="V182" t="s">
        <v>39</v>
      </c>
    </row>
    <row r="183" spans="1:23" x14ac:dyDescent="0.7">
      <c r="A183">
        <v>182</v>
      </c>
      <c r="B183" t="s">
        <v>966</v>
      </c>
      <c r="C183" t="s">
        <v>967</v>
      </c>
      <c r="D183" t="s">
        <v>967</v>
      </c>
      <c r="F183" t="s">
        <v>21</v>
      </c>
      <c r="G183" t="s">
        <v>968</v>
      </c>
      <c r="H183" t="s">
        <v>274</v>
      </c>
      <c r="K183" t="s">
        <v>34</v>
      </c>
      <c r="L183" t="s">
        <v>250</v>
      </c>
      <c r="M183" t="s">
        <v>969</v>
      </c>
      <c r="N183" t="s">
        <v>251</v>
      </c>
      <c r="R183" t="s">
        <v>970</v>
      </c>
      <c r="S183">
        <v>306000</v>
      </c>
      <c r="T183" t="s">
        <v>39</v>
      </c>
      <c r="U183" t="s">
        <v>39</v>
      </c>
      <c r="V183" t="s">
        <v>39</v>
      </c>
    </row>
    <row r="184" spans="1:23" x14ac:dyDescent="0.7">
      <c r="A184">
        <v>183</v>
      </c>
      <c r="B184" t="s">
        <v>971</v>
      </c>
      <c r="C184" t="s">
        <v>972</v>
      </c>
      <c r="D184" t="s">
        <v>972</v>
      </c>
      <c r="F184" t="s">
        <v>21</v>
      </c>
      <c r="G184" t="s">
        <v>973</v>
      </c>
      <c r="H184" t="s">
        <v>292</v>
      </c>
      <c r="K184" t="s">
        <v>34</v>
      </c>
      <c r="L184" t="s">
        <v>35</v>
      </c>
      <c r="M184" t="s">
        <v>36</v>
      </c>
      <c r="N184" t="s">
        <v>37</v>
      </c>
      <c r="R184" t="s">
        <v>974</v>
      </c>
      <c r="S184">
        <v>66000</v>
      </c>
      <c r="T184" t="s">
        <v>39</v>
      </c>
      <c r="U184" t="s">
        <v>39</v>
      </c>
      <c r="V184" t="s">
        <v>39</v>
      </c>
    </row>
    <row r="185" spans="1:23" x14ac:dyDescent="0.7">
      <c r="A185">
        <v>184</v>
      </c>
      <c r="B185" t="s">
        <v>975</v>
      </c>
      <c r="C185" t="s">
        <v>976</v>
      </c>
      <c r="D185" t="s">
        <v>976</v>
      </c>
      <c r="F185" t="s">
        <v>21</v>
      </c>
      <c r="G185" t="s">
        <v>977</v>
      </c>
      <c r="H185" t="s">
        <v>242</v>
      </c>
      <c r="K185" t="s">
        <v>24</v>
      </c>
      <c r="L185" t="s">
        <v>243</v>
      </c>
      <c r="M185" t="s">
        <v>137</v>
      </c>
      <c r="N185" t="s">
        <v>244</v>
      </c>
      <c r="O185" t="s">
        <v>28</v>
      </c>
      <c r="P185" t="s">
        <v>28</v>
      </c>
      <c r="R185" t="s">
        <v>978</v>
      </c>
      <c r="S185">
        <v>16000</v>
      </c>
      <c r="T185" t="s">
        <v>39</v>
      </c>
      <c r="U185" t="s">
        <v>39</v>
      </c>
      <c r="V185" t="s">
        <v>39</v>
      </c>
      <c r="W185" t="s">
        <v>919</v>
      </c>
    </row>
    <row r="186" spans="1:23" x14ac:dyDescent="0.7">
      <c r="A186">
        <v>185</v>
      </c>
      <c r="B186" t="s">
        <v>979</v>
      </c>
      <c r="C186" t="s">
        <v>980</v>
      </c>
      <c r="D186" t="s">
        <v>980</v>
      </c>
      <c r="F186" t="s">
        <v>21</v>
      </c>
      <c r="G186" t="s">
        <v>981</v>
      </c>
      <c r="H186" t="s">
        <v>982</v>
      </c>
      <c r="K186" t="s">
        <v>24</v>
      </c>
      <c r="L186" t="s">
        <v>293</v>
      </c>
      <c r="M186" t="s">
        <v>185</v>
      </c>
      <c r="N186" t="s">
        <v>626</v>
      </c>
      <c r="O186" t="s">
        <v>28</v>
      </c>
      <c r="P186" t="s">
        <v>28</v>
      </c>
      <c r="R186" t="s">
        <v>983</v>
      </c>
      <c r="S186">
        <v>3000000</v>
      </c>
      <c r="T186">
        <v>1392800</v>
      </c>
      <c r="U186">
        <v>3000000</v>
      </c>
      <c r="V186">
        <v>-1607200</v>
      </c>
    </row>
    <row r="187" spans="1:23" x14ac:dyDescent="0.7">
      <c r="A187">
        <v>186</v>
      </c>
      <c r="B187" t="s">
        <v>984</v>
      </c>
      <c r="C187" t="s">
        <v>985</v>
      </c>
      <c r="D187" t="s">
        <v>985</v>
      </c>
      <c r="F187" t="s">
        <v>21</v>
      </c>
      <c r="G187" t="s">
        <v>986</v>
      </c>
      <c r="H187" t="s">
        <v>601</v>
      </c>
      <c r="K187" t="s">
        <v>24</v>
      </c>
      <c r="L187" t="s">
        <v>243</v>
      </c>
      <c r="M187" t="s">
        <v>137</v>
      </c>
      <c r="N187" t="s">
        <v>603</v>
      </c>
      <c r="O187" t="s">
        <v>28</v>
      </c>
      <c r="P187" t="s">
        <v>28</v>
      </c>
      <c r="R187" t="s">
        <v>987</v>
      </c>
      <c r="S187">
        <v>15000</v>
      </c>
      <c r="T187">
        <v>15000</v>
      </c>
      <c r="U187">
        <v>15000</v>
      </c>
      <c r="V187">
        <v>0</v>
      </c>
    </row>
    <row r="188" spans="1:23" x14ac:dyDescent="0.7">
      <c r="A188">
        <v>187</v>
      </c>
      <c r="B188" t="s">
        <v>988</v>
      </c>
      <c r="C188" t="s">
        <v>989</v>
      </c>
      <c r="D188" t="s">
        <v>990</v>
      </c>
      <c r="F188" t="s">
        <v>21</v>
      </c>
      <c r="G188" t="s">
        <v>174</v>
      </c>
      <c r="H188" t="s">
        <v>91</v>
      </c>
      <c r="K188" t="s">
        <v>24</v>
      </c>
      <c r="L188" t="s">
        <v>68</v>
      </c>
      <c r="M188" t="s">
        <v>991</v>
      </c>
      <c r="N188" t="s">
        <v>186</v>
      </c>
      <c r="O188" t="s">
        <v>76</v>
      </c>
      <c r="P188" t="s">
        <v>992</v>
      </c>
      <c r="R188" t="s">
        <v>993</v>
      </c>
      <c r="S188">
        <v>116411300</v>
      </c>
      <c r="T188">
        <v>401795990</v>
      </c>
      <c r="U188">
        <v>395347610</v>
      </c>
      <c r="V188">
        <v>6448380</v>
      </c>
      <c r="W188" t="s">
        <v>417</v>
      </c>
    </row>
    <row r="189" spans="1:23" x14ac:dyDescent="0.7">
      <c r="A189">
        <v>188</v>
      </c>
      <c r="B189" t="s">
        <v>994</v>
      </c>
      <c r="C189" t="s">
        <v>995</v>
      </c>
      <c r="D189" t="s">
        <v>995</v>
      </c>
      <c r="F189" t="s">
        <v>21</v>
      </c>
      <c r="G189" t="s">
        <v>996</v>
      </c>
      <c r="H189" t="s">
        <v>274</v>
      </c>
      <c r="K189" t="s">
        <v>34</v>
      </c>
      <c r="L189" t="s">
        <v>250</v>
      </c>
      <c r="M189" t="s">
        <v>137</v>
      </c>
      <c r="N189" t="s">
        <v>251</v>
      </c>
      <c r="R189" t="s">
        <v>997</v>
      </c>
      <c r="S189">
        <v>16000</v>
      </c>
      <c r="T189" t="s">
        <v>39</v>
      </c>
      <c r="U189" t="s">
        <v>39</v>
      </c>
      <c r="V189" t="s">
        <v>39</v>
      </c>
    </row>
    <row r="190" spans="1:23" x14ac:dyDescent="0.7">
      <c r="A190">
        <v>189</v>
      </c>
      <c r="B190" t="s">
        <v>998</v>
      </c>
      <c r="C190" t="s">
        <v>999</v>
      </c>
      <c r="D190" t="s">
        <v>999</v>
      </c>
      <c r="F190" t="s">
        <v>21</v>
      </c>
      <c r="G190" t="s">
        <v>1000</v>
      </c>
      <c r="H190" t="s">
        <v>84</v>
      </c>
      <c r="K190" t="s">
        <v>34</v>
      </c>
      <c r="L190" t="s">
        <v>25</v>
      </c>
      <c r="M190" t="s">
        <v>263</v>
      </c>
      <c r="N190" t="s">
        <v>56</v>
      </c>
      <c r="R190" t="s">
        <v>580</v>
      </c>
      <c r="S190">
        <v>300000</v>
      </c>
      <c r="T190" t="s">
        <v>39</v>
      </c>
      <c r="U190" t="s">
        <v>39</v>
      </c>
      <c r="V190" t="s">
        <v>39</v>
      </c>
      <c r="W190" t="s">
        <v>1001</v>
      </c>
    </row>
    <row r="191" spans="1:23" x14ac:dyDescent="0.7">
      <c r="A191">
        <v>190</v>
      </c>
      <c r="B191" t="s">
        <v>1002</v>
      </c>
      <c r="C191" t="s">
        <v>1003</v>
      </c>
      <c r="D191" t="s">
        <v>1003</v>
      </c>
      <c r="F191" t="s">
        <v>21</v>
      </c>
      <c r="G191" t="s">
        <v>1004</v>
      </c>
      <c r="H191" t="s">
        <v>160</v>
      </c>
      <c r="K191" t="s">
        <v>24</v>
      </c>
      <c r="L191" t="s">
        <v>25</v>
      </c>
      <c r="M191" t="s">
        <v>217</v>
      </c>
      <c r="N191" t="s">
        <v>27</v>
      </c>
      <c r="O191" t="s">
        <v>28</v>
      </c>
      <c r="P191" t="s">
        <v>28</v>
      </c>
      <c r="R191" t="s">
        <v>1005</v>
      </c>
      <c r="S191">
        <v>152000</v>
      </c>
      <c r="T191">
        <v>304000</v>
      </c>
      <c r="U191">
        <v>152000</v>
      </c>
      <c r="V191">
        <v>152000</v>
      </c>
    </row>
    <row r="192" spans="1:23" x14ac:dyDescent="0.7">
      <c r="A192">
        <v>191</v>
      </c>
      <c r="B192" t="s">
        <v>1006</v>
      </c>
      <c r="C192" t="s">
        <v>1007</v>
      </c>
      <c r="D192" t="s">
        <v>1007</v>
      </c>
      <c r="F192" t="s">
        <v>21</v>
      </c>
      <c r="G192" t="s">
        <v>1008</v>
      </c>
      <c r="H192" t="s">
        <v>918</v>
      </c>
      <c r="K192" t="s">
        <v>24</v>
      </c>
      <c r="L192" t="s">
        <v>243</v>
      </c>
      <c r="M192" t="s">
        <v>36</v>
      </c>
      <c r="N192" t="s">
        <v>244</v>
      </c>
      <c r="O192" t="s">
        <v>28</v>
      </c>
      <c r="P192" t="s">
        <v>28</v>
      </c>
      <c r="R192" t="s">
        <v>1009</v>
      </c>
      <c r="S192">
        <v>80000</v>
      </c>
      <c r="T192" t="s">
        <v>39</v>
      </c>
      <c r="U192" t="s">
        <v>39</v>
      </c>
      <c r="V192" t="s">
        <v>39</v>
      </c>
      <c r="W192" t="s">
        <v>919</v>
      </c>
    </row>
    <row r="193" spans="1:23" x14ac:dyDescent="0.7">
      <c r="A193">
        <v>192</v>
      </c>
      <c r="B193" t="s">
        <v>1010</v>
      </c>
      <c r="C193" t="s">
        <v>1011</v>
      </c>
      <c r="D193" t="s">
        <v>1011</v>
      </c>
      <c r="F193" t="s">
        <v>21</v>
      </c>
      <c r="G193" t="s">
        <v>1012</v>
      </c>
      <c r="H193" t="s">
        <v>44</v>
      </c>
      <c r="K193" t="s">
        <v>24</v>
      </c>
      <c r="L193" t="s">
        <v>25</v>
      </c>
      <c r="M193" t="s">
        <v>1013</v>
      </c>
      <c r="N193" t="s">
        <v>27</v>
      </c>
      <c r="O193" t="s">
        <v>28</v>
      </c>
      <c r="P193" t="s">
        <v>28</v>
      </c>
      <c r="R193" t="s">
        <v>694</v>
      </c>
      <c r="S193">
        <v>990000</v>
      </c>
      <c r="T193">
        <v>990000</v>
      </c>
      <c r="U193">
        <v>990000</v>
      </c>
      <c r="V193">
        <v>0</v>
      </c>
    </row>
    <row r="194" spans="1:23" x14ac:dyDescent="0.7">
      <c r="A194">
        <v>193</v>
      </c>
      <c r="B194" t="s">
        <v>1014</v>
      </c>
      <c r="C194" t="s">
        <v>1015</v>
      </c>
      <c r="D194" t="s">
        <v>1015</v>
      </c>
      <c r="F194" t="s">
        <v>21</v>
      </c>
      <c r="G194" t="s">
        <v>1016</v>
      </c>
      <c r="H194" t="s">
        <v>283</v>
      </c>
      <c r="K194" t="s">
        <v>24</v>
      </c>
      <c r="L194" t="s">
        <v>25</v>
      </c>
      <c r="M194" t="s">
        <v>55</v>
      </c>
      <c r="N194" t="s">
        <v>56</v>
      </c>
      <c r="R194" t="s">
        <v>138</v>
      </c>
      <c r="S194">
        <v>21528000</v>
      </c>
      <c r="T194">
        <v>231416550</v>
      </c>
      <c r="U194">
        <v>214891650</v>
      </c>
      <c r="V194">
        <v>16524900</v>
      </c>
    </row>
    <row r="195" spans="1:23" x14ac:dyDescent="0.7">
      <c r="A195">
        <v>194</v>
      </c>
      <c r="B195" t="s">
        <v>1017</v>
      </c>
      <c r="C195" t="s">
        <v>1018</v>
      </c>
      <c r="D195" t="s">
        <v>1018</v>
      </c>
      <c r="F195" t="s">
        <v>384</v>
      </c>
      <c r="G195" t="s">
        <v>1019</v>
      </c>
      <c r="H195" t="s">
        <v>309</v>
      </c>
      <c r="K195" t="s">
        <v>92</v>
      </c>
      <c r="L195" t="s">
        <v>25</v>
      </c>
      <c r="M195" t="s">
        <v>55</v>
      </c>
      <c r="N195" t="s">
        <v>56</v>
      </c>
      <c r="R195" t="s">
        <v>1020</v>
      </c>
      <c r="S195">
        <v>63000</v>
      </c>
      <c r="T195" t="s">
        <v>39</v>
      </c>
      <c r="U195" t="s">
        <v>39</v>
      </c>
      <c r="V195" t="s">
        <v>39</v>
      </c>
    </row>
    <row r="196" spans="1:23" x14ac:dyDescent="0.7">
      <c r="A196">
        <v>195</v>
      </c>
      <c r="B196" t="s">
        <v>1021</v>
      </c>
      <c r="C196" t="s">
        <v>1022</v>
      </c>
      <c r="D196" t="s">
        <v>1022</v>
      </c>
      <c r="F196" t="s">
        <v>21</v>
      </c>
      <c r="G196" t="s">
        <v>1023</v>
      </c>
      <c r="H196" t="s">
        <v>426</v>
      </c>
      <c r="K196" t="s">
        <v>24</v>
      </c>
      <c r="L196" t="s">
        <v>68</v>
      </c>
      <c r="M196" t="s">
        <v>615</v>
      </c>
      <c r="N196" t="s">
        <v>75</v>
      </c>
      <c r="O196" t="s">
        <v>28</v>
      </c>
      <c r="P196" t="s">
        <v>28</v>
      </c>
      <c r="R196" t="s">
        <v>1024</v>
      </c>
      <c r="S196">
        <v>10000000</v>
      </c>
      <c r="T196">
        <v>0</v>
      </c>
      <c r="U196">
        <v>0</v>
      </c>
      <c r="V196">
        <v>-409240</v>
      </c>
      <c r="W196" t="s">
        <v>1025</v>
      </c>
    </row>
    <row r="197" spans="1:23" x14ac:dyDescent="0.7">
      <c r="A197">
        <v>196</v>
      </c>
      <c r="B197" t="s">
        <v>1026</v>
      </c>
      <c r="C197" t="s">
        <v>1027</v>
      </c>
      <c r="D197" t="s">
        <v>1027</v>
      </c>
      <c r="F197" t="s">
        <v>21</v>
      </c>
      <c r="G197" t="s">
        <v>1028</v>
      </c>
      <c r="H197" t="s">
        <v>1029</v>
      </c>
      <c r="K197" t="s">
        <v>24</v>
      </c>
      <c r="L197" t="s">
        <v>243</v>
      </c>
      <c r="M197" t="s">
        <v>185</v>
      </c>
      <c r="N197" t="s">
        <v>244</v>
      </c>
      <c r="O197" t="s">
        <v>28</v>
      </c>
      <c r="P197" t="s">
        <v>28</v>
      </c>
      <c r="R197" t="s">
        <v>1030</v>
      </c>
      <c r="S197">
        <v>25200000</v>
      </c>
      <c r="T197">
        <v>808500</v>
      </c>
      <c r="U197">
        <v>0</v>
      </c>
      <c r="V197">
        <v>0</v>
      </c>
    </row>
    <row r="198" spans="1:23" x14ac:dyDescent="0.7">
      <c r="A198">
        <v>197</v>
      </c>
      <c r="B198" t="s">
        <v>1031</v>
      </c>
      <c r="C198" t="s">
        <v>1032</v>
      </c>
      <c r="D198" t="s">
        <v>1032</v>
      </c>
      <c r="F198" t="s">
        <v>21</v>
      </c>
      <c r="G198" t="s">
        <v>1033</v>
      </c>
      <c r="H198" t="s">
        <v>1034</v>
      </c>
      <c r="K198" t="s">
        <v>24</v>
      </c>
      <c r="L198" t="s">
        <v>25</v>
      </c>
      <c r="M198" t="s">
        <v>185</v>
      </c>
      <c r="N198" t="s">
        <v>27</v>
      </c>
      <c r="O198" t="s">
        <v>295</v>
      </c>
      <c r="P198" t="s">
        <v>28</v>
      </c>
      <c r="R198" t="s">
        <v>1035</v>
      </c>
      <c r="S198">
        <v>23500000</v>
      </c>
      <c r="T198">
        <v>24846175</v>
      </c>
      <c r="U198">
        <v>28500000</v>
      </c>
      <c r="V198">
        <v>-5002925</v>
      </c>
    </row>
    <row r="199" spans="1:23" x14ac:dyDescent="0.7">
      <c r="A199">
        <v>198</v>
      </c>
      <c r="B199" t="s">
        <v>1036</v>
      </c>
      <c r="C199" t="s">
        <v>1037</v>
      </c>
      <c r="D199" t="s">
        <v>1037</v>
      </c>
      <c r="F199" t="s">
        <v>21</v>
      </c>
      <c r="G199" t="s">
        <v>1038</v>
      </c>
      <c r="H199" t="s">
        <v>242</v>
      </c>
      <c r="K199" t="s">
        <v>24</v>
      </c>
      <c r="L199" t="s">
        <v>243</v>
      </c>
      <c r="M199" t="s">
        <v>263</v>
      </c>
      <c r="N199" t="s">
        <v>244</v>
      </c>
      <c r="O199" t="s">
        <v>28</v>
      </c>
      <c r="P199" t="s">
        <v>28</v>
      </c>
      <c r="R199" t="s">
        <v>1039</v>
      </c>
      <c r="V199">
        <v>-464000</v>
      </c>
      <c r="W199" t="s">
        <v>1040</v>
      </c>
    </row>
    <row r="200" spans="1:23" x14ac:dyDescent="0.7">
      <c r="A200">
        <v>199</v>
      </c>
      <c r="B200" t="s">
        <v>1041</v>
      </c>
      <c r="C200" t="s">
        <v>1042</v>
      </c>
      <c r="D200" t="s">
        <v>1043</v>
      </c>
      <c r="F200" t="s">
        <v>21</v>
      </c>
      <c r="G200" t="s">
        <v>669</v>
      </c>
      <c r="H200" t="s">
        <v>575</v>
      </c>
      <c r="K200" t="s">
        <v>24</v>
      </c>
      <c r="L200" t="s">
        <v>68</v>
      </c>
      <c r="M200" t="s">
        <v>615</v>
      </c>
      <c r="N200" t="s">
        <v>367</v>
      </c>
      <c r="O200" t="s">
        <v>28</v>
      </c>
      <c r="P200" t="s">
        <v>28</v>
      </c>
      <c r="R200" t="s">
        <v>453</v>
      </c>
      <c r="S200">
        <v>145000</v>
      </c>
      <c r="T200">
        <v>145000</v>
      </c>
      <c r="U200">
        <v>145000</v>
      </c>
      <c r="V200">
        <v>0</v>
      </c>
    </row>
    <row r="201" spans="1:23" x14ac:dyDescent="0.7">
      <c r="A201">
        <v>200</v>
      </c>
      <c r="B201" t="s">
        <v>1044</v>
      </c>
      <c r="C201" t="s">
        <v>1045</v>
      </c>
      <c r="D201" t="s">
        <v>1045</v>
      </c>
      <c r="F201" t="s">
        <v>21</v>
      </c>
      <c r="G201" t="s">
        <v>1046</v>
      </c>
      <c r="H201" t="s">
        <v>61</v>
      </c>
      <c r="K201" t="s">
        <v>24</v>
      </c>
      <c r="L201" t="s">
        <v>293</v>
      </c>
      <c r="M201" t="s">
        <v>427</v>
      </c>
      <c r="N201" t="s">
        <v>626</v>
      </c>
      <c r="O201" t="s">
        <v>295</v>
      </c>
      <c r="P201" t="s">
        <v>295</v>
      </c>
      <c r="R201" t="s">
        <v>1047</v>
      </c>
      <c r="S201">
        <v>7500000</v>
      </c>
      <c r="T201">
        <v>22538156</v>
      </c>
      <c r="U201">
        <v>20959000</v>
      </c>
      <c r="V201">
        <v>-4968085</v>
      </c>
    </row>
    <row r="202" spans="1:23" x14ac:dyDescent="0.7">
      <c r="A202">
        <v>201</v>
      </c>
      <c r="B202" t="s">
        <v>1048</v>
      </c>
      <c r="C202" t="s">
        <v>1049</v>
      </c>
      <c r="D202" t="s">
        <v>1049</v>
      </c>
      <c r="F202" t="s">
        <v>21</v>
      </c>
      <c r="H202" t="s">
        <v>160</v>
      </c>
      <c r="K202" t="s">
        <v>34</v>
      </c>
      <c r="L202" t="s">
        <v>35</v>
      </c>
      <c r="M202" t="s">
        <v>36</v>
      </c>
      <c r="N202" t="s">
        <v>37</v>
      </c>
      <c r="R202" t="s">
        <v>1050</v>
      </c>
      <c r="S202">
        <v>150000</v>
      </c>
      <c r="T202" t="s">
        <v>39</v>
      </c>
      <c r="U202" t="s">
        <v>39</v>
      </c>
      <c r="V202" t="s">
        <v>39</v>
      </c>
    </row>
    <row r="203" spans="1:23" x14ac:dyDescent="0.7">
      <c r="A203">
        <v>202</v>
      </c>
      <c r="B203" t="s">
        <v>1051</v>
      </c>
      <c r="C203" t="s">
        <v>1052</v>
      </c>
      <c r="D203" t="s">
        <v>1052</v>
      </c>
      <c r="F203" t="s">
        <v>21</v>
      </c>
      <c r="G203" t="s">
        <v>1053</v>
      </c>
      <c r="H203" t="s">
        <v>292</v>
      </c>
      <c r="K203" t="s">
        <v>34</v>
      </c>
      <c r="L203" t="s">
        <v>25</v>
      </c>
      <c r="M203" t="s">
        <v>74</v>
      </c>
      <c r="N203" t="s">
        <v>56</v>
      </c>
      <c r="R203" t="s">
        <v>1054</v>
      </c>
      <c r="S203">
        <v>35000</v>
      </c>
      <c r="T203" t="s">
        <v>39</v>
      </c>
      <c r="U203" t="s">
        <v>39</v>
      </c>
      <c r="V203" t="s">
        <v>39</v>
      </c>
      <c r="W203" t="s">
        <v>369</v>
      </c>
    </row>
    <row r="204" spans="1:23" x14ac:dyDescent="0.7">
      <c r="A204">
        <v>203</v>
      </c>
      <c r="B204" t="s">
        <v>1055</v>
      </c>
      <c r="C204" t="s">
        <v>1056</v>
      </c>
      <c r="D204" t="s">
        <v>1056</v>
      </c>
      <c r="F204" t="s">
        <v>21</v>
      </c>
      <c r="G204" t="s">
        <v>1057</v>
      </c>
      <c r="H204" t="s">
        <v>1058</v>
      </c>
      <c r="K204" t="s">
        <v>24</v>
      </c>
      <c r="L204" t="s">
        <v>25</v>
      </c>
      <c r="M204" t="s">
        <v>263</v>
      </c>
      <c r="N204" t="s">
        <v>56</v>
      </c>
      <c r="R204" t="s">
        <v>483</v>
      </c>
      <c r="S204">
        <v>320000</v>
      </c>
      <c r="T204">
        <v>760000</v>
      </c>
      <c r="U204">
        <v>700000</v>
      </c>
      <c r="V204">
        <v>380000</v>
      </c>
    </row>
    <row r="205" spans="1:23" x14ac:dyDescent="0.7">
      <c r="A205">
        <v>204</v>
      </c>
      <c r="B205" t="s">
        <v>1059</v>
      </c>
      <c r="C205" t="s">
        <v>1060</v>
      </c>
      <c r="D205" t="s">
        <v>1060</v>
      </c>
      <c r="F205" t="s">
        <v>21</v>
      </c>
      <c r="G205" t="s">
        <v>1061</v>
      </c>
      <c r="H205" t="s">
        <v>160</v>
      </c>
      <c r="K205" t="s">
        <v>24</v>
      </c>
      <c r="L205" t="s">
        <v>25</v>
      </c>
      <c r="M205" t="s">
        <v>36</v>
      </c>
      <c r="N205" t="s">
        <v>27</v>
      </c>
      <c r="O205" t="s">
        <v>28</v>
      </c>
      <c r="P205" t="s">
        <v>28</v>
      </c>
      <c r="R205" t="s">
        <v>1062</v>
      </c>
      <c r="S205">
        <v>160000</v>
      </c>
      <c r="T205">
        <v>160000</v>
      </c>
      <c r="U205">
        <v>160000</v>
      </c>
      <c r="V205">
        <v>0</v>
      </c>
    </row>
    <row r="206" spans="1:23" x14ac:dyDescent="0.7">
      <c r="A206">
        <v>205</v>
      </c>
      <c r="B206" t="s">
        <v>1063</v>
      </c>
      <c r="C206" t="s">
        <v>1064</v>
      </c>
      <c r="D206" t="s">
        <v>1064</v>
      </c>
      <c r="F206" t="s">
        <v>21</v>
      </c>
      <c r="G206" t="s">
        <v>1065</v>
      </c>
      <c r="H206" t="s">
        <v>874</v>
      </c>
      <c r="K206" t="s">
        <v>24</v>
      </c>
      <c r="L206" t="s">
        <v>250</v>
      </c>
      <c r="M206" t="s">
        <v>263</v>
      </c>
      <c r="N206" t="s">
        <v>251</v>
      </c>
      <c r="R206" t="s">
        <v>1066</v>
      </c>
      <c r="S206">
        <v>100000</v>
      </c>
      <c r="T206">
        <v>100000</v>
      </c>
      <c r="U206">
        <v>100000</v>
      </c>
      <c r="V206">
        <v>0</v>
      </c>
    </row>
    <row r="207" spans="1:23" x14ac:dyDescent="0.7">
      <c r="A207">
        <v>206</v>
      </c>
      <c r="B207" t="s">
        <v>1067</v>
      </c>
      <c r="C207" t="s">
        <v>1068</v>
      </c>
      <c r="D207" t="s">
        <v>1069</v>
      </c>
      <c r="F207" t="s">
        <v>384</v>
      </c>
      <c r="G207" t="s">
        <v>1070</v>
      </c>
      <c r="H207" t="s">
        <v>476</v>
      </c>
      <c r="K207" t="s">
        <v>92</v>
      </c>
      <c r="L207" t="s">
        <v>68</v>
      </c>
      <c r="M207" t="s">
        <v>427</v>
      </c>
      <c r="N207" t="s">
        <v>367</v>
      </c>
      <c r="R207" t="s">
        <v>1071</v>
      </c>
      <c r="S207">
        <v>307969</v>
      </c>
      <c r="T207" t="s">
        <v>39</v>
      </c>
      <c r="U207" t="s">
        <v>39</v>
      </c>
      <c r="V207" t="s">
        <v>39</v>
      </c>
      <c r="W207" t="s">
        <v>384</v>
      </c>
    </row>
    <row r="208" spans="1:23" x14ac:dyDescent="0.7">
      <c r="A208">
        <v>207</v>
      </c>
      <c r="B208" t="s">
        <v>1072</v>
      </c>
      <c r="C208" t="s">
        <v>1073</v>
      </c>
      <c r="D208" t="s">
        <v>1073</v>
      </c>
      <c r="F208" t="s">
        <v>21</v>
      </c>
      <c r="G208" t="s">
        <v>1074</v>
      </c>
      <c r="H208" t="s">
        <v>315</v>
      </c>
      <c r="K208" t="s">
        <v>24</v>
      </c>
      <c r="L208" t="s">
        <v>68</v>
      </c>
      <c r="M208" t="s">
        <v>1075</v>
      </c>
      <c r="N208" t="s">
        <v>75</v>
      </c>
      <c r="O208" t="s">
        <v>28</v>
      </c>
      <c r="P208" t="s">
        <v>28</v>
      </c>
      <c r="R208" t="s">
        <v>343</v>
      </c>
      <c r="S208">
        <v>15000</v>
      </c>
      <c r="T208" t="s">
        <v>39</v>
      </c>
      <c r="U208" t="s">
        <v>39</v>
      </c>
      <c r="V208" t="s">
        <v>39</v>
      </c>
      <c r="W208" t="s">
        <v>1076</v>
      </c>
    </row>
    <row r="209" spans="1:23" x14ac:dyDescent="0.7">
      <c r="A209">
        <v>208</v>
      </c>
      <c r="B209" t="s">
        <v>1077</v>
      </c>
      <c r="C209" t="s">
        <v>1078</v>
      </c>
      <c r="D209" t="s">
        <v>1078</v>
      </c>
      <c r="F209" t="s">
        <v>21</v>
      </c>
      <c r="G209" t="s">
        <v>1079</v>
      </c>
      <c r="H209" t="s">
        <v>1080</v>
      </c>
      <c r="K209" t="s">
        <v>24</v>
      </c>
      <c r="L209" t="s">
        <v>293</v>
      </c>
      <c r="M209" t="s">
        <v>185</v>
      </c>
      <c r="N209" t="s">
        <v>626</v>
      </c>
      <c r="O209" t="s">
        <v>28</v>
      </c>
      <c r="P209" t="s">
        <v>28</v>
      </c>
      <c r="R209" t="s">
        <v>1081</v>
      </c>
      <c r="S209">
        <v>80000</v>
      </c>
      <c r="T209">
        <v>17349873</v>
      </c>
      <c r="U209">
        <v>20160000</v>
      </c>
      <c r="V209">
        <v>1055302</v>
      </c>
    </row>
    <row r="210" spans="1:23" x14ac:dyDescent="0.7">
      <c r="A210">
        <v>209</v>
      </c>
      <c r="B210" t="s">
        <v>1082</v>
      </c>
      <c r="C210" t="s">
        <v>1083</v>
      </c>
      <c r="D210" t="s">
        <v>1083</v>
      </c>
      <c r="F210" t="s">
        <v>21</v>
      </c>
      <c r="G210" t="s">
        <v>1084</v>
      </c>
      <c r="H210" t="s">
        <v>283</v>
      </c>
      <c r="K210" t="s">
        <v>24</v>
      </c>
      <c r="L210" t="s">
        <v>243</v>
      </c>
      <c r="M210" t="s">
        <v>185</v>
      </c>
      <c r="N210" t="s">
        <v>244</v>
      </c>
      <c r="O210" t="s">
        <v>76</v>
      </c>
      <c r="P210" t="s">
        <v>76</v>
      </c>
      <c r="R210" t="s">
        <v>1085</v>
      </c>
      <c r="S210">
        <v>10000000</v>
      </c>
      <c r="T210">
        <v>20776640</v>
      </c>
      <c r="U210">
        <v>53769360</v>
      </c>
      <c r="V210">
        <v>-33329306</v>
      </c>
      <c r="W210" t="s">
        <v>1086</v>
      </c>
    </row>
    <row r="211" spans="1:23" x14ac:dyDescent="0.7">
      <c r="A211">
        <v>210</v>
      </c>
      <c r="B211" t="s">
        <v>1087</v>
      </c>
      <c r="C211" t="s">
        <v>1088</v>
      </c>
      <c r="D211" t="s">
        <v>1089</v>
      </c>
      <c r="F211" t="s">
        <v>21</v>
      </c>
      <c r="G211" t="s">
        <v>1090</v>
      </c>
      <c r="H211" t="s">
        <v>379</v>
      </c>
      <c r="K211" t="s">
        <v>24</v>
      </c>
      <c r="L211" t="s">
        <v>68</v>
      </c>
      <c r="M211" t="s">
        <v>1091</v>
      </c>
      <c r="N211" t="s">
        <v>186</v>
      </c>
      <c r="O211" t="s">
        <v>76</v>
      </c>
      <c r="P211" t="s">
        <v>28</v>
      </c>
      <c r="R211" t="s">
        <v>857</v>
      </c>
      <c r="S211">
        <v>80000</v>
      </c>
      <c r="T211">
        <v>0</v>
      </c>
      <c r="U211">
        <v>0</v>
      </c>
      <c r="V211">
        <v>642800</v>
      </c>
      <c r="W211" t="s">
        <v>1092</v>
      </c>
    </row>
    <row r="212" spans="1:23" x14ac:dyDescent="0.7">
      <c r="A212">
        <v>211</v>
      </c>
      <c r="B212" t="s">
        <v>1093</v>
      </c>
      <c r="C212" t="s">
        <v>1094</v>
      </c>
      <c r="D212" t="s">
        <v>1094</v>
      </c>
      <c r="F212" t="s">
        <v>21</v>
      </c>
      <c r="G212" t="s">
        <v>1095</v>
      </c>
      <c r="H212" t="s">
        <v>509</v>
      </c>
      <c r="K212" t="s">
        <v>24</v>
      </c>
      <c r="L212" t="s">
        <v>68</v>
      </c>
      <c r="M212" t="s">
        <v>55</v>
      </c>
      <c r="N212" t="s">
        <v>186</v>
      </c>
      <c r="O212" t="s">
        <v>28</v>
      </c>
      <c r="P212" t="s">
        <v>295</v>
      </c>
      <c r="R212" t="s">
        <v>1096</v>
      </c>
      <c r="S212">
        <v>1848000</v>
      </c>
      <c r="T212">
        <v>4633200</v>
      </c>
      <c r="U212">
        <v>1848000</v>
      </c>
      <c r="V212">
        <v>2785200</v>
      </c>
    </row>
    <row r="213" spans="1:23" x14ac:dyDescent="0.7">
      <c r="A213">
        <v>212</v>
      </c>
      <c r="B213" t="s">
        <v>1097</v>
      </c>
      <c r="C213" t="s">
        <v>1098</v>
      </c>
      <c r="D213" t="s">
        <v>1098</v>
      </c>
      <c r="F213" t="s">
        <v>21</v>
      </c>
      <c r="G213" t="s">
        <v>1099</v>
      </c>
      <c r="H213" t="s">
        <v>476</v>
      </c>
      <c r="K213" t="s">
        <v>24</v>
      </c>
      <c r="L213" t="s">
        <v>68</v>
      </c>
      <c r="M213" t="s">
        <v>1100</v>
      </c>
      <c r="N213" t="s">
        <v>367</v>
      </c>
      <c r="O213" t="s">
        <v>28</v>
      </c>
      <c r="P213" t="s">
        <v>28</v>
      </c>
      <c r="R213" t="s">
        <v>1101</v>
      </c>
      <c r="S213">
        <v>5000000</v>
      </c>
      <c r="T213">
        <v>420000</v>
      </c>
      <c r="U213">
        <v>0</v>
      </c>
      <c r="V213">
        <v>-667706</v>
      </c>
      <c r="W213" t="s">
        <v>1102</v>
      </c>
    </row>
    <row r="214" spans="1:23" x14ac:dyDescent="0.7">
      <c r="A214">
        <v>213</v>
      </c>
      <c r="B214" t="s">
        <v>1103</v>
      </c>
      <c r="C214" t="s">
        <v>1104</v>
      </c>
      <c r="D214" t="s">
        <v>1104</v>
      </c>
      <c r="F214" t="s">
        <v>21</v>
      </c>
      <c r="G214" t="s">
        <v>1105</v>
      </c>
      <c r="H214" t="s">
        <v>918</v>
      </c>
      <c r="K214" t="s">
        <v>24</v>
      </c>
      <c r="L214" t="s">
        <v>243</v>
      </c>
      <c r="M214" t="s">
        <v>185</v>
      </c>
      <c r="N214" t="s">
        <v>244</v>
      </c>
      <c r="O214" t="s">
        <v>76</v>
      </c>
      <c r="P214" t="s">
        <v>76</v>
      </c>
      <c r="R214" t="s">
        <v>1096</v>
      </c>
      <c r="S214">
        <v>1274480</v>
      </c>
      <c r="T214">
        <v>4137350</v>
      </c>
      <c r="U214">
        <v>3041480</v>
      </c>
      <c r="V214">
        <v>1095870</v>
      </c>
      <c r="W214" t="s">
        <v>1106</v>
      </c>
    </row>
    <row r="215" spans="1:23" x14ac:dyDescent="0.7">
      <c r="A215">
        <v>214</v>
      </c>
      <c r="B215" t="s">
        <v>1107</v>
      </c>
      <c r="C215" t="s">
        <v>1108</v>
      </c>
      <c r="D215" t="s">
        <v>1108</v>
      </c>
      <c r="F215" t="s">
        <v>21</v>
      </c>
      <c r="G215" t="s">
        <v>1109</v>
      </c>
      <c r="H215" t="s">
        <v>242</v>
      </c>
      <c r="K215" t="s">
        <v>24</v>
      </c>
      <c r="L215" t="s">
        <v>243</v>
      </c>
      <c r="M215" t="s">
        <v>602</v>
      </c>
      <c r="N215" t="s">
        <v>244</v>
      </c>
      <c r="O215" t="s">
        <v>28</v>
      </c>
      <c r="P215" t="s">
        <v>28</v>
      </c>
      <c r="R215" t="s">
        <v>148</v>
      </c>
      <c r="S215">
        <v>26000</v>
      </c>
      <c r="T215">
        <v>14000</v>
      </c>
      <c r="U215">
        <v>68000</v>
      </c>
      <c r="V215">
        <v>-54000</v>
      </c>
      <c r="W215" t="s">
        <v>1110</v>
      </c>
    </row>
    <row r="216" spans="1:23" x14ac:dyDescent="0.7">
      <c r="A216">
        <v>215</v>
      </c>
      <c r="B216" t="s">
        <v>1111</v>
      </c>
      <c r="C216" t="s">
        <v>1112</v>
      </c>
      <c r="D216" t="s">
        <v>1112</v>
      </c>
      <c r="F216" t="s">
        <v>21</v>
      </c>
      <c r="G216" t="s">
        <v>1113</v>
      </c>
      <c r="H216" t="s">
        <v>1029</v>
      </c>
      <c r="K216" t="s">
        <v>24</v>
      </c>
      <c r="L216" t="s">
        <v>243</v>
      </c>
      <c r="M216" t="s">
        <v>1114</v>
      </c>
      <c r="N216" t="s">
        <v>244</v>
      </c>
      <c r="O216" t="s">
        <v>295</v>
      </c>
      <c r="P216" t="s">
        <v>28</v>
      </c>
      <c r="R216" t="s">
        <v>608</v>
      </c>
      <c r="S216">
        <v>2954000</v>
      </c>
      <c r="T216">
        <v>32312000</v>
      </c>
      <c r="U216">
        <v>31214000</v>
      </c>
      <c r="V216">
        <v>4383000</v>
      </c>
    </row>
    <row r="217" spans="1:23" x14ac:dyDescent="0.7">
      <c r="A217">
        <v>216</v>
      </c>
      <c r="B217" t="s">
        <v>1115</v>
      </c>
      <c r="C217" t="s">
        <v>1116</v>
      </c>
      <c r="D217" t="s">
        <v>1116</v>
      </c>
      <c r="F217" t="s">
        <v>21</v>
      </c>
      <c r="G217" t="s">
        <v>1117</v>
      </c>
      <c r="H217" t="s">
        <v>1029</v>
      </c>
      <c r="K217" t="s">
        <v>24</v>
      </c>
      <c r="L217" t="s">
        <v>243</v>
      </c>
      <c r="M217" t="s">
        <v>969</v>
      </c>
      <c r="N217" t="s">
        <v>244</v>
      </c>
      <c r="O217" t="s">
        <v>295</v>
      </c>
      <c r="P217" t="s">
        <v>295</v>
      </c>
      <c r="R217" t="s">
        <v>1118</v>
      </c>
      <c r="S217">
        <v>64000</v>
      </c>
      <c r="T217">
        <v>80000</v>
      </c>
      <c r="U217">
        <v>64000</v>
      </c>
      <c r="V217">
        <v>48000</v>
      </c>
    </row>
    <row r="218" spans="1:23" x14ac:dyDescent="0.7">
      <c r="A218">
        <v>217</v>
      </c>
      <c r="B218" t="s">
        <v>1119</v>
      </c>
      <c r="C218" t="s">
        <v>1120</v>
      </c>
      <c r="D218" t="s">
        <v>1120</v>
      </c>
      <c r="F218" t="s">
        <v>21</v>
      </c>
      <c r="G218" t="s">
        <v>1121</v>
      </c>
      <c r="H218" t="s">
        <v>1029</v>
      </c>
      <c r="K218" t="s">
        <v>24</v>
      </c>
      <c r="L218" t="s">
        <v>243</v>
      </c>
      <c r="M218" t="s">
        <v>185</v>
      </c>
      <c r="N218" t="s">
        <v>244</v>
      </c>
      <c r="O218" t="s">
        <v>295</v>
      </c>
      <c r="P218" t="s">
        <v>295</v>
      </c>
      <c r="R218" t="s">
        <v>1122</v>
      </c>
      <c r="S218">
        <v>22500</v>
      </c>
      <c r="T218">
        <v>0</v>
      </c>
      <c r="U218">
        <v>0</v>
      </c>
      <c r="V218">
        <v>-5106050</v>
      </c>
      <c r="W218" t="s">
        <v>1123</v>
      </c>
    </row>
    <row r="219" spans="1:23" x14ac:dyDescent="0.7">
      <c r="A219">
        <v>218</v>
      </c>
      <c r="B219" t="s">
        <v>1124</v>
      </c>
      <c r="C219" t="s">
        <v>1125</v>
      </c>
      <c r="D219" t="s">
        <v>1125</v>
      </c>
      <c r="F219" t="s">
        <v>21</v>
      </c>
      <c r="G219" t="s">
        <v>1126</v>
      </c>
      <c r="H219" t="s">
        <v>457</v>
      </c>
      <c r="K219" t="s">
        <v>24</v>
      </c>
      <c r="L219" t="s">
        <v>35</v>
      </c>
      <c r="M219" t="s">
        <v>263</v>
      </c>
      <c r="N219" t="s">
        <v>37</v>
      </c>
      <c r="R219" t="s">
        <v>898</v>
      </c>
      <c r="S219">
        <v>1600000</v>
      </c>
      <c r="T219">
        <v>0</v>
      </c>
      <c r="U219">
        <v>1600000</v>
      </c>
      <c r="V219">
        <v>0</v>
      </c>
    </row>
    <row r="220" spans="1:23" x14ac:dyDescent="0.7">
      <c r="A220">
        <v>219</v>
      </c>
      <c r="B220" t="s">
        <v>1127</v>
      </c>
      <c r="C220" t="s">
        <v>1128</v>
      </c>
      <c r="D220" t="s">
        <v>1128</v>
      </c>
      <c r="F220" t="s">
        <v>21</v>
      </c>
      <c r="G220" t="s">
        <v>1129</v>
      </c>
      <c r="H220" t="s">
        <v>44</v>
      </c>
      <c r="K220" t="s">
        <v>92</v>
      </c>
      <c r="L220" t="s">
        <v>35</v>
      </c>
      <c r="M220" t="s">
        <v>36</v>
      </c>
      <c r="N220" t="s">
        <v>37</v>
      </c>
      <c r="R220" t="s">
        <v>1130</v>
      </c>
      <c r="S220">
        <v>125000</v>
      </c>
      <c r="T220" t="s">
        <v>39</v>
      </c>
      <c r="U220" t="s">
        <v>39</v>
      </c>
      <c r="V220" t="s">
        <v>39</v>
      </c>
    </row>
    <row r="221" spans="1:23" x14ac:dyDescent="0.7">
      <c r="A221">
        <v>220</v>
      </c>
      <c r="B221" t="s">
        <v>1131</v>
      </c>
      <c r="C221" t="s">
        <v>1132</v>
      </c>
      <c r="D221" t="s">
        <v>1132</v>
      </c>
      <c r="F221" t="s">
        <v>21</v>
      </c>
      <c r="G221" t="s">
        <v>1133</v>
      </c>
      <c r="H221" t="s">
        <v>61</v>
      </c>
      <c r="K221" t="s">
        <v>24</v>
      </c>
      <c r="L221" t="s">
        <v>250</v>
      </c>
      <c r="M221" t="s">
        <v>55</v>
      </c>
      <c r="N221" t="s">
        <v>251</v>
      </c>
      <c r="R221" t="s">
        <v>1134</v>
      </c>
      <c r="S221">
        <v>50000000</v>
      </c>
      <c r="T221">
        <v>4267200</v>
      </c>
      <c r="U221">
        <v>0</v>
      </c>
      <c r="V221">
        <v>-1143640</v>
      </c>
    </row>
    <row r="222" spans="1:23" x14ac:dyDescent="0.7">
      <c r="A222">
        <v>221</v>
      </c>
      <c r="B222" t="s">
        <v>1135</v>
      </c>
      <c r="C222" t="s">
        <v>1136</v>
      </c>
      <c r="D222" t="s">
        <v>1136</v>
      </c>
      <c r="F222" t="s">
        <v>21</v>
      </c>
      <c r="G222" t="s">
        <v>1137</v>
      </c>
      <c r="H222" t="s">
        <v>806</v>
      </c>
      <c r="K222" t="s">
        <v>34</v>
      </c>
      <c r="L222" t="s">
        <v>250</v>
      </c>
      <c r="M222" t="s">
        <v>137</v>
      </c>
      <c r="N222" t="s">
        <v>251</v>
      </c>
      <c r="R222" t="s">
        <v>1009</v>
      </c>
      <c r="S222">
        <v>32000</v>
      </c>
      <c r="T222" t="s">
        <v>39</v>
      </c>
      <c r="U222" t="s">
        <v>39</v>
      </c>
      <c r="V222" t="s">
        <v>39</v>
      </c>
      <c r="W222" t="s">
        <v>1138</v>
      </c>
    </row>
    <row r="223" spans="1:23" x14ac:dyDescent="0.7">
      <c r="A223">
        <v>222</v>
      </c>
      <c r="B223" t="s">
        <v>1139</v>
      </c>
      <c r="C223" t="s">
        <v>1140</v>
      </c>
      <c r="D223" t="s">
        <v>1140</v>
      </c>
      <c r="F223" t="s">
        <v>21</v>
      </c>
      <c r="G223" t="s">
        <v>1141</v>
      </c>
      <c r="H223" t="s">
        <v>806</v>
      </c>
      <c r="K223" t="s">
        <v>24</v>
      </c>
      <c r="L223" t="s">
        <v>35</v>
      </c>
      <c r="M223" t="s">
        <v>602</v>
      </c>
      <c r="N223" t="s">
        <v>37</v>
      </c>
      <c r="R223" t="s">
        <v>1142</v>
      </c>
      <c r="S223">
        <v>69000</v>
      </c>
      <c r="T223">
        <v>138000</v>
      </c>
      <c r="U223">
        <v>138000</v>
      </c>
      <c r="V223">
        <v>0</v>
      </c>
      <c r="W223" t="s">
        <v>1110</v>
      </c>
    </row>
    <row r="224" spans="1:23" x14ac:dyDescent="0.7">
      <c r="A224">
        <v>223</v>
      </c>
      <c r="B224" t="s">
        <v>1143</v>
      </c>
      <c r="C224" t="s">
        <v>1144</v>
      </c>
      <c r="D224" t="s">
        <v>1144</v>
      </c>
      <c r="F224" t="s">
        <v>21</v>
      </c>
      <c r="G224" t="s">
        <v>1145</v>
      </c>
      <c r="H224" t="s">
        <v>160</v>
      </c>
      <c r="K224" t="s">
        <v>24</v>
      </c>
      <c r="L224" t="s">
        <v>293</v>
      </c>
      <c r="M224" t="s">
        <v>1146</v>
      </c>
      <c r="N224" t="s">
        <v>294</v>
      </c>
      <c r="O224" t="s">
        <v>28</v>
      </c>
      <c r="P224" t="s">
        <v>28</v>
      </c>
      <c r="R224" t="s">
        <v>1147</v>
      </c>
      <c r="S224">
        <v>5000000</v>
      </c>
      <c r="T224">
        <v>5087600</v>
      </c>
      <c r="U224">
        <v>5000000</v>
      </c>
      <c r="V224">
        <v>62500</v>
      </c>
    </row>
    <row r="225" spans="1:23" x14ac:dyDescent="0.7">
      <c r="A225">
        <v>224</v>
      </c>
      <c r="B225" t="s">
        <v>1148</v>
      </c>
      <c r="C225" t="s">
        <v>1149</v>
      </c>
      <c r="D225" t="s">
        <v>1150</v>
      </c>
      <c r="F225" t="s">
        <v>384</v>
      </c>
      <c r="G225" t="s">
        <v>1151</v>
      </c>
      <c r="H225" t="s">
        <v>625</v>
      </c>
      <c r="K225" t="s">
        <v>92</v>
      </c>
      <c r="L225" t="s">
        <v>293</v>
      </c>
      <c r="M225" t="s">
        <v>1146</v>
      </c>
      <c r="N225" t="s">
        <v>294</v>
      </c>
      <c r="O225" t="s">
        <v>28</v>
      </c>
      <c r="P225" t="s">
        <v>28</v>
      </c>
      <c r="R225" t="s">
        <v>1152</v>
      </c>
      <c r="S225">
        <v>1396000</v>
      </c>
      <c r="T225" t="s">
        <v>39</v>
      </c>
      <c r="U225" t="s">
        <v>39</v>
      </c>
      <c r="V225" t="s">
        <v>39</v>
      </c>
      <c r="W225" t="s">
        <v>1153</v>
      </c>
    </row>
    <row r="226" spans="1:23" x14ac:dyDescent="0.7">
      <c r="A226">
        <v>225</v>
      </c>
      <c r="B226" t="s">
        <v>1154</v>
      </c>
      <c r="C226" t="s">
        <v>1155</v>
      </c>
      <c r="D226" t="s">
        <v>1155</v>
      </c>
      <c r="F226" t="s">
        <v>21</v>
      </c>
      <c r="G226" t="s">
        <v>1156</v>
      </c>
      <c r="H226" t="s">
        <v>760</v>
      </c>
      <c r="K226" t="s">
        <v>24</v>
      </c>
      <c r="L226" t="s">
        <v>68</v>
      </c>
      <c r="M226" t="s">
        <v>1157</v>
      </c>
      <c r="N226" t="s">
        <v>69</v>
      </c>
      <c r="O226" t="s">
        <v>76</v>
      </c>
      <c r="P226" t="s">
        <v>28</v>
      </c>
      <c r="R226" t="s">
        <v>1158</v>
      </c>
      <c r="S226">
        <v>76000</v>
      </c>
      <c r="T226">
        <v>538820</v>
      </c>
      <c r="U226">
        <v>0</v>
      </c>
      <c r="V226">
        <v>2203120</v>
      </c>
      <c r="W226" t="s">
        <v>1159</v>
      </c>
    </row>
    <row r="227" spans="1:23" x14ac:dyDescent="0.7">
      <c r="A227">
        <v>226</v>
      </c>
      <c r="B227" t="s">
        <v>1160</v>
      </c>
      <c r="C227" t="s">
        <v>1161</v>
      </c>
      <c r="D227" t="s">
        <v>1161</v>
      </c>
      <c r="F227" t="s">
        <v>21</v>
      </c>
      <c r="G227" t="s">
        <v>1162</v>
      </c>
      <c r="H227" t="s">
        <v>211</v>
      </c>
      <c r="K227" t="s">
        <v>34</v>
      </c>
      <c r="L227" t="s">
        <v>68</v>
      </c>
      <c r="M227" t="s">
        <v>36</v>
      </c>
      <c r="N227" t="s">
        <v>75</v>
      </c>
      <c r="O227" t="s">
        <v>295</v>
      </c>
      <c r="P227" t="s">
        <v>28</v>
      </c>
      <c r="R227" t="s">
        <v>1163</v>
      </c>
      <c r="S227">
        <v>252000</v>
      </c>
      <c r="T227" t="s">
        <v>39</v>
      </c>
      <c r="U227" t="s">
        <v>39</v>
      </c>
      <c r="V227" t="s">
        <v>39</v>
      </c>
      <c r="W227" t="s">
        <v>1164</v>
      </c>
    </row>
    <row r="228" spans="1:23" x14ac:dyDescent="0.7">
      <c r="A228">
        <v>227</v>
      </c>
      <c r="B228" t="s">
        <v>1165</v>
      </c>
      <c r="C228" t="s">
        <v>1166</v>
      </c>
      <c r="D228" t="s">
        <v>1166</v>
      </c>
      <c r="F228" t="s">
        <v>21</v>
      </c>
      <c r="G228" t="s">
        <v>1167</v>
      </c>
      <c r="H228" t="s">
        <v>509</v>
      </c>
      <c r="K228" t="s">
        <v>34</v>
      </c>
      <c r="L228" t="s">
        <v>68</v>
      </c>
      <c r="M228" t="s">
        <v>366</v>
      </c>
      <c r="N228" t="s">
        <v>186</v>
      </c>
      <c r="O228" t="s">
        <v>28</v>
      </c>
      <c r="P228" t="s">
        <v>28</v>
      </c>
      <c r="R228" t="s">
        <v>1168</v>
      </c>
      <c r="S228">
        <v>660000</v>
      </c>
      <c r="T228" t="s">
        <v>39</v>
      </c>
      <c r="U228" t="s">
        <v>39</v>
      </c>
      <c r="V228" t="s">
        <v>39</v>
      </c>
      <c r="W228" t="s">
        <v>1169</v>
      </c>
    </row>
    <row r="229" spans="1:23" x14ac:dyDescent="0.7">
      <c r="A229">
        <v>228</v>
      </c>
      <c r="B229" t="s">
        <v>1170</v>
      </c>
      <c r="C229" t="s">
        <v>1171</v>
      </c>
      <c r="D229" t="s">
        <v>1171</v>
      </c>
      <c r="F229" t="s">
        <v>462</v>
      </c>
      <c r="G229" t="s">
        <v>1172</v>
      </c>
      <c r="H229" t="s">
        <v>123</v>
      </c>
      <c r="K229" t="s">
        <v>24</v>
      </c>
      <c r="L229" t="s">
        <v>25</v>
      </c>
      <c r="M229" t="s">
        <v>55</v>
      </c>
      <c r="N229" t="s">
        <v>56</v>
      </c>
      <c r="R229" t="s">
        <v>464</v>
      </c>
      <c r="T229">
        <v>0</v>
      </c>
      <c r="U229">
        <v>0</v>
      </c>
      <c r="V229">
        <v>14888000</v>
      </c>
      <c r="W229" t="s">
        <v>1173</v>
      </c>
    </row>
    <row r="230" spans="1:23" x14ac:dyDescent="0.7">
      <c r="A230">
        <v>229</v>
      </c>
      <c r="B230" t="s">
        <v>1174</v>
      </c>
      <c r="C230" t="s">
        <v>1175</v>
      </c>
      <c r="D230" t="s">
        <v>1175</v>
      </c>
      <c r="F230" t="s">
        <v>21</v>
      </c>
      <c r="G230" t="s">
        <v>1176</v>
      </c>
      <c r="H230" t="s">
        <v>61</v>
      </c>
      <c r="K230" t="s">
        <v>24</v>
      </c>
      <c r="L230" t="s">
        <v>25</v>
      </c>
      <c r="M230" t="s">
        <v>1177</v>
      </c>
      <c r="N230" t="s">
        <v>27</v>
      </c>
      <c r="O230" t="s">
        <v>295</v>
      </c>
      <c r="P230" t="s">
        <v>28</v>
      </c>
      <c r="R230" t="s">
        <v>686</v>
      </c>
      <c r="S230">
        <v>315000</v>
      </c>
      <c r="T230">
        <v>1187000</v>
      </c>
      <c r="U230">
        <v>0</v>
      </c>
      <c r="V230">
        <v>-4442340</v>
      </c>
    </row>
    <row r="231" spans="1:23" x14ac:dyDescent="0.7">
      <c r="A231">
        <v>230</v>
      </c>
      <c r="B231" t="s">
        <v>1178</v>
      </c>
      <c r="C231" t="s">
        <v>1179</v>
      </c>
      <c r="D231" t="s">
        <v>1180</v>
      </c>
      <c r="F231" t="s">
        <v>384</v>
      </c>
      <c r="G231" t="s">
        <v>1181</v>
      </c>
      <c r="H231" t="s">
        <v>1182</v>
      </c>
      <c r="K231" t="s">
        <v>92</v>
      </c>
      <c r="L231" t="s">
        <v>35</v>
      </c>
      <c r="N231" t="s">
        <v>37</v>
      </c>
      <c r="R231" t="s">
        <v>1183</v>
      </c>
      <c r="S231">
        <v>160000</v>
      </c>
      <c r="T231" t="s">
        <v>39</v>
      </c>
      <c r="U231" t="s">
        <v>39</v>
      </c>
      <c r="V231">
        <v>80000</v>
      </c>
    </row>
    <row r="232" spans="1:23" x14ac:dyDescent="0.7">
      <c r="A232">
        <v>231</v>
      </c>
      <c r="B232" t="s">
        <v>1184</v>
      </c>
      <c r="C232" t="s">
        <v>1185</v>
      </c>
      <c r="D232" t="s">
        <v>1185</v>
      </c>
      <c r="F232" t="s">
        <v>21</v>
      </c>
      <c r="G232" t="s">
        <v>1186</v>
      </c>
      <c r="H232" t="s">
        <v>1182</v>
      </c>
      <c r="K232" t="s">
        <v>24</v>
      </c>
      <c r="L232" t="s">
        <v>243</v>
      </c>
      <c r="M232" t="s">
        <v>36</v>
      </c>
      <c r="N232" t="s">
        <v>244</v>
      </c>
      <c r="O232" t="s">
        <v>28</v>
      </c>
      <c r="P232" t="s">
        <v>28</v>
      </c>
      <c r="R232" t="s">
        <v>406</v>
      </c>
      <c r="S232">
        <v>80000</v>
      </c>
      <c r="T232">
        <v>160000</v>
      </c>
      <c r="U232">
        <v>160000</v>
      </c>
      <c r="V232">
        <v>0</v>
      </c>
    </row>
    <row r="233" spans="1:23" x14ac:dyDescent="0.7">
      <c r="A233">
        <v>232</v>
      </c>
      <c r="B233" t="s">
        <v>1187</v>
      </c>
      <c r="C233" t="s">
        <v>1188</v>
      </c>
      <c r="D233" t="s">
        <v>1188</v>
      </c>
      <c r="F233" t="s">
        <v>21</v>
      </c>
      <c r="G233" t="s">
        <v>1189</v>
      </c>
      <c r="H233" t="s">
        <v>165</v>
      </c>
      <c r="K233" t="s">
        <v>24</v>
      </c>
      <c r="L233" t="s">
        <v>243</v>
      </c>
      <c r="M233" t="s">
        <v>137</v>
      </c>
      <c r="N233" t="s">
        <v>244</v>
      </c>
      <c r="O233" t="s">
        <v>28</v>
      </c>
      <c r="P233" t="s">
        <v>28</v>
      </c>
      <c r="R233" t="s">
        <v>1190</v>
      </c>
      <c r="S233">
        <v>16000</v>
      </c>
      <c r="T233" t="s">
        <v>39</v>
      </c>
      <c r="U233" t="s">
        <v>39</v>
      </c>
      <c r="V233" t="s">
        <v>39</v>
      </c>
      <c r="W233" t="s">
        <v>1191</v>
      </c>
    </row>
    <row r="234" spans="1:23" x14ac:dyDescent="0.7">
      <c r="A234">
        <v>233</v>
      </c>
      <c r="B234" t="s">
        <v>1192</v>
      </c>
      <c r="C234" t="s">
        <v>1193</v>
      </c>
      <c r="D234" t="s">
        <v>1193</v>
      </c>
      <c r="F234" t="s">
        <v>462</v>
      </c>
      <c r="G234" t="s">
        <v>1194</v>
      </c>
      <c r="H234" t="s">
        <v>601</v>
      </c>
      <c r="K234" t="s">
        <v>24</v>
      </c>
      <c r="L234" t="s">
        <v>243</v>
      </c>
      <c r="M234" t="s">
        <v>36</v>
      </c>
      <c r="N234" t="s">
        <v>603</v>
      </c>
      <c r="O234" t="s">
        <v>28</v>
      </c>
      <c r="P234" t="s">
        <v>28</v>
      </c>
      <c r="R234" t="s">
        <v>464</v>
      </c>
      <c r="S234">
        <v>180000</v>
      </c>
      <c r="T234" t="s">
        <v>954</v>
      </c>
      <c r="U234">
        <v>0</v>
      </c>
      <c r="V234">
        <v>180000</v>
      </c>
      <c r="W234" t="s">
        <v>1195</v>
      </c>
    </row>
    <row r="235" spans="1:23" x14ac:dyDescent="0.7">
      <c r="A235">
        <v>234</v>
      </c>
      <c r="B235" t="s">
        <v>1196</v>
      </c>
      <c r="C235" t="s">
        <v>1197</v>
      </c>
      <c r="D235" t="s">
        <v>1197</v>
      </c>
      <c r="F235" t="s">
        <v>21</v>
      </c>
      <c r="G235" t="s">
        <v>1198</v>
      </c>
      <c r="H235" t="s">
        <v>54</v>
      </c>
      <c r="K235" t="s">
        <v>24</v>
      </c>
      <c r="L235" t="s">
        <v>68</v>
      </c>
      <c r="M235" t="s">
        <v>137</v>
      </c>
      <c r="N235" t="s">
        <v>75</v>
      </c>
      <c r="O235" t="s">
        <v>28</v>
      </c>
      <c r="P235" t="s">
        <v>28</v>
      </c>
      <c r="R235" t="s">
        <v>1199</v>
      </c>
      <c r="S235">
        <v>10000</v>
      </c>
      <c r="T235" t="s">
        <v>39</v>
      </c>
      <c r="U235" t="s">
        <v>39</v>
      </c>
      <c r="V235" t="s">
        <v>39</v>
      </c>
      <c r="W235" t="s">
        <v>1200</v>
      </c>
    </row>
    <row r="236" spans="1:23" x14ac:dyDescent="0.7">
      <c r="A236">
        <v>235</v>
      </c>
      <c r="B236" t="s">
        <v>1201</v>
      </c>
      <c r="C236" t="s">
        <v>1202</v>
      </c>
      <c r="D236" t="s">
        <v>1202</v>
      </c>
      <c r="F236" t="s">
        <v>21</v>
      </c>
      <c r="G236" t="s">
        <v>1203</v>
      </c>
      <c r="H236" t="s">
        <v>1204</v>
      </c>
      <c r="K236" t="s">
        <v>24</v>
      </c>
      <c r="L236" t="s">
        <v>243</v>
      </c>
      <c r="M236" t="s">
        <v>36</v>
      </c>
      <c r="N236" t="s">
        <v>438</v>
      </c>
      <c r="O236" t="s">
        <v>28</v>
      </c>
      <c r="P236" t="s">
        <v>28</v>
      </c>
      <c r="R236" t="s">
        <v>1205</v>
      </c>
      <c r="S236">
        <v>153000</v>
      </c>
      <c r="T236">
        <v>153000</v>
      </c>
      <c r="U236">
        <v>153000</v>
      </c>
      <c r="V236">
        <v>0</v>
      </c>
      <c r="W236" t="s">
        <v>592</v>
      </c>
    </row>
    <row r="237" spans="1:23" x14ac:dyDescent="0.7">
      <c r="A237">
        <v>236</v>
      </c>
      <c r="B237" t="s">
        <v>1206</v>
      </c>
      <c r="C237" t="s">
        <v>1207</v>
      </c>
      <c r="D237" t="s">
        <v>1207</v>
      </c>
      <c r="F237" t="s">
        <v>21</v>
      </c>
      <c r="G237" t="s">
        <v>1208</v>
      </c>
      <c r="H237" t="s">
        <v>1209</v>
      </c>
      <c r="K237" t="s">
        <v>24</v>
      </c>
      <c r="L237" t="s">
        <v>243</v>
      </c>
      <c r="M237" t="s">
        <v>316</v>
      </c>
      <c r="N237" t="s">
        <v>603</v>
      </c>
      <c r="O237" t="s">
        <v>28</v>
      </c>
      <c r="P237" t="s">
        <v>28</v>
      </c>
      <c r="R237" t="s">
        <v>1210</v>
      </c>
      <c r="S237">
        <v>9447000</v>
      </c>
      <c r="T237">
        <v>43717000</v>
      </c>
      <c r="U237">
        <v>34421000</v>
      </c>
      <c r="V237">
        <v>9296000</v>
      </c>
      <c r="W237" t="s">
        <v>1211</v>
      </c>
    </row>
    <row r="238" spans="1:23" x14ac:dyDescent="0.7">
      <c r="A238">
        <v>237</v>
      </c>
      <c r="B238" t="s">
        <v>1212</v>
      </c>
      <c r="C238" t="s">
        <v>1213</v>
      </c>
      <c r="D238" t="s">
        <v>1213</v>
      </c>
      <c r="F238" t="s">
        <v>21</v>
      </c>
      <c r="G238" t="s">
        <v>1214</v>
      </c>
      <c r="H238" t="s">
        <v>437</v>
      </c>
      <c r="K238" t="s">
        <v>24</v>
      </c>
      <c r="L238" t="s">
        <v>243</v>
      </c>
      <c r="M238" t="s">
        <v>175</v>
      </c>
      <c r="N238" t="s">
        <v>438</v>
      </c>
      <c r="O238" t="s">
        <v>28</v>
      </c>
      <c r="P238" t="s">
        <v>28</v>
      </c>
      <c r="R238" t="s">
        <v>927</v>
      </c>
      <c r="S238">
        <v>20000</v>
      </c>
      <c r="T238">
        <v>20000</v>
      </c>
      <c r="U238">
        <v>20000</v>
      </c>
      <c r="V238">
        <v>0</v>
      </c>
    </row>
    <row r="239" spans="1:23" x14ac:dyDescent="0.7">
      <c r="A239">
        <v>238</v>
      </c>
      <c r="B239" t="s">
        <v>1215</v>
      </c>
      <c r="C239" t="s">
        <v>1216</v>
      </c>
      <c r="D239" t="s">
        <v>1216</v>
      </c>
      <c r="F239" t="s">
        <v>21</v>
      </c>
      <c r="G239" t="s">
        <v>1217</v>
      </c>
      <c r="H239" t="s">
        <v>23</v>
      </c>
      <c r="K239" t="s">
        <v>24</v>
      </c>
      <c r="L239" t="s">
        <v>25</v>
      </c>
      <c r="M239" t="s">
        <v>602</v>
      </c>
      <c r="N239" t="s">
        <v>27</v>
      </c>
      <c r="O239" t="s">
        <v>28</v>
      </c>
      <c r="P239" t="s">
        <v>28</v>
      </c>
      <c r="R239" t="s">
        <v>555</v>
      </c>
      <c r="S239">
        <v>130000</v>
      </c>
      <c r="T239">
        <v>130000</v>
      </c>
      <c r="U239">
        <v>130000</v>
      </c>
      <c r="V239">
        <v>0</v>
      </c>
      <c r="W239" t="s">
        <v>132</v>
      </c>
    </row>
    <row r="240" spans="1:23" x14ac:dyDescent="0.7">
      <c r="A240">
        <v>239</v>
      </c>
      <c r="B240" t="s">
        <v>1218</v>
      </c>
      <c r="C240" t="s">
        <v>1219</v>
      </c>
      <c r="D240" t="s">
        <v>1219</v>
      </c>
      <c r="F240" t="s">
        <v>21</v>
      </c>
      <c r="G240" t="s">
        <v>1220</v>
      </c>
      <c r="H240" t="s">
        <v>1221</v>
      </c>
      <c r="K240" t="s">
        <v>34</v>
      </c>
      <c r="L240" t="s">
        <v>35</v>
      </c>
      <c r="M240" t="s">
        <v>263</v>
      </c>
      <c r="N240" t="s">
        <v>37</v>
      </c>
      <c r="R240" t="s">
        <v>1222</v>
      </c>
      <c r="S240">
        <v>38000</v>
      </c>
      <c r="T240" t="s">
        <v>39</v>
      </c>
      <c r="U240" t="s">
        <v>39</v>
      </c>
      <c r="V240" t="s">
        <v>39</v>
      </c>
      <c r="W240" t="s">
        <v>1223</v>
      </c>
    </row>
    <row r="241" spans="1:23" x14ac:dyDescent="0.7">
      <c r="A241">
        <v>240</v>
      </c>
      <c r="B241" t="s">
        <v>1224</v>
      </c>
      <c r="C241" t="s">
        <v>1225</v>
      </c>
      <c r="D241" t="s">
        <v>1225</v>
      </c>
      <c r="F241" t="s">
        <v>21</v>
      </c>
      <c r="G241" t="s">
        <v>1226</v>
      </c>
      <c r="H241" t="s">
        <v>1204</v>
      </c>
      <c r="K241" t="s">
        <v>24</v>
      </c>
      <c r="L241" t="s">
        <v>243</v>
      </c>
      <c r="M241" t="s">
        <v>366</v>
      </c>
      <c r="N241" t="s">
        <v>603</v>
      </c>
      <c r="O241" t="s">
        <v>28</v>
      </c>
      <c r="P241" t="s">
        <v>28</v>
      </c>
      <c r="R241" t="s">
        <v>923</v>
      </c>
      <c r="S241">
        <v>700000</v>
      </c>
      <c r="T241" t="s">
        <v>39</v>
      </c>
      <c r="U241" t="s">
        <v>39</v>
      </c>
      <c r="V241" t="s">
        <v>39</v>
      </c>
      <c r="W241" t="s">
        <v>1227</v>
      </c>
    </row>
    <row r="242" spans="1:23" x14ac:dyDescent="0.7">
      <c r="A242">
        <v>241</v>
      </c>
      <c r="B242" t="s">
        <v>1228</v>
      </c>
      <c r="C242" t="s">
        <v>1229</v>
      </c>
      <c r="D242" t="s">
        <v>1229</v>
      </c>
      <c r="F242" t="s">
        <v>21</v>
      </c>
      <c r="G242" t="s">
        <v>1230</v>
      </c>
      <c r="H242" t="s">
        <v>84</v>
      </c>
      <c r="K242" t="s">
        <v>24</v>
      </c>
      <c r="L242" t="s">
        <v>68</v>
      </c>
      <c r="M242" t="s">
        <v>427</v>
      </c>
      <c r="N242" t="s">
        <v>186</v>
      </c>
      <c r="O242" t="s">
        <v>76</v>
      </c>
      <c r="P242" t="s">
        <v>295</v>
      </c>
      <c r="R242" t="s">
        <v>1231</v>
      </c>
      <c r="S242">
        <v>30220000</v>
      </c>
      <c r="T242">
        <v>4308387</v>
      </c>
      <c r="U242">
        <v>0</v>
      </c>
      <c r="V242">
        <v>1017742</v>
      </c>
      <c r="W242" t="s">
        <v>417</v>
      </c>
    </row>
    <row r="243" spans="1:23" x14ac:dyDescent="0.7">
      <c r="A243">
        <v>242</v>
      </c>
      <c r="B243" t="s">
        <v>1232</v>
      </c>
      <c r="C243" t="s">
        <v>1233</v>
      </c>
      <c r="D243" t="s">
        <v>1233</v>
      </c>
      <c r="F243" t="s">
        <v>21</v>
      </c>
      <c r="G243" t="s">
        <v>1234</v>
      </c>
      <c r="H243" t="s">
        <v>44</v>
      </c>
      <c r="K243" t="s">
        <v>24</v>
      </c>
      <c r="L243" t="s">
        <v>25</v>
      </c>
      <c r="M243" t="s">
        <v>55</v>
      </c>
      <c r="N243" t="s">
        <v>27</v>
      </c>
      <c r="O243" t="s">
        <v>28</v>
      </c>
      <c r="P243" t="s">
        <v>28</v>
      </c>
      <c r="R243" t="s">
        <v>93</v>
      </c>
      <c r="S243">
        <v>3416200</v>
      </c>
      <c r="T243" t="s">
        <v>39</v>
      </c>
      <c r="U243" t="s">
        <v>39</v>
      </c>
      <c r="V243" t="s">
        <v>39</v>
      </c>
      <c r="W243" t="s">
        <v>581</v>
      </c>
    </row>
    <row r="244" spans="1:23" x14ac:dyDescent="0.7">
      <c r="A244">
        <v>243</v>
      </c>
      <c r="B244" t="s">
        <v>1235</v>
      </c>
      <c r="C244" t="s">
        <v>1236</v>
      </c>
      <c r="D244" t="s">
        <v>1236</v>
      </c>
      <c r="F244" t="s">
        <v>21</v>
      </c>
      <c r="G244" t="s">
        <v>1237</v>
      </c>
      <c r="H244" t="s">
        <v>44</v>
      </c>
      <c r="K244" t="s">
        <v>24</v>
      </c>
      <c r="L244" t="s">
        <v>25</v>
      </c>
      <c r="M244" t="s">
        <v>1238</v>
      </c>
      <c r="N244" t="s">
        <v>27</v>
      </c>
      <c r="O244" t="s">
        <v>28</v>
      </c>
      <c r="P244" t="s">
        <v>28</v>
      </c>
      <c r="R244" t="s">
        <v>1035</v>
      </c>
      <c r="S244">
        <v>990000</v>
      </c>
      <c r="T244">
        <v>990000</v>
      </c>
      <c r="U244">
        <v>990000</v>
      </c>
      <c r="V244">
        <v>0</v>
      </c>
    </row>
    <row r="245" spans="1:23" x14ac:dyDescent="0.7">
      <c r="A245">
        <v>244</v>
      </c>
      <c r="B245" t="s">
        <v>1239</v>
      </c>
      <c r="C245" t="s">
        <v>1240</v>
      </c>
      <c r="D245" t="s">
        <v>1240</v>
      </c>
      <c r="F245" t="s">
        <v>21</v>
      </c>
      <c r="G245" t="s">
        <v>1241</v>
      </c>
      <c r="H245" t="s">
        <v>44</v>
      </c>
      <c r="K245" t="s">
        <v>24</v>
      </c>
      <c r="L245" t="s">
        <v>25</v>
      </c>
      <c r="M245" t="s">
        <v>36</v>
      </c>
      <c r="N245" t="s">
        <v>27</v>
      </c>
      <c r="O245" t="s">
        <v>28</v>
      </c>
      <c r="P245" t="s">
        <v>28</v>
      </c>
      <c r="R245" t="s">
        <v>1242</v>
      </c>
      <c r="S245">
        <v>43500</v>
      </c>
      <c r="T245" t="s">
        <v>39</v>
      </c>
      <c r="U245" t="s">
        <v>39</v>
      </c>
      <c r="V245" t="s">
        <v>39</v>
      </c>
      <c r="W245" t="s">
        <v>581</v>
      </c>
    </row>
    <row r="246" spans="1:23" x14ac:dyDescent="0.7">
      <c r="A246">
        <v>245</v>
      </c>
      <c r="B246" t="s">
        <v>1243</v>
      </c>
      <c r="C246" t="s">
        <v>1244</v>
      </c>
      <c r="D246" t="s">
        <v>1244</v>
      </c>
      <c r="F246" t="s">
        <v>21</v>
      </c>
      <c r="G246" t="s">
        <v>1245</v>
      </c>
      <c r="H246" t="s">
        <v>415</v>
      </c>
      <c r="K246" t="s">
        <v>24</v>
      </c>
      <c r="L246" t="s">
        <v>68</v>
      </c>
      <c r="M246" t="s">
        <v>185</v>
      </c>
      <c r="N246" t="s">
        <v>186</v>
      </c>
      <c r="O246" t="s">
        <v>76</v>
      </c>
      <c r="P246" t="s">
        <v>295</v>
      </c>
      <c r="R246" t="s">
        <v>1246</v>
      </c>
      <c r="S246">
        <v>20000000</v>
      </c>
      <c r="T246">
        <v>5134200</v>
      </c>
      <c r="U246">
        <v>0</v>
      </c>
      <c r="V246">
        <v>352861</v>
      </c>
      <c r="W246" t="s">
        <v>417</v>
      </c>
    </row>
    <row r="247" spans="1:23" x14ac:dyDescent="0.7">
      <c r="A247">
        <v>246</v>
      </c>
      <c r="B247" t="s">
        <v>1247</v>
      </c>
      <c r="C247" t="s">
        <v>1248</v>
      </c>
      <c r="D247" t="s">
        <v>1248</v>
      </c>
      <c r="F247" t="s">
        <v>21</v>
      </c>
      <c r="G247" t="s">
        <v>1249</v>
      </c>
      <c r="H247" t="s">
        <v>625</v>
      </c>
      <c r="K247" t="s">
        <v>24</v>
      </c>
      <c r="L247" t="s">
        <v>293</v>
      </c>
      <c r="M247" t="s">
        <v>137</v>
      </c>
      <c r="N247" t="s">
        <v>626</v>
      </c>
      <c r="O247" t="s">
        <v>28</v>
      </c>
      <c r="P247" t="s">
        <v>28</v>
      </c>
      <c r="R247" t="s">
        <v>1250</v>
      </c>
      <c r="S247">
        <v>30000</v>
      </c>
      <c r="T247" t="s">
        <v>39</v>
      </c>
      <c r="U247" t="s">
        <v>39</v>
      </c>
      <c r="V247" t="s">
        <v>39</v>
      </c>
    </row>
    <row r="248" spans="1:23" x14ac:dyDescent="0.7">
      <c r="A248">
        <v>247</v>
      </c>
      <c r="B248" t="s">
        <v>1251</v>
      </c>
      <c r="C248" t="s">
        <v>1252</v>
      </c>
      <c r="D248" t="s">
        <v>1252</v>
      </c>
      <c r="F248" t="s">
        <v>21</v>
      </c>
      <c r="G248" t="s">
        <v>1253</v>
      </c>
      <c r="H248" t="s">
        <v>625</v>
      </c>
      <c r="K248" t="s">
        <v>24</v>
      </c>
      <c r="L248" t="s">
        <v>293</v>
      </c>
      <c r="M248" t="s">
        <v>263</v>
      </c>
      <c r="N248" t="s">
        <v>626</v>
      </c>
      <c r="O248" t="s">
        <v>28</v>
      </c>
      <c r="P248" t="s">
        <v>28</v>
      </c>
      <c r="R248" t="s">
        <v>1254</v>
      </c>
      <c r="S248">
        <v>40000</v>
      </c>
      <c r="T248">
        <v>40000</v>
      </c>
      <c r="U248">
        <v>40000</v>
      </c>
      <c r="V248">
        <v>0</v>
      </c>
    </row>
    <row r="249" spans="1:23" x14ac:dyDescent="0.7">
      <c r="A249">
        <v>248</v>
      </c>
      <c r="B249" t="s">
        <v>1255</v>
      </c>
      <c r="C249" t="s">
        <v>1256</v>
      </c>
      <c r="D249" t="s">
        <v>1256</v>
      </c>
      <c r="F249" t="s">
        <v>21</v>
      </c>
      <c r="G249" t="s">
        <v>1257</v>
      </c>
      <c r="H249" t="s">
        <v>718</v>
      </c>
      <c r="K249" t="s">
        <v>24</v>
      </c>
      <c r="L249" t="s">
        <v>68</v>
      </c>
      <c r="M249" t="s">
        <v>137</v>
      </c>
      <c r="N249" t="s">
        <v>75</v>
      </c>
      <c r="O249" t="s">
        <v>28</v>
      </c>
      <c r="P249" t="s">
        <v>28</v>
      </c>
      <c r="R249" t="s">
        <v>1258</v>
      </c>
      <c r="S249">
        <v>30000</v>
      </c>
      <c r="T249" t="s">
        <v>39</v>
      </c>
      <c r="U249" t="s">
        <v>39</v>
      </c>
      <c r="V249" t="s">
        <v>39</v>
      </c>
      <c r="W249" t="s">
        <v>1259</v>
      </c>
    </row>
    <row r="250" spans="1:23" x14ac:dyDescent="0.7">
      <c r="A250">
        <v>249</v>
      </c>
      <c r="B250" t="s">
        <v>1260</v>
      </c>
      <c r="C250" t="s">
        <v>1261</v>
      </c>
      <c r="D250" t="s">
        <v>1261</v>
      </c>
      <c r="F250" t="s">
        <v>21</v>
      </c>
      <c r="G250" t="s">
        <v>1262</v>
      </c>
      <c r="H250" t="s">
        <v>1263</v>
      </c>
      <c r="K250" t="s">
        <v>34</v>
      </c>
      <c r="L250" t="s">
        <v>250</v>
      </c>
      <c r="M250" t="s">
        <v>263</v>
      </c>
      <c r="N250" t="s">
        <v>251</v>
      </c>
      <c r="R250" t="s">
        <v>1264</v>
      </c>
      <c r="S250">
        <v>450000</v>
      </c>
      <c r="T250" t="s">
        <v>39</v>
      </c>
      <c r="U250" t="s">
        <v>39</v>
      </c>
      <c r="V250" t="s">
        <v>39</v>
      </c>
      <c r="W250" t="s">
        <v>1265</v>
      </c>
    </row>
    <row r="251" spans="1:23" x14ac:dyDescent="0.7">
      <c r="A251">
        <v>250</v>
      </c>
      <c r="B251" t="s">
        <v>1266</v>
      </c>
      <c r="C251" t="s">
        <v>1267</v>
      </c>
      <c r="D251" t="s">
        <v>1267</v>
      </c>
      <c r="F251" t="s">
        <v>21</v>
      </c>
      <c r="G251" t="s">
        <v>1268</v>
      </c>
      <c r="H251" t="s">
        <v>123</v>
      </c>
      <c r="K251" t="s">
        <v>34</v>
      </c>
      <c r="L251" t="s">
        <v>35</v>
      </c>
      <c r="M251" t="s">
        <v>36</v>
      </c>
      <c r="N251" t="s">
        <v>37</v>
      </c>
      <c r="R251" t="s">
        <v>1269</v>
      </c>
      <c r="S251">
        <v>299200</v>
      </c>
      <c r="T251" t="s">
        <v>39</v>
      </c>
      <c r="U251" t="s">
        <v>39</v>
      </c>
      <c r="V251" t="s">
        <v>39</v>
      </c>
    </row>
    <row r="252" spans="1:23" x14ac:dyDescent="0.7">
      <c r="A252">
        <v>251</v>
      </c>
      <c r="B252" t="s">
        <v>1270</v>
      </c>
      <c r="C252" t="s">
        <v>1271</v>
      </c>
      <c r="D252" t="s">
        <v>1271</v>
      </c>
      <c r="F252" t="s">
        <v>21</v>
      </c>
      <c r="G252" t="s">
        <v>1272</v>
      </c>
      <c r="H252" t="s">
        <v>614</v>
      </c>
      <c r="K252" t="s">
        <v>24</v>
      </c>
      <c r="L252" t="s">
        <v>68</v>
      </c>
      <c r="M252" t="s">
        <v>1273</v>
      </c>
      <c r="N252" t="s">
        <v>75</v>
      </c>
      <c r="O252" t="s">
        <v>76</v>
      </c>
      <c r="P252" t="s">
        <v>295</v>
      </c>
      <c r="R252" t="s">
        <v>1274</v>
      </c>
      <c r="S252">
        <v>13000000</v>
      </c>
      <c r="T252">
        <v>928012</v>
      </c>
      <c r="U252">
        <v>0</v>
      </c>
      <c r="V252">
        <v>-1308049</v>
      </c>
      <c r="W252" t="s">
        <v>417</v>
      </c>
    </row>
    <row r="253" spans="1:23" x14ac:dyDescent="0.7">
      <c r="A253">
        <v>252</v>
      </c>
      <c r="B253" t="s">
        <v>1275</v>
      </c>
      <c r="C253" t="s">
        <v>1276</v>
      </c>
      <c r="D253" t="s">
        <v>1276</v>
      </c>
      <c r="F253" t="s">
        <v>21</v>
      </c>
      <c r="G253" t="s">
        <v>1277</v>
      </c>
      <c r="H253" t="s">
        <v>1278</v>
      </c>
      <c r="K253" t="s">
        <v>34</v>
      </c>
      <c r="L253" t="s">
        <v>250</v>
      </c>
      <c r="M253" t="s">
        <v>137</v>
      </c>
      <c r="N253" t="s">
        <v>251</v>
      </c>
      <c r="R253" t="s">
        <v>1279</v>
      </c>
      <c r="S253">
        <v>80000</v>
      </c>
      <c r="T253" t="s">
        <v>39</v>
      </c>
      <c r="U253" t="s">
        <v>39</v>
      </c>
      <c r="V253" t="s">
        <v>39</v>
      </c>
      <c r="W253" t="s">
        <v>1265</v>
      </c>
    </row>
    <row r="254" spans="1:23" x14ac:dyDescent="0.7">
      <c r="A254">
        <v>253</v>
      </c>
      <c r="B254" t="s">
        <v>1280</v>
      </c>
      <c r="C254" t="s">
        <v>1281</v>
      </c>
      <c r="D254" t="s">
        <v>1281</v>
      </c>
      <c r="F254" t="s">
        <v>21</v>
      </c>
      <c r="G254" t="s">
        <v>1282</v>
      </c>
      <c r="H254" t="s">
        <v>415</v>
      </c>
      <c r="K254" t="s">
        <v>24</v>
      </c>
      <c r="L254" t="s">
        <v>68</v>
      </c>
      <c r="M254" t="s">
        <v>185</v>
      </c>
      <c r="N254" t="s">
        <v>186</v>
      </c>
      <c r="O254" t="s">
        <v>295</v>
      </c>
      <c r="P254" t="s">
        <v>295</v>
      </c>
      <c r="R254" t="s">
        <v>1250</v>
      </c>
      <c r="S254">
        <v>10000000</v>
      </c>
      <c r="T254">
        <v>4824619</v>
      </c>
      <c r="U254">
        <v>0</v>
      </c>
      <c r="V254">
        <v>-3488743</v>
      </c>
      <c r="W254" t="s">
        <v>417</v>
      </c>
    </row>
    <row r="255" spans="1:23" x14ac:dyDescent="0.7">
      <c r="A255">
        <v>254</v>
      </c>
      <c r="B255" t="s">
        <v>1283</v>
      </c>
      <c r="C255" t="s">
        <v>1284</v>
      </c>
      <c r="D255" t="s">
        <v>1284</v>
      </c>
      <c r="F255" t="s">
        <v>21</v>
      </c>
      <c r="G255" t="s">
        <v>1285</v>
      </c>
      <c r="H255" t="s">
        <v>832</v>
      </c>
      <c r="K255" t="s">
        <v>24</v>
      </c>
      <c r="L255" t="s">
        <v>293</v>
      </c>
      <c r="M255" t="s">
        <v>1273</v>
      </c>
      <c r="N255" t="s">
        <v>626</v>
      </c>
      <c r="O255" t="s">
        <v>28</v>
      </c>
      <c r="P255" t="s">
        <v>28</v>
      </c>
      <c r="R255" t="s">
        <v>1286</v>
      </c>
      <c r="S255">
        <v>5000000</v>
      </c>
      <c r="T255">
        <v>1337506</v>
      </c>
      <c r="U255">
        <v>0</v>
      </c>
      <c r="V255">
        <v>-1283821</v>
      </c>
    </row>
    <row r="256" spans="1:23" x14ac:dyDescent="0.7">
      <c r="A256">
        <v>255</v>
      </c>
      <c r="B256" t="s">
        <v>1287</v>
      </c>
      <c r="C256" t="s">
        <v>1288</v>
      </c>
      <c r="D256" t="s">
        <v>1288</v>
      </c>
      <c r="F256" t="s">
        <v>21</v>
      </c>
      <c r="H256" t="s">
        <v>549</v>
      </c>
      <c r="K256" t="s">
        <v>24</v>
      </c>
      <c r="L256" t="s">
        <v>25</v>
      </c>
      <c r="M256" t="s">
        <v>263</v>
      </c>
      <c r="N256" t="s">
        <v>56</v>
      </c>
      <c r="R256" t="s">
        <v>464</v>
      </c>
      <c r="T256">
        <v>0</v>
      </c>
      <c r="U256">
        <v>0</v>
      </c>
      <c r="V256">
        <v>-313000</v>
      </c>
      <c r="W256" t="s">
        <v>1289</v>
      </c>
    </row>
    <row r="257" spans="1:23" x14ac:dyDescent="0.7">
      <c r="A257">
        <v>256</v>
      </c>
      <c r="B257" t="s">
        <v>1290</v>
      </c>
      <c r="C257" t="s">
        <v>1291</v>
      </c>
      <c r="D257" t="s">
        <v>1291</v>
      </c>
      <c r="F257" t="s">
        <v>21</v>
      </c>
      <c r="G257" t="s">
        <v>1292</v>
      </c>
      <c r="H257" t="s">
        <v>806</v>
      </c>
      <c r="K257" t="s">
        <v>24</v>
      </c>
      <c r="L257" t="s">
        <v>250</v>
      </c>
      <c r="M257" t="s">
        <v>185</v>
      </c>
      <c r="N257" t="s">
        <v>251</v>
      </c>
      <c r="R257" t="s">
        <v>1293</v>
      </c>
      <c r="S257">
        <v>316800</v>
      </c>
      <c r="T257">
        <v>750200</v>
      </c>
      <c r="U257">
        <v>1601800</v>
      </c>
      <c r="V257">
        <v>-851600</v>
      </c>
    </row>
    <row r="258" spans="1:23" x14ac:dyDescent="0.7">
      <c r="A258">
        <v>257</v>
      </c>
      <c r="B258" t="s">
        <v>1294</v>
      </c>
      <c r="C258" t="s">
        <v>1295</v>
      </c>
      <c r="D258" t="s">
        <v>1295</v>
      </c>
      <c r="F258" t="s">
        <v>21</v>
      </c>
      <c r="G258" t="s">
        <v>1296</v>
      </c>
      <c r="H258" t="s">
        <v>54</v>
      </c>
      <c r="K258" t="s">
        <v>24</v>
      </c>
      <c r="L258" t="s">
        <v>35</v>
      </c>
      <c r="M258" t="s">
        <v>263</v>
      </c>
      <c r="N258" t="s">
        <v>37</v>
      </c>
      <c r="R258" t="s">
        <v>203</v>
      </c>
      <c r="S258">
        <v>300000</v>
      </c>
      <c r="T258">
        <v>780000</v>
      </c>
      <c r="U258">
        <v>480000</v>
      </c>
      <c r="V258">
        <v>300000</v>
      </c>
    </row>
    <row r="259" spans="1:23" x14ac:dyDescent="0.7">
      <c r="A259">
        <v>258</v>
      </c>
      <c r="B259" t="s">
        <v>1297</v>
      </c>
      <c r="C259" t="s">
        <v>1298</v>
      </c>
      <c r="D259" t="s">
        <v>1298</v>
      </c>
      <c r="F259" t="s">
        <v>21</v>
      </c>
      <c r="G259" t="s">
        <v>1299</v>
      </c>
      <c r="H259" t="s">
        <v>107</v>
      </c>
      <c r="K259" t="s">
        <v>24</v>
      </c>
      <c r="L259" t="s">
        <v>68</v>
      </c>
      <c r="M259" t="s">
        <v>185</v>
      </c>
      <c r="N259" t="s">
        <v>367</v>
      </c>
      <c r="O259" t="s">
        <v>295</v>
      </c>
      <c r="P259" t="s">
        <v>295</v>
      </c>
      <c r="R259" t="s">
        <v>1300</v>
      </c>
      <c r="S259">
        <v>5000000</v>
      </c>
      <c r="T259">
        <v>0</v>
      </c>
      <c r="U259">
        <v>0</v>
      </c>
      <c r="V259">
        <v>-3708600</v>
      </c>
      <c r="W259" t="s">
        <v>1301</v>
      </c>
    </row>
    <row r="260" spans="1:23" x14ac:dyDescent="0.7">
      <c r="A260">
        <v>259</v>
      </c>
      <c r="B260" t="s">
        <v>1302</v>
      </c>
      <c r="C260" t="s">
        <v>1303</v>
      </c>
      <c r="D260" t="s">
        <v>1303</v>
      </c>
      <c r="F260" t="s">
        <v>21</v>
      </c>
      <c r="G260" t="s">
        <v>1304</v>
      </c>
      <c r="H260" t="s">
        <v>1305</v>
      </c>
      <c r="K260" t="s">
        <v>24</v>
      </c>
      <c r="L260" t="s">
        <v>25</v>
      </c>
      <c r="M260" t="s">
        <v>55</v>
      </c>
      <c r="N260" t="s">
        <v>56</v>
      </c>
      <c r="R260" t="s">
        <v>1306</v>
      </c>
      <c r="S260">
        <v>100000000</v>
      </c>
      <c r="T260">
        <v>0</v>
      </c>
      <c r="U260">
        <v>0</v>
      </c>
      <c r="V260">
        <v>144087600</v>
      </c>
      <c r="W260" t="s">
        <v>1307</v>
      </c>
    </row>
    <row r="261" spans="1:23" x14ac:dyDescent="0.7">
      <c r="A261">
        <v>260</v>
      </c>
      <c r="B261" t="s">
        <v>1308</v>
      </c>
      <c r="C261" t="s">
        <v>1309</v>
      </c>
      <c r="D261" t="s">
        <v>1309</v>
      </c>
      <c r="F261" t="s">
        <v>21</v>
      </c>
      <c r="G261" t="s">
        <v>1310</v>
      </c>
      <c r="H261" t="s">
        <v>1182</v>
      </c>
      <c r="K261" t="s">
        <v>24</v>
      </c>
      <c r="L261" t="s">
        <v>243</v>
      </c>
      <c r="M261" t="s">
        <v>263</v>
      </c>
      <c r="N261" t="s">
        <v>244</v>
      </c>
      <c r="O261" t="s">
        <v>295</v>
      </c>
      <c r="P261" t="s">
        <v>28</v>
      </c>
      <c r="R261" t="s">
        <v>1311</v>
      </c>
      <c r="S261">
        <v>2400000</v>
      </c>
      <c r="T261" t="s">
        <v>39</v>
      </c>
      <c r="U261" t="s">
        <v>39</v>
      </c>
      <c r="V261" t="s">
        <v>39</v>
      </c>
      <c r="W261" t="s">
        <v>1312</v>
      </c>
    </row>
    <row r="262" spans="1:23" x14ac:dyDescent="0.7">
      <c r="A262">
        <v>261</v>
      </c>
      <c r="B262" t="s">
        <v>1313</v>
      </c>
      <c r="C262" t="s">
        <v>1314</v>
      </c>
      <c r="D262" t="s">
        <v>1314</v>
      </c>
      <c r="F262" t="s">
        <v>21</v>
      </c>
      <c r="G262" t="s">
        <v>1315</v>
      </c>
      <c r="H262" t="s">
        <v>1316</v>
      </c>
      <c r="K262" t="s">
        <v>24</v>
      </c>
      <c r="L262" t="s">
        <v>68</v>
      </c>
      <c r="M262" t="s">
        <v>366</v>
      </c>
      <c r="N262" t="s">
        <v>75</v>
      </c>
      <c r="O262" t="s">
        <v>28</v>
      </c>
      <c r="P262" t="s">
        <v>76</v>
      </c>
      <c r="T262">
        <v>0</v>
      </c>
      <c r="U262">
        <v>0</v>
      </c>
      <c r="V262">
        <v>-913000</v>
      </c>
    </row>
    <row r="263" spans="1:23" x14ac:dyDescent="0.7">
      <c r="A263">
        <v>262</v>
      </c>
      <c r="B263" t="s">
        <v>1317</v>
      </c>
      <c r="C263" t="s">
        <v>1318</v>
      </c>
      <c r="D263" t="s">
        <v>1318</v>
      </c>
      <c r="F263" t="s">
        <v>21</v>
      </c>
      <c r="G263" t="s">
        <v>1319</v>
      </c>
      <c r="H263" t="s">
        <v>549</v>
      </c>
      <c r="K263" t="s">
        <v>34</v>
      </c>
      <c r="L263" t="s">
        <v>250</v>
      </c>
      <c r="M263" t="s">
        <v>137</v>
      </c>
      <c r="N263" t="s">
        <v>251</v>
      </c>
      <c r="R263" t="s">
        <v>1320</v>
      </c>
      <c r="S263">
        <v>20000</v>
      </c>
      <c r="T263" t="s">
        <v>39</v>
      </c>
      <c r="U263" t="s">
        <v>39</v>
      </c>
      <c r="V263" t="s">
        <v>39</v>
      </c>
      <c r="W263" t="s">
        <v>1265</v>
      </c>
    </row>
    <row r="264" spans="1:23" x14ac:dyDescent="0.7">
      <c r="A264">
        <v>263</v>
      </c>
      <c r="B264" t="s">
        <v>1321</v>
      </c>
      <c r="C264" t="s">
        <v>1322</v>
      </c>
      <c r="D264" t="s">
        <v>1322</v>
      </c>
      <c r="F264" t="s">
        <v>21</v>
      </c>
      <c r="G264" t="s">
        <v>117</v>
      </c>
      <c r="H264" t="s">
        <v>44</v>
      </c>
      <c r="K264" t="s">
        <v>92</v>
      </c>
      <c r="L264" t="s">
        <v>25</v>
      </c>
      <c r="M264" t="s">
        <v>185</v>
      </c>
      <c r="N264" t="s">
        <v>56</v>
      </c>
      <c r="R264" t="s">
        <v>119</v>
      </c>
      <c r="S264">
        <v>14000</v>
      </c>
      <c r="T264" t="s">
        <v>39</v>
      </c>
      <c r="U264" t="s">
        <v>39</v>
      </c>
      <c r="V264" t="s">
        <v>39</v>
      </c>
    </row>
    <row r="265" spans="1:23" x14ac:dyDescent="0.7">
      <c r="A265">
        <v>264</v>
      </c>
      <c r="B265" t="s">
        <v>1323</v>
      </c>
      <c r="C265" t="s">
        <v>1324</v>
      </c>
      <c r="D265" t="s">
        <v>1324</v>
      </c>
      <c r="F265" t="s">
        <v>21</v>
      </c>
      <c r="G265" t="s">
        <v>1325</v>
      </c>
      <c r="H265" t="s">
        <v>707</v>
      </c>
      <c r="K265" t="s">
        <v>24</v>
      </c>
      <c r="L265" t="s">
        <v>243</v>
      </c>
      <c r="M265" t="s">
        <v>137</v>
      </c>
      <c r="N265" t="s">
        <v>244</v>
      </c>
      <c r="O265" t="s">
        <v>28</v>
      </c>
      <c r="P265" t="s">
        <v>28</v>
      </c>
      <c r="R265" t="s">
        <v>1326</v>
      </c>
      <c r="S265">
        <v>144000</v>
      </c>
      <c r="T265" t="s">
        <v>39</v>
      </c>
      <c r="U265" t="s">
        <v>39</v>
      </c>
      <c r="V265" t="s">
        <v>39</v>
      </c>
      <c r="W265" t="s">
        <v>919</v>
      </c>
    </row>
    <row r="266" spans="1:23" x14ac:dyDescent="0.7">
      <c r="A266">
        <v>265</v>
      </c>
      <c r="B266" t="s">
        <v>1327</v>
      </c>
      <c r="C266" t="s">
        <v>1328</v>
      </c>
      <c r="D266" t="s">
        <v>1328</v>
      </c>
      <c r="F266" t="s">
        <v>21</v>
      </c>
      <c r="G266" t="s">
        <v>1329</v>
      </c>
      <c r="H266" t="s">
        <v>575</v>
      </c>
      <c r="K266" t="s">
        <v>24</v>
      </c>
      <c r="L266" t="s">
        <v>68</v>
      </c>
      <c r="M266" t="s">
        <v>1330</v>
      </c>
      <c r="N266" t="s">
        <v>367</v>
      </c>
      <c r="O266" t="s">
        <v>28</v>
      </c>
      <c r="P266" t="s">
        <v>28</v>
      </c>
      <c r="R266" t="s">
        <v>1331</v>
      </c>
      <c r="S266">
        <v>76000</v>
      </c>
      <c r="T266">
        <v>76000</v>
      </c>
      <c r="U266">
        <v>76000</v>
      </c>
      <c r="V266">
        <v>0</v>
      </c>
    </row>
    <row r="267" spans="1:23" x14ac:dyDescent="0.7">
      <c r="A267">
        <v>266</v>
      </c>
      <c r="B267" t="s">
        <v>1332</v>
      </c>
      <c r="C267" t="s">
        <v>1333</v>
      </c>
      <c r="D267" t="s">
        <v>1333</v>
      </c>
      <c r="F267" t="s">
        <v>21</v>
      </c>
      <c r="G267" t="s">
        <v>1334</v>
      </c>
      <c r="H267" t="s">
        <v>426</v>
      </c>
      <c r="K267" t="s">
        <v>24</v>
      </c>
      <c r="L267" t="s">
        <v>68</v>
      </c>
      <c r="M267" t="s">
        <v>1335</v>
      </c>
      <c r="N267" t="s">
        <v>75</v>
      </c>
      <c r="O267" t="s">
        <v>28</v>
      </c>
      <c r="P267" t="s">
        <v>76</v>
      </c>
      <c r="R267" t="s">
        <v>1336</v>
      </c>
      <c r="S267">
        <v>200000</v>
      </c>
      <c r="T267">
        <v>0</v>
      </c>
      <c r="U267">
        <v>0</v>
      </c>
      <c r="V267">
        <v>-280000</v>
      </c>
      <c r="W267" t="s">
        <v>1337</v>
      </c>
    </row>
    <row r="268" spans="1:23" x14ac:dyDescent="0.7">
      <c r="A268">
        <v>267</v>
      </c>
      <c r="B268" t="s">
        <v>1338</v>
      </c>
      <c r="C268" t="s">
        <v>1339</v>
      </c>
      <c r="D268" t="s">
        <v>1339</v>
      </c>
      <c r="F268" t="s">
        <v>21</v>
      </c>
      <c r="G268" t="s">
        <v>1340</v>
      </c>
      <c r="H268" t="s">
        <v>806</v>
      </c>
      <c r="K268" t="s">
        <v>24</v>
      </c>
      <c r="L268" t="s">
        <v>250</v>
      </c>
      <c r="M268" t="s">
        <v>166</v>
      </c>
      <c r="N268" t="s">
        <v>251</v>
      </c>
      <c r="R268" t="s">
        <v>1341</v>
      </c>
      <c r="S268">
        <v>30000000</v>
      </c>
      <c r="T268">
        <v>7150300</v>
      </c>
      <c r="U268">
        <v>0</v>
      </c>
      <c r="V268">
        <v>-4330940</v>
      </c>
    </row>
    <row r="269" spans="1:23" x14ac:dyDescent="0.7">
      <c r="A269">
        <v>268</v>
      </c>
      <c r="B269" t="s">
        <v>1342</v>
      </c>
      <c r="C269" t="s">
        <v>1343</v>
      </c>
      <c r="D269" t="s">
        <v>1343</v>
      </c>
      <c r="F269" t="s">
        <v>21</v>
      </c>
      <c r="G269" t="s">
        <v>1344</v>
      </c>
      <c r="H269" t="s">
        <v>44</v>
      </c>
      <c r="K269" t="s">
        <v>24</v>
      </c>
      <c r="L269" t="s">
        <v>293</v>
      </c>
      <c r="M269" t="s">
        <v>55</v>
      </c>
      <c r="N269" t="s">
        <v>294</v>
      </c>
      <c r="O269" t="s">
        <v>28</v>
      </c>
      <c r="P269" t="s">
        <v>28</v>
      </c>
      <c r="R269" t="s">
        <v>505</v>
      </c>
      <c r="S269">
        <v>80000</v>
      </c>
      <c r="T269">
        <v>80000</v>
      </c>
      <c r="U269">
        <v>80000</v>
      </c>
      <c r="V269">
        <v>0</v>
      </c>
    </row>
    <row r="270" spans="1:23" x14ac:dyDescent="0.7">
      <c r="A270">
        <v>269</v>
      </c>
      <c r="B270" t="s">
        <v>1345</v>
      </c>
      <c r="C270" t="s">
        <v>1346</v>
      </c>
      <c r="D270" t="s">
        <v>1346</v>
      </c>
      <c r="F270" t="s">
        <v>21</v>
      </c>
      <c r="G270" t="s">
        <v>1347</v>
      </c>
      <c r="H270" t="s">
        <v>44</v>
      </c>
      <c r="K270" t="s">
        <v>24</v>
      </c>
      <c r="L270" t="s">
        <v>25</v>
      </c>
      <c r="M270" t="s">
        <v>427</v>
      </c>
      <c r="N270" t="s">
        <v>27</v>
      </c>
      <c r="O270" t="s">
        <v>28</v>
      </c>
      <c r="P270" t="s">
        <v>28</v>
      </c>
      <c r="R270" t="s">
        <v>125</v>
      </c>
      <c r="S270">
        <v>76500</v>
      </c>
      <c r="T270">
        <v>0</v>
      </c>
      <c r="U270">
        <v>76500</v>
      </c>
      <c r="V270">
        <v>76000</v>
      </c>
    </row>
    <row r="271" spans="1:23" x14ac:dyDescent="0.7">
      <c r="A271">
        <v>270</v>
      </c>
      <c r="B271" t="s">
        <v>1348</v>
      </c>
      <c r="C271" t="s">
        <v>1349</v>
      </c>
      <c r="D271" t="s">
        <v>1349</v>
      </c>
      <c r="F271" t="s">
        <v>21</v>
      </c>
      <c r="G271" t="s">
        <v>1350</v>
      </c>
      <c r="H271" t="s">
        <v>426</v>
      </c>
      <c r="K271" t="s">
        <v>24</v>
      </c>
      <c r="L271" t="s">
        <v>68</v>
      </c>
      <c r="M271" t="s">
        <v>1351</v>
      </c>
      <c r="N271" t="s">
        <v>75</v>
      </c>
      <c r="O271" t="s">
        <v>76</v>
      </c>
      <c r="P271" t="s">
        <v>28</v>
      </c>
      <c r="R271" t="s">
        <v>1352</v>
      </c>
      <c r="S271">
        <v>2000000</v>
      </c>
      <c r="T271">
        <v>422000</v>
      </c>
      <c r="U271">
        <v>0</v>
      </c>
      <c r="V271">
        <v>-540000</v>
      </c>
      <c r="W271" t="s">
        <v>1353</v>
      </c>
    </row>
    <row r="272" spans="1:23" x14ac:dyDescent="0.7">
      <c r="A272">
        <v>271</v>
      </c>
      <c r="B272" t="s">
        <v>1354</v>
      </c>
      <c r="C272" t="s">
        <v>1355</v>
      </c>
      <c r="D272" t="s">
        <v>1355</v>
      </c>
      <c r="F272" t="s">
        <v>21</v>
      </c>
      <c r="G272" t="s">
        <v>1356</v>
      </c>
      <c r="H272" t="s">
        <v>1357</v>
      </c>
      <c r="K272" t="s">
        <v>24</v>
      </c>
      <c r="L272" t="s">
        <v>35</v>
      </c>
      <c r="M272" t="s">
        <v>36</v>
      </c>
      <c r="N272" t="s">
        <v>37</v>
      </c>
      <c r="R272" t="s">
        <v>1358</v>
      </c>
      <c r="S272">
        <v>70000</v>
      </c>
      <c r="T272">
        <v>70000</v>
      </c>
      <c r="U272">
        <v>70000</v>
      </c>
      <c r="V272">
        <v>0</v>
      </c>
    </row>
    <row r="273" spans="1:23" x14ac:dyDescent="0.7">
      <c r="A273">
        <v>272</v>
      </c>
      <c r="B273" t="s">
        <v>1359</v>
      </c>
      <c r="C273" t="s">
        <v>1360</v>
      </c>
      <c r="D273" t="s">
        <v>1360</v>
      </c>
      <c r="F273" t="s">
        <v>21</v>
      </c>
      <c r="G273" t="s">
        <v>1361</v>
      </c>
      <c r="H273" t="s">
        <v>1362</v>
      </c>
      <c r="K273" t="s">
        <v>24</v>
      </c>
      <c r="L273" t="s">
        <v>243</v>
      </c>
      <c r="M273" t="s">
        <v>137</v>
      </c>
      <c r="N273" t="s">
        <v>244</v>
      </c>
      <c r="O273" t="s">
        <v>28</v>
      </c>
      <c r="P273" t="s">
        <v>28</v>
      </c>
      <c r="R273" t="s">
        <v>29</v>
      </c>
      <c r="S273">
        <v>16000</v>
      </c>
      <c r="T273">
        <v>15000</v>
      </c>
      <c r="U273">
        <v>0</v>
      </c>
      <c r="V273">
        <v>15000</v>
      </c>
    </row>
    <row r="274" spans="1:23" x14ac:dyDescent="0.7">
      <c r="A274">
        <v>273</v>
      </c>
      <c r="B274" t="s">
        <v>1363</v>
      </c>
      <c r="C274" t="s">
        <v>1364</v>
      </c>
      <c r="D274" t="s">
        <v>1364</v>
      </c>
      <c r="F274" t="s">
        <v>21</v>
      </c>
      <c r="G274" t="s">
        <v>1365</v>
      </c>
      <c r="H274" t="s">
        <v>61</v>
      </c>
      <c r="K274" t="s">
        <v>24</v>
      </c>
      <c r="L274" t="s">
        <v>25</v>
      </c>
      <c r="M274" t="s">
        <v>36</v>
      </c>
      <c r="N274" t="s">
        <v>27</v>
      </c>
      <c r="O274" t="s">
        <v>28</v>
      </c>
      <c r="P274" t="s">
        <v>28</v>
      </c>
      <c r="R274" t="s">
        <v>1366</v>
      </c>
      <c r="S274">
        <v>80000</v>
      </c>
      <c r="T274">
        <v>80000</v>
      </c>
      <c r="U274">
        <v>80000</v>
      </c>
      <c r="V274">
        <v>0</v>
      </c>
    </row>
    <row r="275" spans="1:23" x14ac:dyDescent="0.7">
      <c r="A275">
        <v>274</v>
      </c>
      <c r="B275" t="s">
        <v>1367</v>
      </c>
      <c r="C275" t="s">
        <v>1368</v>
      </c>
      <c r="D275" t="s">
        <v>1369</v>
      </c>
      <c r="F275" t="s">
        <v>21</v>
      </c>
      <c r="H275" t="s">
        <v>1369</v>
      </c>
      <c r="K275" t="s">
        <v>24</v>
      </c>
      <c r="L275" t="s">
        <v>481</v>
      </c>
      <c r="M275" t="s">
        <v>185</v>
      </c>
      <c r="N275" t="s">
        <v>482</v>
      </c>
      <c r="P275" t="s">
        <v>76</v>
      </c>
      <c r="R275" t="s">
        <v>694</v>
      </c>
      <c r="S275">
        <v>41911716</v>
      </c>
      <c r="T275">
        <v>0</v>
      </c>
      <c r="U275">
        <v>67496111</v>
      </c>
      <c r="V275">
        <v>327181</v>
      </c>
    </row>
    <row r="276" spans="1:23" x14ac:dyDescent="0.7">
      <c r="A276">
        <v>275</v>
      </c>
      <c r="B276" t="s">
        <v>1370</v>
      </c>
      <c r="C276" t="s">
        <v>1371</v>
      </c>
      <c r="D276" t="s">
        <v>1371</v>
      </c>
      <c r="F276" t="s">
        <v>21</v>
      </c>
      <c r="G276" t="s">
        <v>1372</v>
      </c>
      <c r="H276" t="s">
        <v>1373</v>
      </c>
      <c r="K276" t="s">
        <v>34</v>
      </c>
      <c r="L276" t="s">
        <v>35</v>
      </c>
      <c r="M276" t="s">
        <v>36</v>
      </c>
      <c r="N276" t="s">
        <v>37</v>
      </c>
      <c r="R276" t="s">
        <v>516</v>
      </c>
      <c r="S276">
        <v>145000</v>
      </c>
      <c r="T276" t="s">
        <v>39</v>
      </c>
      <c r="U276" t="s">
        <v>39</v>
      </c>
      <c r="V276" t="s">
        <v>39</v>
      </c>
    </row>
    <row r="277" spans="1:23" x14ac:dyDescent="0.7">
      <c r="A277">
        <v>276</v>
      </c>
      <c r="B277" t="s">
        <v>1374</v>
      </c>
      <c r="C277" t="s">
        <v>1375</v>
      </c>
      <c r="D277" t="s">
        <v>1375</v>
      </c>
      <c r="F277" t="s">
        <v>21</v>
      </c>
      <c r="G277" t="s">
        <v>1376</v>
      </c>
      <c r="H277" t="s">
        <v>509</v>
      </c>
      <c r="K277" t="s">
        <v>24</v>
      </c>
      <c r="L277" t="s">
        <v>250</v>
      </c>
      <c r="M277" t="s">
        <v>1377</v>
      </c>
      <c r="N277" t="s">
        <v>251</v>
      </c>
      <c r="R277" t="s">
        <v>1205</v>
      </c>
      <c r="S277">
        <v>344000</v>
      </c>
      <c r="T277">
        <v>344000</v>
      </c>
      <c r="U277">
        <v>344000</v>
      </c>
      <c r="V277">
        <v>0</v>
      </c>
    </row>
    <row r="278" spans="1:23" x14ac:dyDescent="0.7">
      <c r="A278">
        <v>277</v>
      </c>
      <c r="B278" t="s">
        <v>1378</v>
      </c>
      <c r="C278" t="s">
        <v>1379</v>
      </c>
      <c r="D278" t="s">
        <v>1379</v>
      </c>
      <c r="F278" t="s">
        <v>21</v>
      </c>
      <c r="G278" t="s">
        <v>1380</v>
      </c>
      <c r="H278" t="s">
        <v>61</v>
      </c>
      <c r="K278" t="s">
        <v>24</v>
      </c>
      <c r="L278" t="s">
        <v>25</v>
      </c>
      <c r="M278" t="s">
        <v>55</v>
      </c>
      <c r="N278" t="s">
        <v>56</v>
      </c>
      <c r="R278" t="s">
        <v>57</v>
      </c>
      <c r="S278">
        <v>47000</v>
      </c>
      <c r="T278">
        <v>110000</v>
      </c>
      <c r="U278">
        <v>173000</v>
      </c>
      <c r="V278">
        <v>0</v>
      </c>
    </row>
    <row r="279" spans="1:23" x14ac:dyDescent="0.7">
      <c r="A279">
        <v>278</v>
      </c>
      <c r="B279" t="s">
        <v>1381</v>
      </c>
      <c r="C279" t="s">
        <v>36</v>
      </c>
      <c r="D279" t="s">
        <v>36</v>
      </c>
      <c r="F279" t="s">
        <v>21</v>
      </c>
      <c r="K279" t="s">
        <v>24</v>
      </c>
      <c r="L279" t="s">
        <v>35</v>
      </c>
      <c r="M279" t="s">
        <v>36</v>
      </c>
      <c r="N279" t="s">
        <v>37</v>
      </c>
      <c r="T279">
        <v>129500</v>
      </c>
      <c r="U279">
        <v>119500</v>
      </c>
      <c r="V279">
        <v>1656500</v>
      </c>
      <c r="W279" t="s">
        <v>1382</v>
      </c>
    </row>
    <row r="280" spans="1:23" x14ac:dyDescent="0.7">
      <c r="A280">
        <v>279</v>
      </c>
      <c r="B280" t="s">
        <v>1383</v>
      </c>
      <c r="C280" t="s">
        <v>1384</v>
      </c>
      <c r="D280" t="s">
        <v>1384</v>
      </c>
      <c r="F280" t="s">
        <v>21</v>
      </c>
      <c r="G280" t="s">
        <v>1385</v>
      </c>
      <c r="H280" t="s">
        <v>410</v>
      </c>
      <c r="K280" t="s">
        <v>92</v>
      </c>
      <c r="L280" t="s">
        <v>68</v>
      </c>
      <c r="M280" t="s">
        <v>366</v>
      </c>
      <c r="N280" t="s">
        <v>186</v>
      </c>
      <c r="O280" t="s">
        <v>28</v>
      </c>
      <c r="P280" t="s">
        <v>28</v>
      </c>
      <c r="R280" t="s">
        <v>1386</v>
      </c>
      <c r="S280">
        <v>197000</v>
      </c>
      <c r="T280" t="s">
        <v>39</v>
      </c>
      <c r="U280" t="s">
        <v>39</v>
      </c>
      <c r="V280" t="s">
        <v>39</v>
      </c>
      <c r="W280" t="s">
        <v>1387</v>
      </c>
    </row>
    <row r="281" spans="1:23" x14ac:dyDescent="0.7">
      <c r="A281">
        <v>280</v>
      </c>
      <c r="B281" t="s">
        <v>1388</v>
      </c>
      <c r="C281" t="s">
        <v>1389</v>
      </c>
      <c r="D281" t="s">
        <v>1389</v>
      </c>
      <c r="F281" t="s">
        <v>21</v>
      </c>
      <c r="G281" t="s">
        <v>1390</v>
      </c>
      <c r="H281" t="s">
        <v>625</v>
      </c>
      <c r="K281" t="s">
        <v>34</v>
      </c>
      <c r="L281" t="s">
        <v>35</v>
      </c>
      <c r="M281" t="s">
        <v>36</v>
      </c>
      <c r="N281" t="s">
        <v>37</v>
      </c>
      <c r="R281" t="s">
        <v>1391</v>
      </c>
      <c r="S281">
        <v>394500</v>
      </c>
      <c r="T281" t="s">
        <v>39</v>
      </c>
      <c r="U281" t="s">
        <v>39</v>
      </c>
      <c r="V281" t="s">
        <v>39</v>
      </c>
    </row>
    <row r="282" spans="1:23" x14ac:dyDescent="0.7">
      <c r="A282">
        <v>281</v>
      </c>
      <c r="B282" t="s">
        <v>1392</v>
      </c>
      <c r="C282" t="s">
        <v>1393</v>
      </c>
      <c r="D282" t="s">
        <v>1393</v>
      </c>
      <c r="F282" t="s">
        <v>21</v>
      </c>
      <c r="G282" t="s">
        <v>1394</v>
      </c>
      <c r="H282" t="s">
        <v>292</v>
      </c>
      <c r="K282" t="s">
        <v>24</v>
      </c>
      <c r="L282" t="s">
        <v>293</v>
      </c>
      <c r="M282" t="s">
        <v>427</v>
      </c>
      <c r="N282" t="s">
        <v>294</v>
      </c>
      <c r="O282" t="s">
        <v>295</v>
      </c>
      <c r="P282" t="s">
        <v>295</v>
      </c>
      <c r="R282" t="s">
        <v>1395</v>
      </c>
      <c r="S282">
        <v>5000000</v>
      </c>
      <c r="T282">
        <v>8780400</v>
      </c>
      <c r="U282">
        <v>10000000</v>
      </c>
      <c r="V282">
        <v>-267800</v>
      </c>
      <c r="W282" t="s">
        <v>1396</v>
      </c>
    </row>
    <row r="283" spans="1:23" x14ac:dyDescent="0.7">
      <c r="A283">
        <v>282</v>
      </c>
      <c r="B283" t="s">
        <v>1397</v>
      </c>
      <c r="C283" t="s">
        <v>1398</v>
      </c>
      <c r="D283" t="s">
        <v>1398</v>
      </c>
      <c r="F283" t="s">
        <v>21</v>
      </c>
      <c r="G283" t="s">
        <v>1399</v>
      </c>
      <c r="H283" t="s">
        <v>538</v>
      </c>
      <c r="K283" t="s">
        <v>24</v>
      </c>
      <c r="L283" t="s">
        <v>68</v>
      </c>
      <c r="M283" t="s">
        <v>137</v>
      </c>
      <c r="N283" t="s">
        <v>367</v>
      </c>
      <c r="O283" t="s">
        <v>28</v>
      </c>
      <c r="P283" t="s">
        <v>28</v>
      </c>
      <c r="R283" t="s">
        <v>199</v>
      </c>
      <c r="S283">
        <v>210000</v>
      </c>
      <c r="T283" t="s">
        <v>39</v>
      </c>
      <c r="U283" t="s">
        <v>39</v>
      </c>
      <c r="V283" t="s">
        <v>39</v>
      </c>
      <c r="W283" t="s">
        <v>1400</v>
      </c>
    </row>
    <row r="284" spans="1:23" x14ac:dyDescent="0.7">
      <c r="A284">
        <v>283</v>
      </c>
      <c r="B284" t="s">
        <v>1401</v>
      </c>
      <c r="C284" t="s">
        <v>1402</v>
      </c>
      <c r="D284" t="s">
        <v>1402</v>
      </c>
      <c r="F284" t="s">
        <v>21</v>
      </c>
      <c r="G284" t="s">
        <v>1403</v>
      </c>
      <c r="H284" t="s">
        <v>249</v>
      </c>
      <c r="K284" t="s">
        <v>24</v>
      </c>
      <c r="L284" t="s">
        <v>68</v>
      </c>
      <c r="M284" t="s">
        <v>137</v>
      </c>
      <c r="N284" t="s">
        <v>75</v>
      </c>
      <c r="O284" t="s">
        <v>28</v>
      </c>
      <c r="P284" t="s">
        <v>28</v>
      </c>
      <c r="R284" t="s">
        <v>170</v>
      </c>
      <c r="S284">
        <v>46000</v>
      </c>
      <c r="T284" t="s">
        <v>39</v>
      </c>
      <c r="U284" t="s">
        <v>39</v>
      </c>
      <c r="V284" t="s">
        <v>39</v>
      </c>
      <c r="W284" t="s">
        <v>1404</v>
      </c>
    </row>
    <row r="285" spans="1:23" x14ac:dyDescent="0.7">
      <c r="A285">
        <v>284</v>
      </c>
      <c r="B285" t="s">
        <v>1405</v>
      </c>
      <c r="C285" t="s">
        <v>1406</v>
      </c>
      <c r="D285" t="s">
        <v>1406</v>
      </c>
      <c r="F285" t="s">
        <v>21</v>
      </c>
      <c r="G285" t="s">
        <v>1407</v>
      </c>
      <c r="H285" t="s">
        <v>249</v>
      </c>
      <c r="K285" t="s">
        <v>34</v>
      </c>
      <c r="L285" t="s">
        <v>68</v>
      </c>
      <c r="M285" t="s">
        <v>366</v>
      </c>
      <c r="N285" t="s">
        <v>75</v>
      </c>
      <c r="O285" t="s">
        <v>28</v>
      </c>
      <c r="P285" t="s">
        <v>28</v>
      </c>
      <c r="R285" t="s">
        <v>1408</v>
      </c>
      <c r="S285">
        <v>700000</v>
      </c>
      <c r="T285" t="s">
        <v>39</v>
      </c>
      <c r="U285" t="s">
        <v>39</v>
      </c>
      <c r="V285" t="s">
        <v>39</v>
      </c>
      <c r="W285" t="s">
        <v>1164</v>
      </c>
    </row>
    <row r="286" spans="1:23" x14ac:dyDescent="0.7">
      <c r="A286">
        <v>285</v>
      </c>
      <c r="B286" t="s">
        <v>1409</v>
      </c>
      <c r="C286" t="s">
        <v>1410</v>
      </c>
      <c r="D286" t="s">
        <v>1411</v>
      </c>
      <c r="F286" t="s">
        <v>21</v>
      </c>
      <c r="H286" t="s">
        <v>1411</v>
      </c>
      <c r="K286" t="s">
        <v>24</v>
      </c>
      <c r="L286" t="s">
        <v>481</v>
      </c>
      <c r="M286" t="s">
        <v>185</v>
      </c>
      <c r="N286" t="s">
        <v>482</v>
      </c>
      <c r="P286" t="s">
        <v>76</v>
      </c>
      <c r="R286" t="s">
        <v>1066</v>
      </c>
      <c r="S286">
        <v>37500</v>
      </c>
      <c r="T286">
        <v>0</v>
      </c>
      <c r="U286">
        <v>722700</v>
      </c>
      <c r="V286">
        <v>1006583</v>
      </c>
    </row>
    <row r="287" spans="1:23" x14ac:dyDescent="0.7">
      <c r="A287">
        <v>286</v>
      </c>
      <c r="B287" t="s">
        <v>1412</v>
      </c>
      <c r="C287" t="s">
        <v>1413</v>
      </c>
      <c r="D287" t="s">
        <v>1413</v>
      </c>
      <c r="F287" t="s">
        <v>21</v>
      </c>
      <c r="G287" t="s">
        <v>1414</v>
      </c>
      <c r="H287" t="s">
        <v>597</v>
      </c>
      <c r="K287" t="s">
        <v>24</v>
      </c>
      <c r="L287" t="s">
        <v>243</v>
      </c>
      <c r="M287" t="s">
        <v>36</v>
      </c>
      <c r="N287" t="s">
        <v>244</v>
      </c>
      <c r="O287" t="s">
        <v>28</v>
      </c>
      <c r="P287" t="s">
        <v>28</v>
      </c>
      <c r="R287" t="s">
        <v>1415</v>
      </c>
      <c r="S287">
        <v>128000</v>
      </c>
      <c r="T287">
        <v>0</v>
      </c>
      <c r="U287">
        <v>128000</v>
      </c>
      <c r="V287">
        <v>0</v>
      </c>
    </row>
    <row r="288" spans="1:23" x14ac:dyDescent="0.7">
      <c r="A288">
        <v>287</v>
      </c>
      <c r="B288" t="s">
        <v>1416</v>
      </c>
      <c r="C288" t="s">
        <v>1413</v>
      </c>
      <c r="D288" t="s">
        <v>1417</v>
      </c>
      <c r="F288" t="s">
        <v>384</v>
      </c>
      <c r="K288" t="s">
        <v>92</v>
      </c>
      <c r="L288" t="s">
        <v>35</v>
      </c>
      <c r="M288" t="s">
        <v>263</v>
      </c>
      <c r="N288" t="s">
        <v>37</v>
      </c>
      <c r="R288" t="s">
        <v>1418</v>
      </c>
      <c r="S288">
        <v>80000</v>
      </c>
      <c r="T288" t="s">
        <v>39</v>
      </c>
      <c r="U288" t="s">
        <v>39</v>
      </c>
      <c r="V288" t="s">
        <v>39</v>
      </c>
    </row>
    <row r="289" spans="1:23" x14ac:dyDescent="0.7">
      <c r="A289">
        <v>288</v>
      </c>
      <c r="B289" t="s">
        <v>1419</v>
      </c>
      <c r="C289" t="s">
        <v>1420</v>
      </c>
      <c r="D289" t="s">
        <v>1420</v>
      </c>
      <c r="F289" t="s">
        <v>21</v>
      </c>
      <c r="G289" t="s">
        <v>1421</v>
      </c>
      <c r="H289" t="s">
        <v>315</v>
      </c>
      <c r="K289" t="s">
        <v>34</v>
      </c>
      <c r="L289" t="s">
        <v>68</v>
      </c>
      <c r="M289" t="s">
        <v>85</v>
      </c>
      <c r="N289" t="s">
        <v>75</v>
      </c>
      <c r="O289" t="s">
        <v>28</v>
      </c>
      <c r="P289" t="s">
        <v>76</v>
      </c>
      <c r="R289" t="s">
        <v>1422</v>
      </c>
      <c r="S289">
        <v>65000</v>
      </c>
      <c r="T289" t="s">
        <v>39</v>
      </c>
      <c r="U289" t="s">
        <v>39</v>
      </c>
      <c r="V289" t="s">
        <v>39</v>
      </c>
      <c r="W289" t="s">
        <v>1164</v>
      </c>
    </row>
    <row r="290" spans="1:23" x14ac:dyDescent="0.7">
      <c r="A290">
        <v>289</v>
      </c>
      <c r="B290" t="s">
        <v>1423</v>
      </c>
      <c r="C290" t="s">
        <v>1424</v>
      </c>
      <c r="D290" t="s">
        <v>1424</v>
      </c>
      <c r="F290" t="s">
        <v>21</v>
      </c>
      <c r="G290" t="s">
        <v>1425</v>
      </c>
      <c r="H290" t="s">
        <v>549</v>
      </c>
      <c r="K290" t="s">
        <v>24</v>
      </c>
      <c r="L290" t="s">
        <v>250</v>
      </c>
      <c r="M290" t="s">
        <v>55</v>
      </c>
      <c r="N290" t="s">
        <v>251</v>
      </c>
      <c r="R290" t="s">
        <v>464</v>
      </c>
      <c r="T290">
        <v>0</v>
      </c>
      <c r="U290">
        <v>0</v>
      </c>
      <c r="V290">
        <v>214824725</v>
      </c>
      <c r="W290" t="s">
        <v>954</v>
      </c>
    </row>
    <row r="291" spans="1:23" x14ac:dyDescent="0.7">
      <c r="A291">
        <v>290</v>
      </c>
      <c r="B291" t="s">
        <v>1426</v>
      </c>
      <c r="C291" t="s">
        <v>1427</v>
      </c>
      <c r="D291" t="s">
        <v>1427</v>
      </c>
      <c r="F291" t="s">
        <v>21</v>
      </c>
      <c r="G291" t="s">
        <v>1428</v>
      </c>
      <c r="H291" t="s">
        <v>1182</v>
      </c>
      <c r="K291" t="s">
        <v>24</v>
      </c>
      <c r="L291" t="s">
        <v>243</v>
      </c>
      <c r="M291" t="s">
        <v>1429</v>
      </c>
      <c r="N291" t="s">
        <v>438</v>
      </c>
      <c r="O291" t="s">
        <v>28</v>
      </c>
      <c r="P291" t="s">
        <v>28</v>
      </c>
      <c r="R291" t="s">
        <v>109</v>
      </c>
      <c r="S291">
        <v>24000</v>
      </c>
      <c r="T291" t="s">
        <v>39</v>
      </c>
      <c r="U291" t="s">
        <v>39</v>
      </c>
      <c r="V291" t="s">
        <v>39</v>
      </c>
      <c r="W291" t="s">
        <v>592</v>
      </c>
    </row>
    <row r="292" spans="1:23" x14ac:dyDescent="0.7">
      <c r="A292">
        <v>291</v>
      </c>
      <c r="B292" t="s">
        <v>1430</v>
      </c>
      <c r="C292" t="s">
        <v>1431</v>
      </c>
      <c r="D292" t="s">
        <v>1431</v>
      </c>
      <c r="F292" t="s">
        <v>21</v>
      </c>
      <c r="G292" t="s">
        <v>122</v>
      </c>
      <c r="H292" t="s">
        <v>123</v>
      </c>
      <c r="K292" t="s">
        <v>34</v>
      </c>
      <c r="L292" t="s">
        <v>68</v>
      </c>
      <c r="M292" t="s">
        <v>185</v>
      </c>
      <c r="N292" t="s">
        <v>69</v>
      </c>
      <c r="R292" t="s">
        <v>1432</v>
      </c>
      <c r="S292">
        <v>15000000</v>
      </c>
      <c r="T292">
        <v>0</v>
      </c>
      <c r="U292">
        <v>0</v>
      </c>
      <c r="V292">
        <v>-7951249</v>
      </c>
      <c r="W292" t="s">
        <v>1433</v>
      </c>
    </row>
    <row r="293" spans="1:23" x14ac:dyDescent="0.7">
      <c r="A293">
        <v>292</v>
      </c>
      <c r="B293" t="s">
        <v>1434</v>
      </c>
      <c r="C293" t="s">
        <v>1435</v>
      </c>
      <c r="D293" t="s">
        <v>1435</v>
      </c>
      <c r="F293" t="s">
        <v>21</v>
      </c>
      <c r="G293" t="s">
        <v>1436</v>
      </c>
      <c r="H293" t="s">
        <v>1437</v>
      </c>
      <c r="K293" t="s">
        <v>24</v>
      </c>
      <c r="L293" t="s">
        <v>68</v>
      </c>
      <c r="M293" t="s">
        <v>137</v>
      </c>
      <c r="N293" t="s">
        <v>367</v>
      </c>
      <c r="O293" t="s">
        <v>28</v>
      </c>
      <c r="P293" t="s">
        <v>28</v>
      </c>
      <c r="R293" t="s">
        <v>1438</v>
      </c>
      <c r="S293">
        <v>145000</v>
      </c>
      <c r="T293" t="s">
        <v>39</v>
      </c>
      <c r="U293" t="s">
        <v>39</v>
      </c>
      <c r="V293" t="s">
        <v>39</v>
      </c>
    </row>
    <row r="294" spans="1:23" x14ac:dyDescent="0.7">
      <c r="A294">
        <v>293</v>
      </c>
      <c r="B294" t="s">
        <v>1439</v>
      </c>
      <c r="C294" t="s">
        <v>1440</v>
      </c>
      <c r="D294" t="s">
        <v>1440</v>
      </c>
      <c r="F294" t="s">
        <v>21</v>
      </c>
      <c r="G294" t="s">
        <v>1441</v>
      </c>
      <c r="H294" t="s">
        <v>1442</v>
      </c>
      <c r="K294" t="s">
        <v>24</v>
      </c>
      <c r="L294" t="s">
        <v>68</v>
      </c>
      <c r="M294" t="s">
        <v>1443</v>
      </c>
      <c r="N294" t="s">
        <v>75</v>
      </c>
      <c r="O294" t="s">
        <v>76</v>
      </c>
      <c r="P294" t="s">
        <v>28</v>
      </c>
      <c r="R294" t="s">
        <v>694</v>
      </c>
      <c r="S294">
        <v>50000</v>
      </c>
      <c r="T294">
        <v>50000</v>
      </c>
      <c r="U294">
        <v>50000</v>
      </c>
      <c r="V294">
        <v>0</v>
      </c>
    </row>
    <row r="295" spans="1:23" x14ac:dyDescent="0.7">
      <c r="A295">
        <v>294</v>
      </c>
      <c r="B295" t="s">
        <v>1444</v>
      </c>
      <c r="C295" t="s">
        <v>1445</v>
      </c>
      <c r="D295" t="s">
        <v>1445</v>
      </c>
      <c r="F295" t="s">
        <v>21</v>
      </c>
      <c r="G295" t="s">
        <v>174</v>
      </c>
      <c r="H295" t="s">
        <v>1446</v>
      </c>
      <c r="K295" t="s">
        <v>24</v>
      </c>
      <c r="L295" t="s">
        <v>35</v>
      </c>
      <c r="M295" t="s">
        <v>1447</v>
      </c>
      <c r="N295" t="s">
        <v>176</v>
      </c>
      <c r="T295">
        <v>-450000000</v>
      </c>
      <c r="U295">
        <v>450000000</v>
      </c>
      <c r="V295">
        <v>0</v>
      </c>
      <c r="W295" t="s">
        <v>1448</v>
      </c>
    </row>
    <row r="296" spans="1:23" x14ac:dyDescent="0.7">
      <c r="A296">
        <v>295</v>
      </c>
      <c r="B296" t="s">
        <v>1449</v>
      </c>
      <c r="C296" t="s">
        <v>1450</v>
      </c>
      <c r="D296" t="s">
        <v>1451</v>
      </c>
      <c r="F296" t="s">
        <v>21</v>
      </c>
      <c r="G296" t="s">
        <v>1452</v>
      </c>
      <c r="H296" t="s">
        <v>44</v>
      </c>
      <c r="K296" t="s">
        <v>24</v>
      </c>
      <c r="L296" t="s">
        <v>25</v>
      </c>
      <c r="M296" t="s">
        <v>1453</v>
      </c>
      <c r="N296" t="s">
        <v>27</v>
      </c>
      <c r="O296" t="s">
        <v>76</v>
      </c>
      <c r="P296" t="s">
        <v>28</v>
      </c>
      <c r="R296" t="s">
        <v>1454</v>
      </c>
      <c r="S296">
        <v>5000000</v>
      </c>
      <c r="T296">
        <v>23762200</v>
      </c>
      <c r="U296">
        <v>10000000</v>
      </c>
      <c r="V296">
        <v>74325200</v>
      </c>
    </row>
    <row r="297" spans="1:23" x14ac:dyDescent="0.7">
      <c r="A297">
        <v>296</v>
      </c>
      <c r="B297" t="s">
        <v>1455</v>
      </c>
      <c r="C297" t="s">
        <v>1456</v>
      </c>
      <c r="D297" t="s">
        <v>1457</v>
      </c>
      <c r="F297" t="s">
        <v>21</v>
      </c>
      <c r="G297" t="s">
        <v>1458</v>
      </c>
      <c r="H297" t="s">
        <v>415</v>
      </c>
      <c r="K297" t="s">
        <v>24</v>
      </c>
      <c r="L297" t="s">
        <v>68</v>
      </c>
      <c r="M297" t="s">
        <v>185</v>
      </c>
      <c r="N297" t="s">
        <v>186</v>
      </c>
      <c r="O297" t="s">
        <v>295</v>
      </c>
      <c r="P297" t="s">
        <v>295</v>
      </c>
      <c r="R297" t="s">
        <v>1459</v>
      </c>
      <c r="S297">
        <v>2178300</v>
      </c>
      <c r="T297">
        <v>0</v>
      </c>
      <c r="U297">
        <v>2981250</v>
      </c>
      <c r="V297">
        <v>0</v>
      </c>
      <c r="W297" t="s">
        <v>1460</v>
      </c>
    </row>
    <row r="298" spans="1:23" x14ac:dyDescent="0.7">
      <c r="A298">
        <v>297</v>
      </c>
      <c r="B298" t="s">
        <v>1461</v>
      </c>
      <c r="C298" t="s">
        <v>1462</v>
      </c>
      <c r="D298" t="s">
        <v>1462</v>
      </c>
      <c r="F298" t="s">
        <v>21</v>
      </c>
      <c r="G298" t="s">
        <v>1463</v>
      </c>
      <c r="H298" t="s">
        <v>165</v>
      </c>
      <c r="K298" t="s">
        <v>24</v>
      </c>
      <c r="L298" t="s">
        <v>243</v>
      </c>
      <c r="M298" t="s">
        <v>137</v>
      </c>
      <c r="N298" t="s">
        <v>244</v>
      </c>
      <c r="O298" t="s">
        <v>28</v>
      </c>
      <c r="P298" t="s">
        <v>28</v>
      </c>
      <c r="R298" t="s">
        <v>1464</v>
      </c>
      <c r="S298">
        <v>15000</v>
      </c>
      <c r="T298">
        <v>30000</v>
      </c>
      <c r="U298">
        <v>0</v>
      </c>
      <c r="V298">
        <v>30000</v>
      </c>
      <c r="W298" t="s">
        <v>1465</v>
      </c>
    </row>
    <row r="299" spans="1:23" x14ac:dyDescent="0.7">
      <c r="A299">
        <v>298</v>
      </c>
      <c r="B299" t="s">
        <v>1466</v>
      </c>
      <c r="C299" t="s">
        <v>1467</v>
      </c>
      <c r="D299" t="s">
        <v>1467</v>
      </c>
      <c r="F299" t="s">
        <v>21</v>
      </c>
      <c r="G299" t="s">
        <v>1468</v>
      </c>
      <c r="H299" t="s">
        <v>274</v>
      </c>
      <c r="K299" t="s">
        <v>24</v>
      </c>
      <c r="L299" t="s">
        <v>250</v>
      </c>
      <c r="M299" t="s">
        <v>1469</v>
      </c>
      <c r="N299" t="s">
        <v>251</v>
      </c>
      <c r="R299" t="s">
        <v>1470</v>
      </c>
      <c r="S299">
        <v>100000000</v>
      </c>
      <c r="T299">
        <v>6978200</v>
      </c>
      <c r="U299">
        <v>0</v>
      </c>
      <c r="V299">
        <v>10587660</v>
      </c>
      <c r="W299" t="s">
        <v>1471</v>
      </c>
    </row>
    <row r="300" spans="1:23" x14ac:dyDescent="0.7">
      <c r="A300">
        <v>299</v>
      </c>
      <c r="B300" t="s">
        <v>1472</v>
      </c>
      <c r="C300" t="s">
        <v>1473</v>
      </c>
      <c r="D300" t="s">
        <v>1473</v>
      </c>
      <c r="F300" t="s">
        <v>21</v>
      </c>
      <c r="G300" t="s">
        <v>1474</v>
      </c>
      <c r="H300" t="s">
        <v>1475</v>
      </c>
      <c r="K300" t="s">
        <v>24</v>
      </c>
      <c r="L300" t="s">
        <v>35</v>
      </c>
      <c r="N300" t="s">
        <v>37</v>
      </c>
      <c r="R300" t="s">
        <v>1476</v>
      </c>
      <c r="S300">
        <v>369000</v>
      </c>
      <c r="T300">
        <v>15000</v>
      </c>
      <c r="U300">
        <v>0</v>
      </c>
      <c r="V300">
        <v>15000</v>
      </c>
      <c r="W300" t="s">
        <v>137</v>
      </c>
    </row>
    <row r="301" spans="1:23" x14ac:dyDescent="0.7">
      <c r="A301">
        <v>300</v>
      </c>
      <c r="B301" t="s">
        <v>1477</v>
      </c>
      <c r="C301" t="s">
        <v>1478</v>
      </c>
      <c r="D301" t="s">
        <v>1478</v>
      </c>
      <c r="F301" t="s">
        <v>21</v>
      </c>
      <c r="G301" t="s">
        <v>1479</v>
      </c>
      <c r="H301" t="s">
        <v>415</v>
      </c>
      <c r="K301" t="s">
        <v>24</v>
      </c>
      <c r="L301" t="s">
        <v>68</v>
      </c>
      <c r="M301" t="s">
        <v>492</v>
      </c>
      <c r="N301" t="s">
        <v>186</v>
      </c>
      <c r="O301" t="s">
        <v>28</v>
      </c>
      <c r="P301" t="s">
        <v>28</v>
      </c>
      <c r="R301" t="s">
        <v>1480</v>
      </c>
      <c r="S301">
        <v>380000</v>
      </c>
      <c r="T301">
        <v>760000</v>
      </c>
      <c r="U301">
        <v>380000</v>
      </c>
      <c r="V301">
        <v>380000</v>
      </c>
    </row>
    <row r="302" spans="1:23" x14ac:dyDescent="0.7">
      <c r="A302">
        <v>301</v>
      </c>
      <c r="B302" t="s">
        <v>1481</v>
      </c>
      <c r="C302" t="s">
        <v>1482</v>
      </c>
      <c r="D302" t="s">
        <v>1482</v>
      </c>
      <c r="F302" t="s">
        <v>21</v>
      </c>
      <c r="G302" t="s">
        <v>1483</v>
      </c>
      <c r="H302" t="s">
        <v>756</v>
      </c>
      <c r="K302" t="s">
        <v>24</v>
      </c>
      <c r="L302" t="s">
        <v>25</v>
      </c>
      <c r="M302" t="s">
        <v>1484</v>
      </c>
      <c r="N302" t="s">
        <v>56</v>
      </c>
      <c r="R302" t="s">
        <v>1485</v>
      </c>
      <c r="S302">
        <v>800000</v>
      </c>
      <c r="T302">
        <v>800000</v>
      </c>
      <c r="U302">
        <v>800000</v>
      </c>
      <c r="V302">
        <v>0</v>
      </c>
      <c r="W302" t="s">
        <v>1486</v>
      </c>
    </row>
    <row r="303" spans="1:23" x14ac:dyDescent="0.7">
      <c r="A303">
        <v>302</v>
      </c>
      <c r="B303" t="s">
        <v>1487</v>
      </c>
      <c r="C303" t="s">
        <v>1488</v>
      </c>
      <c r="D303" t="s">
        <v>1488</v>
      </c>
      <c r="F303" t="s">
        <v>21</v>
      </c>
      <c r="G303" t="s">
        <v>1489</v>
      </c>
      <c r="H303" t="s">
        <v>756</v>
      </c>
      <c r="K303" t="s">
        <v>24</v>
      </c>
      <c r="L303" t="s">
        <v>293</v>
      </c>
      <c r="M303" t="s">
        <v>1490</v>
      </c>
      <c r="N303" t="s">
        <v>626</v>
      </c>
      <c r="O303" t="s">
        <v>76</v>
      </c>
      <c r="P303" t="s">
        <v>295</v>
      </c>
      <c r="R303" t="s">
        <v>212</v>
      </c>
      <c r="S303">
        <v>20000000</v>
      </c>
      <c r="T303">
        <v>185823300</v>
      </c>
      <c r="U303">
        <v>220000000</v>
      </c>
      <c r="V303">
        <v>-70458207</v>
      </c>
    </row>
    <row r="304" spans="1:23" x14ac:dyDescent="0.7">
      <c r="A304">
        <v>303</v>
      </c>
      <c r="B304" t="s">
        <v>1491</v>
      </c>
      <c r="C304" t="s">
        <v>1492</v>
      </c>
      <c r="D304" t="s">
        <v>1492</v>
      </c>
      <c r="F304" t="s">
        <v>21</v>
      </c>
      <c r="G304" t="s">
        <v>1493</v>
      </c>
      <c r="H304" t="s">
        <v>756</v>
      </c>
      <c r="K304" t="s">
        <v>24</v>
      </c>
      <c r="L304" t="s">
        <v>293</v>
      </c>
      <c r="M304" t="s">
        <v>1494</v>
      </c>
      <c r="N304" t="s">
        <v>626</v>
      </c>
      <c r="O304" t="s">
        <v>28</v>
      </c>
      <c r="P304" t="s">
        <v>28</v>
      </c>
      <c r="R304" t="s">
        <v>1495</v>
      </c>
      <c r="S304">
        <v>150000</v>
      </c>
      <c r="T304">
        <v>760000</v>
      </c>
      <c r="U304">
        <v>0</v>
      </c>
      <c r="V304">
        <v>-2033500</v>
      </c>
    </row>
    <row r="305" spans="1:23" x14ac:dyDescent="0.7">
      <c r="A305">
        <v>304</v>
      </c>
      <c r="B305" t="s">
        <v>1496</v>
      </c>
      <c r="C305" t="s">
        <v>1497</v>
      </c>
      <c r="D305" t="s">
        <v>1497</v>
      </c>
      <c r="F305" t="s">
        <v>21</v>
      </c>
      <c r="G305" t="s">
        <v>1498</v>
      </c>
      <c r="H305" t="s">
        <v>61</v>
      </c>
      <c r="K305" t="s">
        <v>24</v>
      </c>
      <c r="L305" t="s">
        <v>25</v>
      </c>
      <c r="M305" t="s">
        <v>74</v>
      </c>
      <c r="N305" t="s">
        <v>27</v>
      </c>
      <c r="O305" t="s">
        <v>28</v>
      </c>
      <c r="P305" t="s">
        <v>28</v>
      </c>
      <c r="R305" t="s">
        <v>284</v>
      </c>
      <c r="S305">
        <v>3500</v>
      </c>
      <c r="T305">
        <v>3500</v>
      </c>
      <c r="U305">
        <v>3500</v>
      </c>
      <c r="V305">
        <v>0</v>
      </c>
    </row>
    <row r="306" spans="1:23" x14ac:dyDescent="0.7">
      <c r="A306">
        <v>305</v>
      </c>
      <c r="B306" t="s">
        <v>1499</v>
      </c>
      <c r="C306" t="s">
        <v>1500</v>
      </c>
      <c r="D306" t="s">
        <v>1500</v>
      </c>
      <c r="F306" t="s">
        <v>21</v>
      </c>
      <c r="G306" t="s">
        <v>1501</v>
      </c>
      <c r="H306" t="s">
        <v>1502</v>
      </c>
      <c r="K306" t="s">
        <v>24</v>
      </c>
      <c r="L306" t="s">
        <v>68</v>
      </c>
      <c r="M306" t="s">
        <v>185</v>
      </c>
      <c r="N306" t="s">
        <v>75</v>
      </c>
      <c r="O306" t="s">
        <v>295</v>
      </c>
      <c r="P306" t="s">
        <v>76</v>
      </c>
      <c r="R306" t="s">
        <v>1503</v>
      </c>
      <c r="S306">
        <v>3000000</v>
      </c>
      <c r="T306">
        <v>0</v>
      </c>
      <c r="U306">
        <v>0</v>
      </c>
      <c r="V306">
        <v>400000</v>
      </c>
      <c r="W306" t="s">
        <v>417</v>
      </c>
    </row>
    <row r="307" spans="1:23" x14ac:dyDescent="0.7">
      <c r="A307">
        <v>306</v>
      </c>
      <c r="B307" t="s">
        <v>1504</v>
      </c>
      <c r="C307" t="s">
        <v>1505</v>
      </c>
      <c r="D307" t="s">
        <v>1505</v>
      </c>
      <c r="F307" t="s">
        <v>21</v>
      </c>
      <c r="G307" t="s">
        <v>1498</v>
      </c>
      <c r="H307" t="s">
        <v>1506</v>
      </c>
      <c r="K307" t="s">
        <v>24</v>
      </c>
      <c r="L307" t="s">
        <v>293</v>
      </c>
      <c r="M307" t="s">
        <v>1447</v>
      </c>
      <c r="N307" t="s">
        <v>294</v>
      </c>
      <c r="O307" t="s">
        <v>28</v>
      </c>
      <c r="P307" t="s">
        <v>28</v>
      </c>
      <c r="R307" t="s">
        <v>1507</v>
      </c>
      <c r="S307">
        <v>10000000</v>
      </c>
      <c r="T307">
        <v>-123200</v>
      </c>
      <c r="U307">
        <v>0</v>
      </c>
      <c r="V307">
        <v>-217700</v>
      </c>
    </row>
    <row r="308" spans="1:23" x14ac:dyDescent="0.7">
      <c r="A308">
        <v>307</v>
      </c>
      <c r="B308" t="s">
        <v>1508</v>
      </c>
      <c r="C308" t="s">
        <v>1509</v>
      </c>
      <c r="D308" t="s">
        <v>1509</v>
      </c>
      <c r="F308" t="s">
        <v>21</v>
      </c>
      <c r="G308" t="s">
        <v>1510</v>
      </c>
      <c r="H308" t="s">
        <v>379</v>
      </c>
      <c r="K308" t="s">
        <v>34</v>
      </c>
      <c r="L308" t="s">
        <v>68</v>
      </c>
      <c r="M308" t="s">
        <v>602</v>
      </c>
      <c r="N308" t="s">
        <v>69</v>
      </c>
      <c r="O308" t="s">
        <v>76</v>
      </c>
      <c r="P308" t="s">
        <v>28</v>
      </c>
      <c r="R308" t="s">
        <v>1511</v>
      </c>
      <c r="S308">
        <v>87000</v>
      </c>
      <c r="T308" t="s">
        <v>39</v>
      </c>
      <c r="U308" t="s">
        <v>39</v>
      </c>
      <c r="V308" t="s">
        <v>39</v>
      </c>
      <c r="W308" t="s">
        <v>1512</v>
      </c>
    </row>
    <row r="309" spans="1:23" x14ac:dyDescent="0.7">
      <c r="A309">
        <v>308</v>
      </c>
      <c r="B309" t="s">
        <v>1513</v>
      </c>
      <c r="C309" t="s">
        <v>1514</v>
      </c>
      <c r="D309" t="s">
        <v>1514</v>
      </c>
      <c r="F309" t="s">
        <v>21</v>
      </c>
      <c r="G309" t="s">
        <v>1515</v>
      </c>
      <c r="H309" t="s">
        <v>1516</v>
      </c>
      <c r="K309" t="s">
        <v>34</v>
      </c>
      <c r="L309" t="s">
        <v>243</v>
      </c>
      <c r="M309" t="s">
        <v>137</v>
      </c>
      <c r="N309" t="s">
        <v>244</v>
      </c>
      <c r="R309" t="s">
        <v>1517</v>
      </c>
      <c r="S309">
        <v>8000</v>
      </c>
      <c r="T309" t="s">
        <v>39</v>
      </c>
      <c r="U309" t="s">
        <v>39</v>
      </c>
      <c r="V309" t="s">
        <v>39</v>
      </c>
      <c r="W309" t="s">
        <v>1518</v>
      </c>
    </row>
    <row r="310" spans="1:23" x14ac:dyDescent="0.7">
      <c r="A310">
        <v>309</v>
      </c>
      <c r="B310" t="s">
        <v>1519</v>
      </c>
      <c r="C310" t="s">
        <v>1520</v>
      </c>
      <c r="D310" t="s">
        <v>1520</v>
      </c>
      <c r="F310" t="s">
        <v>21</v>
      </c>
      <c r="G310" t="s">
        <v>1521</v>
      </c>
      <c r="H310" t="s">
        <v>1362</v>
      </c>
      <c r="K310" t="s">
        <v>24</v>
      </c>
      <c r="L310" t="s">
        <v>243</v>
      </c>
      <c r="M310" t="s">
        <v>137</v>
      </c>
      <c r="N310" t="s">
        <v>244</v>
      </c>
      <c r="O310" t="s">
        <v>28</v>
      </c>
      <c r="P310" t="s">
        <v>28</v>
      </c>
      <c r="R310" t="s">
        <v>987</v>
      </c>
      <c r="S310">
        <v>16000</v>
      </c>
      <c r="T310">
        <v>16000</v>
      </c>
      <c r="U310">
        <v>16000</v>
      </c>
      <c r="V310">
        <v>0</v>
      </c>
    </row>
    <row r="311" spans="1:23" x14ac:dyDescent="0.7">
      <c r="A311">
        <v>310</v>
      </c>
      <c r="B311" t="s">
        <v>1522</v>
      </c>
      <c r="C311" t="s">
        <v>1523</v>
      </c>
      <c r="D311" t="s">
        <v>1523</v>
      </c>
      <c r="F311" t="s">
        <v>21</v>
      </c>
      <c r="G311" t="s">
        <v>1524</v>
      </c>
      <c r="H311" t="s">
        <v>61</v>
      </c>
      <c r="K311" t="s">
        <v>24</v>
      </c>
      <c r="L311" t="s">
        <v>35</v>
      </c>
      <c r="M311" t="s">
        <v>36</v>
      </c>
      <c r="N311" t="s">
        <v>37</v>
      </c>
      <c r="R311" t="s">
        <v>1210</v>
      </c>
      <c r="S311">
        <v>138000</v>
      </c>
      <c r="T311">
        <v>1656000</v>
      </c>
      <c r="U311">
        <v>1932000</v>
      </c>
      <c r="V311">
        <v>0</v>
      </c>
    </row>
    <row r="312" spans="1:23" x14ac:dyDescent="0.7">
      <c r="A312">
        <v>311</v>
      </c>
      <c r="B312" t="s">
        <v>1525</v>
      </c>
      <c r="C312" t="s">
        <v>1526</v>
      </c>
      <c r="D312" t="s">
        <v>1526</v>
      </c>
      <c r="F312" t="s">
        <v>21</v>
      </c>
      <c r="G312" t="s">
        <v>1527</v>
      </c>
      <c r="H312" t="s">
        <v>160</v>
      </c>
      <c r="K312" t="s">
        <v>24</v>
      </c>
      <c r="L312" t="s">
        <v>25</v>
      </c>
      <c r="M312" t="s">
        <v>366</v>
      </c>
      <c r="N312" t="s">
        <v>27</v>
      </c>
      <c r="O312" t="s">
        <v>28</v>
      </c>
      <c r="P312" t="s">
        <v>28</v>
      </c>
      <c r="R312" t="s">
        <v>1528</v>
      </c>
      <c r="S312">
        <v>471000</v>
      </c>
      <c r="T312" t="s">
        <v>39</v>
      </c>
      <c r="U312" t="s">
        <v>39</v>
      </c>
      <c r="V312" t="s">
        <v>39</v>
      </c>
      <c r="W312" t="s">
        <v>1529</v>
      </c>
    </row>
    <row r="313" spans="1:23" x14ac:dyDescent="0.7">
      <c r="A313">
        <v>312</v>
      </c>
      <c r="B313" t="s">
        <v>1530</v>
      </c>
      <c r="C313" t="s">
        <v>1531</v>
      </c>
      <c r="D313" t="s">
        <v>1532</v>
      </c>
      <c r="F313" t="s">
        <v>21</v>
      </c>
      <c r="G313" t="s">
        <v>1533</v>
      </c>
      <c r="H313" t="s">
        <v>160</v>
      </c>
      <c r="K313" t="s">
        <v>24</v>
      </c>
      <c r="L313" t="s">
        <v>25</v>
      </c>
      <c r="M313" t="s">
        <v>36</v>
      </c>
      <c r="N313" t="s">
        <v>27</v>
      </c>
      <c r="O313" t="s">
        <v>28</v>
      </c>
      <c r="P313" t="s">
        <v>28</v>
      </c>
      <c r="R313" t="s">
        <v>1534</v>
      </c>
      <c r="S313">
        <v>960000</v>
      </c>
      <c r="T313">
        <v>960000</v>
      </c>
      <c r="U313">
        <v>960000</v>
      </c>
      <c r="V313">
        <v>0</v>
      </c>
      <c r="W313" t="s">
        <v>581</v>
      </c>
    </row>
    <row r="314" spans="1:23" x14ac:dyDescent="0.7">
      <c r="A314">
        <v>313</v>
      </c>
      <c r="B314" t="s">
        <v>1535</v>
      </c>
      <c r="C314" t="s">
        <v>1536</v>
      </c>
      <c r="D314" t="s">
        <v>1536</v>
      </c>
      <c r="F314" t="s">
        <v>21</v>
      </c>
      <c r="G314" t="s">
        <v>1537</v>
      </c>
      <c r="H314" t="s">
        <v>211</v>
      </c>
      <c r="K314" t="s">
        <v>24</v>
      </c>
      <c r="L314" t="s">
        <v>68</v>
      </c>
      <c r="M314" t="s">
        <v>185</v>
      </c>
      <c r="N314" t="s">
        <v>75</v>
      </c>
      <c r="O314" t="s">
        <v>295</v>
      </c>
      <c r="P314" t="s">
        <v>76</v>
      </c>
      <c r="R314" t="s">
        <v>1538</v>
      </c>
      <c r="S314">
        <v>10000000</v>
      </c>
      <c r="T314">
        <v>5645400</v>
      </c>
      <c r="U314">
        <v>10000000</v>
      </c>
      <c r="V314">
        <v>-6582980</v>
      </c>
      <c r="W314" t="s">
        <v>417</v>
      </c>
    </row>
    <row r="315" spans="1:23" x14ac:dyDescent="0.7">
      <c r="A315">
        <v>314</v>
      </c>
      <c r="B315" t="s">
        <v>1539</v>
      </c>
      <c r="C315" t="s">
        <v>1540</v>
      </c>
      <c r="D315" t="s">
        <v>1540</v>
      </c>
      <c r="F315" t="s">
        <v>21</v>
      </c>
      <c r="G315" t="s">
        <v>1541</v>
      </c>
      <c r="H315" t="s">
        <v>1029</v>
      </c>
      <c r="K315" t="s">
        <v>24</v>
      </c>
      <c r="L315" t="s">
        <v>243</v>
      </c>
      <c r="M315" t="s">
        <v>137</v>
      </c>
      <c r="N315" t="s">
        <v>244</v>
      </c>
      <c r="O315" t="s">
        <v>28</v>
      </c>
      <c r="P315" t="s">
        <v>28</v>
      </c>
      <c r="R315" t="s">
        <v>325</v>
      </c>
      <c r="S315">
        <v>16000</v>
      </c>
      <c r="T315" t="s">
        <v>39</v>
      </c>
      <c r="U315" t="s">
        <v>39</v>
      </c>
      <c r="V315" t="s">
        <v>39</v>
      </c>
      <c r="W315" t="s">
        <v>919</v>
      </c>
    </row>
    <row r="316" spans="1:23" x14ac:dyDescent="0.7">
      <c r="A316">
        <v>315</v>
      </c>
      <c r="B316" t="s">
        <v>1542</v>
      </c>
      <c r="C316" t="s">
        <v>1543</v>
      </c>
      <c r="D316" t="s">
        <v>1543</v>
      </c>
      <c r="F316" t="s">
        <v>21</v>
      </c>
      <c r="G316" t="s">
        <v>1544</v>
      </c>
      <c r="H316" t="s">
        <v>160</v>
      </c>
      <c r="K316" t="s">
        <v>24</v>
      </c>
      <c r="L316" t="s">
        <v>25</v>
      </c>
      <c r="M316" t="s">
        <v>36</v>
      </c>
      <c r="N316" t="s">
        <v>27</v>
      </c>
      <c r="O316" t="s">
        <v>28</v>
      </c>
      <c r="P316" t="s">
        <v>28</v>
      </c>
      <c r="R316" t="s">
        <v>1545</v>
      </c>
      <c r="S316">
        <v>80000</v>
      </c>
      <c r="T316" t="s">
        <v>39</v>
      </c>
      <c r="U316" t="s">
        <v>39</v>
      </c>
      <c r="V316" t="s">
        <v>39</v>
      </c>
      <c r="W316" t="s">
        <v>581</v>
      </c>
    </row>
    <row r="317" spans="1:23" x14ac:dyDescent="0.7">
      <c r="A317">
        <v>316</v>
      </c>
      <c r="B317" t="s">
        <v>1546</v>
      </c>
      <c r="C317" t="s">
        <v>1547</v>
      </c>
      <c r="D317" t="s">
        <v>1547</v>
      </c>
      <c r="F317" t="s">
        <v>21</v>
      </c>
      <c r="G317" t="s">
        <v>1548</v>
      </c>
      <c r="H317" t="s">
        <v>476</v>
      </c>
      <c r="K317" t="s">
        <v>24</v>
      </c>
      <c r="L317" t="s">
        <v>68</v>
      </c>
      <c r="M317" t="s">
        <v>185</v>
      </c>
      <c r="N317" t="s">
        <v>367</v>
      </c>
      <c r="O317" t="s">
        <v>28</v>
      </c>
      <c r="P317" t="s">
        <v>28</v>
      </c>
      <c r="R317" t="s">
        <v>1549</v>
      </c>
      <c r="S317">
        <v>3000000</v>
      </c>
      <c r="T317">
        <v>2230400</v>
      </c>
      <c r="U317">
        <v>3000000</v>
      </c>
      <c r="V317">
        <v>-769600</v>
      </c>
      <c r="W317" t="s">
        <v>1550</v>
      </c>
    </row>
    <row r="318" spans="1:23" x14ac:dyDescent="0.7">
      <c r="A318">
        <v>317</v>
      </c>
      <c r="B318" t="s">
        <v>1551</v>
      </c>
      <c r="C318" t="s">
        <v>1552</v>
      </c>
      <c r="D318" t="s">
        <v>1553</v>
      </c>
      <c r="F318" t="s">
        <v>21</v>
      </c>
      <c r="G318" t="s">
        <v>1554</v>
      </c>
      <c r="H318" t="s">
        <v>379</v>
      </c>
      <c r="K318" t="s">
        <v>34</v>
      </c>
      <c r="L318" t="s">
        <v>68</v>
      </c>
      <c r="M318" t="s">
        <v>366</v>
      </c>
      <c r="N318" t="s">
        <v>69</v>
      </c>
      <c r="O318" t="s">
        <v>28</v>
      </c>
      <c r="P318" t="s">
        <v>28</v>
      </c>
      <c r="R318" t="s">
        <v>1555</v>
      </c>
      <c r="S318">
        <v>690000</v>
      </c>
      <c r="T318" t="s">
        <v>39</v>
      </c>
      <c r="U318" t="s">
        <v>39</v>
      </c>
      <c r="V318" t="s">
        <v>39</v>
      </c>
      <c r="W318" t="s">
        <v>1556</v>
      </c>
    </row>
    <row r="319" spans="1:23" x14ac:dyDescent="0.7">
      <c r="A319">
        <v>318</v>
      </c>
      <c r="B319" t="s">
        <v>1557</v>
      </c>
      <c r="C319" t="s">
        <v>1558</v>
      </c>
      <c r="D319" t="s">
        <v>1558</v>
      </c>
      <c r="F319" t="s">
        <v>21</v>
      </c>
      <c r="G319" t="s">
        <v>1559</v>
      </c>
      <c r="H319" t="s">
        <v>274</v>
      </c>
      <c r="K319" t="s">
        <v>34</v>
      </c>
      <c r="L319" t="s">
        <v>250</v>
      </c>
      <c r="M319" t="s">
        <v>137</v>
      </c>
      <c r="N319" t="s">
        <v>251</v>
      </c>
      <c r="R319" t="s">
        <v>1199</v>
      </c>
      <c r="S319">
        <v>24000</v>
      </c>
      <c r="T319" t="s">
        <v>39</v>
      </c>
      <c r="U319" t="s">
        <v>39</v>
      </c>
      <c r="V319" t="s">
        <v>39</v>
      </c>
      <c r="W319" t="s">
        <v>1560</v>
      </c>
    </row>
    <row r="320" spans="1:23" x14ac:dyDescent="0.7">
      <c r="A320">
        <v>319</v>
      </c>
      <c r="B320" t="s">
        <v>1561</v>
      </c>
      <c r="C320" t="s">
        <v>1562</v>
      </c>
      <c r="D320" t="s">
        <v>1562</v>
      </c>
      <c r="F320" t="s">
        <v>21</v>
      </c>
      <c r="G320" t="s">
        <v>1563</v>
      </c>
      <c r="H320" t="s">
        <v>98</v>
      </c>
      <c r="K320" t="s">
        <v>24</v>
      </c>
      <c r="L320" t="s">
        <v>68</v>
      </c>
      <c r="M320" t="s">
        <v>36</v>
      </c>
      <c r="N320" t="s">
        <v>186</v>
      </c>
      <c r="O320" t="s">
        <v>28</v>
      </c>
      <c r="P320" t="s">
        <v>28</v>
      </c>
      <c r="R320" t="s">
        <v>1564</v>
      </c>
      <c r="S320">
        <v>80000</v>
      </c>
      <c r="T320" t="s">
        <v>39</v>
      </c>
      <c r="U320" t="s">
        <v>39</v>
      </c>
      <c r="V320" t="s">
        <v>39</v>
      </c>
      <c r="W320" t="s">
        <v>767</v>
      </c>
    </row>
    <row r="321" spans="1:23" x14ac:dyDescent="0.7">
      <c r="A321">
        <v>320</v>
      </c>
      <c r="B321" t="s">
        <v>1565</v>
      </c>
      <c r="C321" t="s">
        <v>1566</v>
      </c>
      <c r="D321" t="s">
        <v>1566</v>
      </c>
      <c r="F321" t="s">
        <v>21</v>
      </c>
      <c r="G321" t="s">
        <v>1567</v>
      </c>
      <c r="H321" t="s">
        <v>601</v>
      </c>
      <c r="K321" t="s">
        <v>24</v>
      </c>
      <c r="L321" t="s">
        <v>243</v>
      </c>
      <c r="M321" t="s">
        <v>137</v>
      </c>
      <c r="N321" t="s">
        <v>603</v>
      </c>
      <c r="O321" t="s">
        <v>28</v>
      </c>
      <c r="P321" t="s">
        <v>28</v>
      </c>
      <c r="R321" t="s">
        <v>1199</v>
      </c>
      <c r="S321">
        <v>24000</v>
      </c>
      <c r="T321" t="s">
        <v>39</v>
      </c>
      <c r="U321" t="s">
        <v>39</v>
      </c>
      <c r="V321" t="s">
        <v>39</v>
      </c>
      <c r="W321" t="s">
        <v>1568</v>
      </c>
    </row>
    <row r="322" spans="1:23" x14ac:dyDescent="0.7">
      <c r="A322">
        <v>321</v>
      </c>
      <c r="B322" t="s">
        <v>1569</v>
      </c>
      <c r="C322" t="s">
        <v>1570</v>
      </c>
      <c r="D322" t="s">
        <v>1570</v>
      </c>
      <c r="F322" t="s">
        <v>21</v>
      </c>
      <c r="G322" t="s">
        <v>1571</v>
      </c>
      <c r="H322" t="s">
        <v>874</v>
      </c>
      <c r="K322" t="s">
        <v>24</v>
      </c>
      <c r="L322" t="s">
        <v>250</v>
      </c>
      <c r="M322" t="s">
        <v>36</v>
      </c>
      <c r="N322" t="s">
        <v>251</v>
      </c>
      <c r="R322" t="s">
        <v>1572</v>
      </c>
      <c r="S322">
        <v>80000</v>
      </c>
      <c r="T322">
        <v>80000</v>
      </c>
      <c r="U322">
        <v>80000</v>
      </c>
      <c r="V322">
        <v>0</v>
      </c>
    </row>
    <row r="323" spans="1:23" x14ac:dyDescent="0.7">
      <c r="A323">
        <v>322</v>
      </c>
      <c r="B323" t="s">
        <v>1573</v>
      </c>
      <c r="C323" t="s">
        <v>1574</v>
      </c>
      <c r="D323" t="s">
        <v>1574</v>
      </c>
      <c r="F323" t="s">
        <v>21</v>
      </c>
      <c r="G323" t="s">
        <v>1575</v>
      </c>
      <c r="H323" t="s">
        <v>426</v>
      </c>
      <c r="K323" t="s">
        <v>24</v>
      </c>
      <c r="L323" t="s">
        <v>68</v>
      </c>
      <c r="M323" t="s">
        <v>1576</v>
      </c>
      <c r="N323" t="s">
        <v>75</v>
      </c>
      <c r="O323" t="s">
        <v>76</v>
      </c>
      <c r="P323" t="s">
        <v>76</v>
      </c>
      <c r="R323" t="s">
        <v>1577</v>
      </c>
      <c r="S323">
        <v>5000000</v>
      </c>
      <c r="T323">
        <v>25367185</v>
      </c>
      <c r="U323">
        <v>22800000</v>
      </c>
      <c r="V323">
        <v>-6386342</v>
      </c>
      <c r="W323" t="s">
        <v>417</v>
      </c>
    </row>
    <row r="324" spans="1:23" x14ac:dyDescent="0.7">
      <c r="A324">
        <v>323</v>
      </c>
      <c r="B324" t="s">
        <v>1578</v>
      </c>
      <c r="C324" t="s">
        <v>1579</v>
      </c>
      <c r="D324" t="s">
        <v>1579</v>
      </c>
      <c r="F324" t="s">
        <v>21</v>
      </c>
      <c r="H324" t="s">
        <v>1579</v>
      </c>
      <c r="K324" t="s">
        <v>24</v>
      </c>
      <c r="L324" t="s">
        <v>481</v>
      </c>
      <c r="N324" t="s">
        <v>482</v>
      </c>
      <c r="R324" t="s">
        <v>1580</v>
      </c>
      <c r="S324">
        <v>3307119</v>
      </c>
      <c r="T324">
        <v>3307119</v>
      </c>
      <c r="U324">
        <v>0</v>
      </c>
      <c r="V324">
        <v>3307119</v>
      </c>
    </row>
    <row r="325" spans="1:23" x14ac:dyDescent="0.7">
      <c r="A325">
        <v>324</v>
      </c>
      <c r="B325" t="s">
        <v>1581</v>
      </c>
      <c r="C325" t="s">
        <v>1582</v>
      </c>
      <c r="D325" t="s">
        <v>1582</v>
      </c>
      <c r="F325" t="s">
        <v>21</v>
      </c>
      <c r="G325" t="s">
        <v>1583</v>
      </c>
      <c r="H325" t="s">
        <v>44</v>
      </c>
      <c r="K325" t="s">
        <v>24</v>
      </c>
      <c r="L325" t="s">
        <v>25</v>
      </c>
      <c r="M325" t="s">
        <v>36</v>
      </c>
      <c r="N325" t="s">
        <v>27</v>
      </c>
      <c r="O325" t="s">
        <v>28</v>
      </c>
      <c r="P325" t="s">
        <v>28</v>
      </c>
      <c r="R325" t="s">
        <v>1584</v>
      </c>
      <c r="S325">
        <v>168000</v>
      </c>
      <c r="T325" t="s">
        <v>39</v>
      </c>
      <c r="U325" t="s">
        <v>39</v>
      </c>
      <c r="V325" t="s">
        <v>39</v>
      </c>
      <c r="W325" t="s">
        <v>581</v>
      </c>
    </row>
    <row r="326" spans="1:23" x14ac:dyDescent="0.7">
      <c r="A326">
        <v>325</v>
      </c>
      <c r="B326" t="s">
        <v>1585</v>
      </c>
      <c r="C326" t="s">
        <v>1586</v>
      </c>
      <c r="D326" t="s">
        <v>1587</v>
      </c>
      <c r="F326" t="s">
        <v>21</v>
      </c>
      <c r="G326" t="s">
        <v>1588</v>
      </c>
      <c r="H326" t="s">
        <v>1589</v>
      </c>
      <c r="K326" t="s">
        <v>24</v>
      </c>
      <c r="L326" t="s">
        <v>68</v>
      </c>
      <c r="M326" t="s">
        <v>185</v>
      </c>
      <c r="N326" t="s">
        <v>367</v>
      </c>
      <c r="O326" t="s">
        <v>28</v>
      </c>
      <c r="P326" t="s">
        <v>28</v>
      </c>
      <c r="R326" t="s">
        <v>1122</v>
      </c>
      <c r="S326">
        <v>10000000</v>
      </c>
      <c r="T326">
        <v>3945603</v>
      </c>
      <c r="U326">
        <v>0</v>
      </c>
      <c r="V326">
        <v>-3516178</v>
      </c>
      <c r="W326" t="s">
        <v>887</v>
      </c>
    </row>
    <row r="327" spans="1:23" x14ac:dyDescent="0.7">
      <c r="A327">
        <v>326</v>
      </c>
      <c r="B327" t="s">
        <v>1590</v>
      </c>
      <c r="C327" t="s">
        <v>1591</v>
      </c>
      <c r="D327" t="s">
        <v>1591</v>
      </c>
      <c r="F327" t="s">
        <v>21</v>
      </c>
      <c r="G327" t="s">
        <v>1592</v>
      </c>
      <c r="H327" t="s">
        <v>309</v>
      </c>
      <c r="K327" t="s">
        <v>24</v>
      </c>
      <c r="L327" t="s">
        <v>68</v>
      </c>
      <c r="M327" t="s">
        <v>137</v>
      </c>
      <c r="N327" t="s">
        <v>75</v>
      </c>
      <c r="O327" t="s">
        <v>28</v>
      </c>
      <c r="P327" t="s">
        <v>28</v>
      </c>
      <c r="R327" t="s">
        <v>1593</v>
      </c>
      <c r="S327">
        <v>48000</v>
      </c>
      <c r="T327" t="s">
        <v>39</v>
      </c>
      <c r="U327" t="s">
        <v>39</v>
      </c>
      <c r="V327" t="s">
        <v>39</v>
      </c>
      <c r="W327" t="s">
        <v>1404</v>
      </c>
    </row>
    <row r="328" spans="1:23" x14ac:dyDescent="0.7">
      <c r="A328">
        <v>327</v>
      </c>
      <c r="B328" t="s">
        <v>1594</v>
      </c>
      <c r="C328" t="s">
        <v>1595</v>
      </c>
      <c r="D328" t="s">
        <v>1595</v>
      </c>
      <c r="F328" t="s">
        <v>21</v>
      </c>
      <c r="G328" t="s">
        <v>1596</v>
      </c>
      <c r="H328" t="s">
        <v>738</v>
      </c>
      <c r="K328" t="s">
        <v>34</v>
      </c>
      <c r="L328" t="s">
        <v>250</v>
      </c>
      <c r="M328" t="s">
        <v>137</v>
      </c>
      <c r="N328" t="s">
        <v>251</v>
      </c>
      <c r="R328" t="s">
        <v>1597</v>
      </c>
      <c r="S328">
        <v>15000</v>
      </c>
      <c r="T328" t="s">
        <v>39</v>
      </c>
      <c r="U328" t="s">
        <v>39</v>
      </c>
      <c r="V328" t="s">
        <v>39</v>
      </c>
      <c r="W328" t="s">
        <v>1560</v>
      </c>
    </row>
    <row r="329" spans="1:23" x14ac:dyDescent="0.7">
      <c r="A329">
        <v>328</v>
      </c>
      <c r="B329" t="s">
        <v>1598</v>
      </c>
      <c r="C329" t="s">
        <v>1599</v>
      </c>
      <c r="D329" t="s">
        <v>1599</v>
      </c>
      <c r="F329" t="s">
        <v>21</v>
      </c>
      <c r="G329" t="s">
        <v>1600</v>
      </c>
      <c r="H329" t="s">
        <v>625</v>
      </c>
      <c r="K329" t="s">
        <v>34</v>
      </c>
      <c r="L329" t="s">
        <v>35</v>
      </c>
      <c r="M329" t="s">
        <v>55</v>
      </c>
      <c r="N329" t="s">
        <v>37</v>
      </c>
      <c r="R329" t="s">
        <v>1199</v>
      </c>
      <c r="T329" t="s">
        <v>39</v>
      </c>
      <c r="U329" t="s">
        <v>39</v>
      </c>
      <c r="V329" t="s">
        <v>39</v>
      </c>
      <c r="W329" t="s">
        <v>1601</v>
      </c>
    </row>
    <row r="330" spans="1:23" x14ac:dyDescent="0.7">
      <c r="A330">
        <v>329</v>
      </c>
      <c r="B330" t="s">
        <v>1602</v>
      </c>
      <c r="C330" t="s">
        <v>1603</v>
      </c>
      <c r="D330" t="s">
        <v>1603</v>
      </c>
      <c r="F330" t="s">
        <v>21</v>
      </c>
      <c r="G330" t="s">
        <v>1600</v>
      </c>
      <c r="H330" t="s">
        <v>625</v>
      </c>
      <c r="K330" t="s">
        <v>24</v>
      </c>
      <c r="L330" t="s">
        <v>25</v>
      </c>
      <c r="M330" t="s">
        <v>55</v>
      </c>
      <c r="N330" t="s">
        <v>56</v>
      </c>
      <c r="R330" t="s">
        <v>1604</v>
      </c>
      <c r="S330">
        <v>10000000</v>
      </c>
      <c r="T330">
        <v>0</v>
      </c>
      <c r="U330">
        <v>0</v>
      </c>
      <c r="V330">
        <v>73112800</v>
      </c>
      <c r="W330" t="s">
        <v>1605</v>
      </c>
    </row>
    <row r="331" spans="1:23" x14ac:dyDescent="0.7">
      <c r="A331">
        <v>330</v>
      </c>
      <c r="B331" t="s">
        <v>1606</v>
      </c>
      <c r="C331" t="s">
        <v>1607</v>
      </c>
      <c r="D331" t="s">
        <v>1607</v>
      </c>
      <c r="F331" t="s">
        <v>21</v>
      </c>
      <c r="G331" t="s">
        <v>1608</v>
      </c>
      <c r="H331" t="s">
        <v>1609</v>
      </c>
      <c r="K331" t="s">
        <v>24</v>
      </c>
      <c r="L331" t="s">
        <v>293</v>
      </c>
      <c r="M331" t="s">
        <v>1610</v>
      </c>
      <c r="N331" t="s">
        <v>626</v>
      </c>
      <c r="O331" t="s">
        <v>28</v>
      </c>
      <c r="P331" t="s">
        <v>28</v>
      </c>
      <c r="R331" t="s">
        <v>983</v>
      </c>
      <c r="S331">
        <v>300000</v>
      </c>
      <c r="T331">
        <v>650000</v>
      </c>
      <c r="U331">
        <v>650000</v>
      </c>
      <c r="V331">
        <v>0</v>
      </c>
    </row>
    <row r="332" spans="1:23" x14ac:dyDescent="0.7">
      <c r="A332">
        <v>331</v>
      </c>
      <c r="B332" t="s">
        <v>1611</v>
      </c>
      <c r="C332" t="s">
        <v>1612</v>
      </c>
      <c r="D332" t="s">
        <v>1612</v>
      </c>
      <c r="F332" t="s">
        <v>21</v>
      </c>
      <c r="H332" t="s">
        <v>1612</v>
      </c>
      <c r="K332" t="s">
        <v>24</v>
      </c>
      <c r="L332" t="s">
        <v>481</v>
      </c>
      <c r="M332" t="s">
        <v>185</v>
      </c>
      <c r="N332" t="s">
        <v>482</v>
      </c>
      <c r="P332" t="s">
        <v>76</v>
      </c>
      <c r="R332" t="s">
        <v>1613</v>
      </c>
      <c r="S332">
        <v>12487508</v>
      </c>
      <c r="T332">
        <v>0</v>
      </c>
      <c r="U332">
        <v>0</v>
      </c>
      <c r="V332">
        <v>701642</v>
      </c>
    </row>
    <row r="333" spans="1:23" x14ac:dyDescent="0.7">
      <c r="A333">
        <v>332</v>
      </c>
      <c r="B333" t="s">
        <v>1614</v>
      </c>
      <c r="C333" t="s">
        <v>1615</v>
      </c>
      <c r="D333" t="s">
        <v>1615</v>
      </c>
      <c r="F333" t="s">
        <v>21</v>
      </c>
      <c r="G333" t="s">
        <v>1616</v>
      </c>
      <c r="H333" t="s">
        <v>211</v>
      </c>
      <c r="K333" t="s">
        <v>34</v>
      </c>
      <c r="L333" t="s">
        <v>68</v>
      </c>
      <c r="M333" t="s">
        <v>366</v>
      </c>
      <c r="N333" t="s">
        <v>75</v>
      </c>
      <c r="O333" t="s">
        <v>76</v>
      </c>
      <c r="P333" t="s">
        <v>28</v>
      </c>
      <c r="R333" t="s">
        <v>1617</v>
      </c>
      <c r="S333">
        <v>120000</v>
      </c>
      <c r="T333" t="s">
        <v>39</v>
      </c>
      <c r="U333" t="s">
        <v>39</v>
      </c>
      <c r="V333" t="s">
        <v>39</v>
      </c>
      <c r="W333" t="s">
        <v>1164</v>
      </c>
    </row>
    <row r="334" spans="1:23" x14ac:dyDescent="0.7">
      <c r="A334">
        <v>333</v>
      </c>
      <c r="B334" t="s">
        <v>1618</v>
      </c>
      <c r="C334" t="s">
        <v>1619</v>
      </c>
      <c r="D334" t="s">
        <v>1619</v>
      </c>
      <c r="F334" t="s">
        <v>21</v>
      </c>
      <c r="G334" t="s">
        <v>1620</v>
      </c>
      <c r="H334" t="s">
        <v>274</v>
      </c>
      <c r="K334" t="s">
        <v>34</v>
      </c>
      <c r="L334" t="s">
        <v>250</v>
      </c>
      <c r="M334" t="s">
        <v>36</v>
      </c>
      <c r="N334" t="s">
        <v>251</v>
      </c>
      <c r="T334" t="s">
        <v>39</v>
      </c>
      <c r="U334" t="s">
        <v>39</v>
      </c>
      <c r="V334" t="s">
        <v>39</v>
      </c>
      <c r="W334" t="s">
        <v>1265</v>
      </c>
    </row>
    <row r="335" spans="1:23" x14ac:dyDescent="0.7">
      <c r="A335">
        <v>334</v>
      </c>
      <c r="B335" t="s">
        <v>1621</v>
      </c>
      <c r="C335" t="s">
        <v>1622</v>
      </c>
      <c r="D335" t="s">
        <v>1622</v>
      </c>
      <c r="F335" t="s">
        <v>21</v>
      </c>
      <c r="G335" t="s">
        <v>1623</v>
      </c>
      <c r="H335" t="s">
        <v>806</v>
      </c>
      <c r="K335" t="s">
        <v>24</v>
      </c>
      <c r="L335" t="s">
        <v>250</v>
      </c>
      <c r="M335" t="s">
        <v>655</v>
      </c>
      <c r="N335" t="s">
        <v>251</v>
      </c>
      <c r="R335" t="s">
        <v>1624</v>
      </c>
      <c r="T335">
        <v>0</v>
      </c>
      <c r="U335">
        <v>0</v>
      </c>
      <c r="V335">
        <v>846600</v>
      </c>
      <c r="W335" t="s">
        <v>1625</v>
      </c>
    </row>
    <row r="336" spans="1:23" x14ac:dyDescent="0.7">
      <c r="A336">
        <v>335</v>
      </c>
      <c r="B336" t="s">
        <v>1626</v>
      </c>
      <c r="C336" t="s">
        <v>1627</v>
      </c>
      <c r="D336" t="s">
        <v>1627</v>
      </c>
      <c r="F336" t="s">
        <v>21</v>
      </c>
      <c r="G336" t="s">
        <v>1628</v>
      </c>
      <c r="H336" t="s">
        <v>107</v>
      </c>
      <c r="K336" t="s">
        <v>24</v>
      </c>
      <c r="L336" t="s">
        <v>25</v>
      </c>
      <c r="M336" t="s">
        <v>55</v>
      </c>
      <c r="N336" t="s">
        <v>27</v>
      </c>
      <c r="O336" t="s">
        <v>28</v>
      </c>
      <c r="P336" t="s">
        <v>28</v>
      </c>
      <c r="R336" t="s">
        <v>608</v>
      </c>
      <c r="S336">
        <v>92400</v>
      </c>
      <c r="T336">
        <v>544700</v>
      </c>
      <c r="U336">
        <v>544700</v>
      </c>
      <c r="V336">
        <v>0</v>
      </c>
    </row>
    <row r="337" spans="1:23" x14ac:dyDescent="0.7">
      <c r="A337">
        <v>336</v>
      </c>
      <c r="B337" t="s">
        <v>1629</v>
      </c>
      <c r="C337" t="s">
        <v>1630</v>
      </c>
      <c r="D337" t="s">
        <v>1630</v>
      </c>
      <c r="F337" t="s">
        <v>21</v>
      </c>
      <c r="G337" t="s">
        <v>1631</v>
      </c>
      <c r="H337" t="s">
        <v>1263</v>
      </c>
      <c r="K337" t="s">
        <v>34</v>
      </c>
      <c r="L337" t="s">
        <v>250</v>
      </c>
      <c r="M337" t="s">
        <v>137</v>
      </c>
      <c r="N337" t="s">
        <v>251</v>
      </c>
      <c r="R337" t="s">
        <v>1604</v>
      </c>
      <c r="S337">
        <v>75000</v>
      </c>
      <c r="T337" t="s">
        <v>39</v>
      </c>
      <c r="U337" t="s">
        <v>39</v>
      </c>
      <c r="V337" t="s">
        <v>39</v>
      </c>
      <c r="W337" t="s">
        <v>1138</v>
      </c>
    </row>
    <row r="338" spans="1:23" x14ac:dyDescent="0.7">
      <c r="A338">
        <v>337</v>
      </c>
      <c r="B338" t="s">
        <v>1632</v>
      </c>
      <c r="C338" t="s">
        <v>1633</v>
      </c>
      <c r="D338" t="s">
        <v>1531</v>
      </c>
      <c r="F338" t="s">
        <v>21</v>
      </c>
      <c r="G338" t="s">
        <v>1634</v>
      </c>
      <c r="H338" t="s">
        <v>107</v>
      </c>
      <c r="K338" t="s">
        <v>24</v>
      </c>
      <c r="L338" t="s">
        <v>68</v>
      </c>
      <c r="M338" t="s">
        <v>36</v>
      </c>
      <c r="N338" t="s">
        <v>367</v>
      </c>
      <c r="O338" t="s">
        <v>28</v>
      </c>
      <c r="P338" t="s">
        <v>28</v>
      </c>
      <c r="R338" t="s">
        <v>1534</v>
      </c>
      <c r="S338">
        <v>960000</v>
      </c>
      <c r="T338">
        <v>960000</v>
      </c>
      <c r="U338">
        <v>960000</v>
      </c>
      <c r="V338">
        <v>0</v>
      </c>
      <c r="W338" t="s">
        <v>1635</v>
      </c>
    </row>
    <row r="339" spans="1:23" x14ac:dyDescent="0.7">
      <c r="A339">
        <v>338</v>
      </c>
      <c r="B339" t="s">
        <v>1636</v>
      </c>
      <c r="C339" t="s">
        <v>1637</v>
      </c>
      <c r="D339" t="s">
        <v>1637</v>
      </c>
      <c r="F339" t="s">
        <v>21</v>
      </c>
      <c r="G339" t="s">
        <v>1638</v>
      </c>
      <c r="H339" t="s">
        <v>660</v>
      </c>
      <c r="K339" t="s">
        <v>34</v>
      </c>
      <c r="L339" t="s">
        <v>293</v>
      </c>
      <c r="M339" t="s">
        <v>74</v>
      </c>
      <c r="N339" t="s">
        <v>294</v>
      </c>
      <c r="R339" t="s">
        <v>1639</v>
      </c>
      <c r="S339">
        <v>240000</v>
      </c>
      <c r="T339" t="s">
        <v>39</v>
      </c>
      <c r="U339" t="s">
        <v>39</v>
      </c>
      <c r="V339" t="s">
        <v>39</v>
      </c>
      <c r="W339" t="s">
        <v>1265</v>
      </c>
    </row>
    <row r="340" spans="1:23" x14ac:dyDescent="0.7">
      <c r="A340">
        <v>339</v>
      </c>
      <c r="B340" t="s">
        <v>1640</v>
      </c>
      <c r="C340" t="s">
        <v>1641</v>
      </c>
      <c r="D340" t="s">
        <v>1641</v>
      </c>
      <c r="F340" t="s">
        <v>21</v>
      </c>
      <c r="G340" t="s">
        <v>1642</v>
      </c>
      <c r="H340" t="s">
        <v>760</v>
      </c>
      <c r="K340" t="s">
        <v>34</v>
      </c>
      <c r="L340" t="s">
        <v>250</v>
      </c>
      <c r="M340" t="s">
        <v>137</v>
      </c>
      <c r="N340" t="s">
        <v>251</v>
      </c>
      <c r="R340" t="s">
        <v>1643</v>
      </c>
      <c r="S340">
        <v>15000</v>
      </c>
      <c r="T340" t="s">
        <v>39</v>
      </c>
      <c r="U340" t="s">
        <v>39</v>
      </c>
      <c r="V340" t="s">
        <v>39</v>
      </c>
      <c r="W340" t="s">
        <v>1644</v>
      </c>
    </row>
    <row r="341" spans="1:23" x14ac:dyDescent="0.7">
      <c r="A341">
        <v>340</v>
      </c>
      <c r="B341" t="s">
        <v>1645</v>
      </c>
      <c r="C341" t="s">
        <v>1646</v>
      </c>
      <c r="D341" t="s">
        <v>1646</v>
      </c>
      <c r="F341" t="s">
        <v>21</v>
      </c>
      <c r="G341" t="s">
        <v>1647</v>
      </c>
      <c r="H341" t="s">
        <v>1648</v>
      </c>
      <c r="K341" t="s">
        <v>24</v>
      </c>
      <c r="L341" t="s">
        <v>68</v>
      </c>
      <c r="M341" t="s">
        <v>137</v>
      </c>
      <c r="N341" t="s">
        <v>75</v>
      </c>
      <c r="O341" t="s">
        <v>28</v>
      </c>
      <c r="P341" t="s">
        <v>28</v>
      </c>
      <c r="R341" t="s">
        <v>1649</v>
      </c>
      <c r="S341">
        <v>32000</v>
      </c>
      <c r="T341" t="s">
        <v>39</v>
      </c>
      <c r="U341" t="s">
        <v>39</v>
      </c>
      <c r="V341" t="s">
        <v>39</v>
      </c>
      <c r="W341" t="s">
        <v>1404</v>
      </c>
    </row>
    <row r="342" spans="1:23" x14ac:dyDescent="0.7">
      <c r="A342">
        <v>341</v>
      </c>
      <c r="B342" t="s">
        <v>1650</v>
      </c>
      <c r="C342" t="s">
        <v>1651</v>
      </c>
      <c r="D342" t="s">
        <v>1651</v>
      </c>
      <c r="F342" t="s">
        <v>21</v>
      </c>
      <c r="G342" t="s">
        <v>1652</v>
      </c>
      <c r="H342" t="s">
        <v>1653</v>
      </c>
      <c r="K342" t="s">
        <v>24</v>
      </c>
      <c r="L342" t="s">
        <v>68</v>
      </c>
      <c r="M342" t="s">
        <v>1654</v>
      </c>
      <c r="N342" t="s">
        <v>75</v>
      </c>
      <c r="O342" t="s">
        <v>76</v>
      </c>
      <c r="P342" t="s">
        <v>295</v>
      </c>
      <c r="R342" t="s">
        <v>1655</v>
      </c>
      <c r="S342">
        <v>1000000</v>
      </c>
      <c r="T342">
        <v>300000</v>
      </c>
      <c r="U342">
        <v>0</v>
      </c>
      <c r="V342">
        <v>-4500</v>
      </c>
      <c r="W342" t="s">
        <v>417</v>
      </c>
    </row>
    <row r="343" spans="1:23" x14ac:dyDescent="0.7">
      <c r="A343">
        <v>342</v>
      </c>
      <c r="B343" t="s">
        <v>1656</v>
      </c>
      <c r="C343" t="s">
        <v>1657</v>
      </c>
      <c r="D343" t="s">
        <v>1657</v>
      </c>
      <c r="F343" t="s">
        <v>21</v>
      </c>
      <c r="G343" t="s">
        <v>1658</v>
      </c>
      <c r="H343" t="s">
        <v>601</v>
      </c>
      <c r="K343" t="s">
        <v>24</v>
      </c>
      <c r="L343" t="s">
        <v>243</v>
      </c>
      <c r="M343" t="s">
        <v>137</v>
      </c>
      <c r="N343" t="s">
        <v>603</v>
      </c>
      <c r="O343" t="s">
        <v>28</v>
      </c>
      <c r="P343" t="s">
        <v>28</v>
      </c>
      <c r="R343" t="s">
        <v>148</v>
      </c>
      <c r="S343">
        <v>80000</v>
      </c>
      <c r="T343">
        <v>128000</v>
      </c>
      <c r="U343">
        <v>128000</v>
      </c>
      <c r="V343">
        <v>0</v>
      </c>
    </row>
    <row r="344" spans="1:23" x14ac:dyDescent="0.7">
      <c r="A344">
        <v>343</v>
      </c>
      <c r="B344" t="s">
        <v>1659</v>
      </c>
      <c r="C344" t="s">
        <v>1660</v>
      </c>
      <c r="D344" t="s">
        <v>1660</v>
      </c>
      <c r="F344" t="s">
        <v>21</v>
      </c>
      <c r="G344" t="s">
        <v>1661</v>
      </c>
      <c r="H344" t="s">
        <v>806</v>
      </c>
      <c r="K344" t="s">
        <v>34</v>
      </c>
      <c r="L344" t="s">
        <v>250</v>
      </c>
      <c r="M344" t="s">
        <v>137</v>
      </c>
      <c r="N344" t="s">
        <v>251</v>
      </c>
      <c r="R344" t="s">
        <v>1386</v>
      </c>
      <c r="S344">
        <v>15000</v>
      </c>
      <c r="T344" t="s">
        <v>39</v>
      </c>
      <c r="U344" t="s">
        <v>39</v>
      </c>
      <c r="V344" t="s">
        <v>39</v>
      </c>
      <c r="W344" t="s">
        <v>1138</v>
      </c>
    </row>
    <row r="345" spans="1:23" x14ac:dyDescent="0.7">
      <c r="A345">
        <v>344</v>
      </c>
      <c r="B345" t="s">
        <v>1662</v>
      </c>
      <c r="C345" t="s">
        <v>1663</v>
      </c>
      <c r="D345" t="s">
        <v>1663</v>
      </c>
      <c r="F345" t="s">
        <v>21</v>
      </c>
      <c r="G345" t="s">
        <v>1664</v>
      </c>
      <c r="H345" t="s">
        <v>44</v>
      </c>
      <c r="K345" t="s">
        <v>24</v>
      </c>
      <c r="L345" t="s">
        <v>25</v>
      </c>
      <c r="M345" t="s">
        <v>36</v>
      </c>
      <c r="N345" t="s">
        <v>27</v>
      </c>
      <c r="O345" t="s">
        <v>28</v>
      </c>
      <c r="P345" t="s">
        <v>28</v>
      </c>
      <c r="R345" t="s">
        <v>1665</v>
      </c>
      <c r="S345">
        <v>153000</v>
      </c>
      <c r="T345" t="s">
        <v>39</v>
      </c>
      <c r="U345" t="s">
        <v>39</v>
      </c>
      <c r="V345" t="s">
        <v>39</v>
      </c>
      <c r="W345" t="s">
        <v>581</v>
      </c>
    </row>
    <row r="346" spans="1:23" x14ac:dyDescent="0.7">
      <c r="A346">
        <v>345</v>
      </c>
      <c r="B346" t="s">
        <v>1666</v>
      </c>
      <c r="C346" t="s">
        <v>1667</v>
      </c>
      <c r="D346" t="s">
        <v>1667</v>
      </c>
      <c r="F346" t="s">
        <v>21</v>
      </c>
      <c r="G346" t="s">
        <v>1668</v>
      </c>
      <c r="H346" t="s">
        <v>1669</v>
      </c>
      <c r="K346" t="s">
        <v>34</v>
      </c>
      <c r="L346" t="s">
        <v>250</v>
      </c>
      <c r="M346" t="s">
        <v>137</v>
      </c>
      <c r="N346" t="s">
        <v>251</v>
      </c>
      <c r="R346" t="s">
        <v>777</v>
      </c>
      <c r="S346">
        <v>3500</v>
      </c>
      <c r="T346" t="s">
        <v>39</v>
      </c>
      <c r="U346" t="s">
        <v>39</v>
      </c>
      <c r="V346" t="s">
        <v>39</v>
      </c>
      <c r="W346" t="s">
        <v>1265</v>
      </c>
    </row>
    <row r="347" spans="1:23" x14ac:dyDescent="0.7">
      <c r="A347">
        <v>346</v>
      </c>
      <c r="B347" t="s">
        <v>1670</v>
      </c>
      <c r="C347" t="s">
        <v>1671</v>
      </c>
      <c r="D347" t="s">
        <v>1672</v>
      </c>
      <c r="F347" t="s">
        <v>21</v>
      </c>
      <c r="G347" t="s">
        <v>1673</v>
      </c>
      <c r="H347" t="s">
        <v>806</v>
      </c>
      <c r="K347" t="s">
        <v>24</v>
      </c>
      <c r="L347" t="s">
        <v>250</v>
      </c>
      <c r="M347" t="s">
        <v>427</v>
      </c>
      <c r="N347" t="s">
        <v>251</v>
      </c>
      <c r="R347" t="s">
        <v>1549</v>
      </c>
      <c r="S347">
        <v>20000000</v>
      </c>
      <c r="T347">
        <v>10391800</v>
      </c>
      <c r="U347">
        <v>20000000</v>
      </c>
      <c r="V347">
        <v>-13548300</v>
      </c>
    </row>
    <row r="348" spans="1:23" x14ac:dyDescent="0.7">
      <c r="A348">
        <v>347</v>
      </c>
      <c r="B348" t="s">
        <v>1674</v>
      </c>
      <c r="C348" t="s">
        <v>1675</v>
      </c>
      <c r="D348" t="s">
        <v>1675</v>
      </c>
      <c r="F348" t="s">
        <v>21</v>
      </c>
      <c r="G348" t="s">
        <v>1676</v>
      </c>
      <c r="H348" t="s">
        <v>160</v>
      </c>
      <c r="K348" t="s">
        <v>24</v>
      </c>
      <c r="L348" t="s">
        <v>293</v>
      </c>
      <c r="M348" t="s">
        <v>427</v>
      </c>
      <c r="N348" t="s">
        <v>294</v>
      </c>
      <c r="O348" t="s">
        <v>28</v>
      </c>
      <c r="P348" t="s">
        <v>28</v>
      </c>
      <c r="R348" t="s">
        <v>464</v>
      </c>
      <c r="T348">
        <v>394000</v>
      </c>
      <c r="U348">
        <v>0</v>
      </c>
      <c r="V348">
        <v>-4673020</v>
      </c>
      <c r="W348" t="s">
        <v>954</v>
      </c>
    </row>
    <row r="349" spans="1:23" x14ac:dyDescent="0.7">
      <c r="A349">
        <v>348</v>
      </c>
      <c r="B349" t="s">
        <v>1677</v>
      </c>
      <c r="C349" t="s">
        <v>1678</v>
      </c>
      <c r="D349" t="s">
        <v>1678</v>
      </c>
      <c r="F349" t="s">
        <v>21</v>
      </c>
      <c r="G349" t="s">
        <v>1277</v>
      </c>
      <c r="H349" t="s">
        <v>718</v>
      </c>
      <c r="K349" t="s">
        <v>24</v>
      </c>
      <c r="L349" t="s">
        <v>68</v>
      </c>
      <c r="M349" t="s">
        <v>1679</v>
      </c>
      <c r="N349" t="s">
        <v>75</v>
      </c>
      <c r="O349" t="s">
        <v>295</v>
      </c>
      <c r="P349" t="s">
        <v>28</v>
      </c>
      <c r="R349" t="s">
        <v>1680</v>
      </c>
      <c r="S349">
        <v>3000000</v>
      </c>
      <c r="T349">
        <v>1420000</v>
      </c>
      <c r="U349">
        <v>3482000</v>
      </c>
      <c r="V349">
        <v>-2062000</v>
      </c>
      <c r="W349" t="s">
        <v>417</v>
      </c>
    </row>
    <row r="350" spans="1:23" x14ac:dyDescent="0.7">
      <c r="A350">
        <v>349</v>
      </c>
      <c r="B350" t="s">
        <v>1681</v>
      </c>
      <c r="C350" t="s">
        <v>1682</v>
      </c>
      <c r="D350" t="s">
        <v>1682</v>
      </c>
      <c r="F350" t="s">
        <v>21</v>
      </c>
      <c r="G350" t="s">
        <v>1683</v>
      </c>
      <c r="H350" t="s">
        <v>509</v>
      </c>
      <c r="K350" t="s">
        <v>24</v>
      </c>
      <c r="L350" t="s">
        <v>68</v>
      </c>
      <c r="M350" t="s">
        <v>585</v>
      </c>
      <c r="N350" t="s">
        <v>186</v>
      </c>
      <c r="O350" t="s">
        <v>28</v>
      </c>
      <c r="P350" t="s">
        <v>28</v>
      </c>
      <c r="R350" t="s">
        <v>1684</v>
      </c>
      <c r="S350">
        <v>90000</v>
      </c>
      <c r="T350" t="s">
        <v>39</v>
      </c>
      <c r="U350" t="s">
        <v>39</v>
      </c>
      <c r="V350" t="s">
        <v>39</v>
      </c>
      <c r="W350" t="s">
        <v>1685</v>
      </c>
    </row>
    <row r="351" spans="1:23" x14ac:dyDescent="0.7">
      <c r="A351">
        <v>350</v>
      </c>
      <c r="B351" t="s">
        <v>1686</v>
      </c>
      <c r="C351" t="s">
        <v>1687</v>
      </c>
      <c r="D351" t="s">
        <v>1687</v>
      </c>
      <c r="F351" t="s">
        <v>21</v>
      </c>
      <c r="G351" t="s">
        <v>1688</v>
      </c>
      <c r="H351" t="s">
        <v>283</v>
      </c>
      <c r="K351" t="s">
        <v>24</v>
      </c>
      <c r="L351" t="s">
        <v>243</v>
      </c>
      <c r="M351" t="s">
        <v>137</v>
      </c>
      <c r="N351" t="s">
        <v>244</v>
      </c>
      <c r="O351" t="s">
        <v>28</v>
      </c>
      <c r="P351" t="s">
        <v>28</v>
      </c>
      <c r="R351" t="s">
        <v>1689</v>
      </c>
      <c r="S351">
        <v>30000</v>
      </c>
      <c r="T351" t="s">
        <v>39</v>
      </c>
      <c r="U351" t="s">
        <v>39</v>
      </c>
      <c r="V351" t="s">
        <v>39</v>
      </c>
      <c r="W351" t="s">
        <v>1191</v>
      </c>
    </row>
    <row r="352" spans="1:23" x14ac:dyDescent="0.7">
      <c r="A352">
        <v>351</v>
      </c>
      <c r="B352" t="s">
        <v>1690</v>
      </c>
      <c r="C352" t="s">
        <v>1691</v>
      </c>
      <c r="D352" t="s">
        <v>1691</v>
      </c>
      <c r="F352" t="s">
        <v>21</v>
      </c>
      <c r="G352" t="s">
        <v>1692</v>
      </c>
      <c r="H352" t="s">
        <v>160</v>
      </c>
      <c r="K352" t="s">
        <v>24</v>
      </c>
      <c r="L352" t="s">
        <v>293</v>
      </c>
      <c r="M352" t="s">
        <v>427</v>
      </c>
      <c r="N352" t="s">
        <v>294</v>
      </c>
      <c r="O352" t="s">
        <v>28</v>
      </c>
      <c r="P352" t="s">
        <v>28</v>
      </c>
      <c r="R352" t="s">
        <v>1205</v>
      </c>
      <c r="S352">
        <v>5000000</v>
      </c>
      <c r="T352">
        <v>4678293</v>
      </c>
      <c r="U352">
        <v>5000000</v>
      </c>
      <c r="V352">
        <v>330529</v>
      </c>
    </row>
    <row r="353" spans="1:23" x14ac:dyDescent="0.7">
      <c r="A353">
        <v>352</v>
      </c>
      <c r="B353" t="s">
        <v>1693</v>
      </c>
      <c r="C353" t="s">
        <v>1694</v>
      </c>
      <c r="D353" t="s">
        <v>1694</v>
      </c>
      <c r="F353" t="s">
        <v>21</v>
      </c>
      <c r="G353" t="s">
        <v>1695</v>
      </c>
      <c r="H353" t="s">
        <v>61</v>
      </c>
      <c r="K353" t="s">
        <v>24</v>
      </c>
      <c r="L353" t="s">
        <v>25</v>
      </c>
      <c r="M353" t="s">
        <v>1273</v>
      </c>
      <c r="N353" t="s">
        <v>27</v>
      </c>
      <c r="O353" t="s">
        <v>295</v>
      </c>
      <c r="P353" t="s">
        <v>28</v>
      </c>
      <c r="R353" t="s">
        <v>1696</v>
      </c>
      <c r="S353">
        <v>10000000</v>
      </c>
      <c r="T353">
        <v>4216000</v>
      </c>
      <c r="U353">
        <v>0</v>
      </c>
      <c r="V353">
        <v>-907400</v>
      </c>
    </row>
    <row r="354" spans="1:23" x14ac:dyDescent="0.7">
      <c r="A354">
        <v>353</v>
      </c>
      <c r="B354" t="s">
        <v>1697</v>
      </c>
      <c r="C354" t="s">
        <v>1698</v>
      </c>
      <c r="D354" t="s">
        <v>1698</v>
      </c>
      <c r="F354" t="s">
        <v>21</v>
      </c>
      <c r="G354" t="s">
        <v>1699</v>
      </c>
      <c r="H354" t="s">
        <v>601</v>
      </c>
      <c r="K354" t="s">
        <v>24</v>
      </c>
      <c r="L354" t="s">
        <v>243</v>
      </c>
      <c r="M354" t="s">
        <v>185</v>
      </c>
      <c r="N354" t="s">
        <v>438</v>
      </c>
      <c r="O354" t="s">
        <v>28</v>
      </c>
      <c r="P354" t="s">
        <v>28</v>
      </c>
      <c r="R354" t="s">
        <v>1700</v>
      </c>
      <c r="S354">
        <v>5000000</v>
      </c>
      <c r="T354">
        <v>2794020</v>
      </c>
      <c r="U354">
        <v>5000000</v>
      </c>
      <c r="V354">
        <v>-2205980</v>
      </c>
    </row>
    <row r="355" spans="1:23" x14ac:dyDescent="0.7">
      <c r="A355">
        <v>354</v>
      </c>
      <c r="B355" t="s">
        <v>1701</v>
      </c>
      <c r="C355" t="s">
        <v>1702</v>
      </c>
      <c r="D355" t="s">
        <v>1702</v>
      </c>
      <c r="F355" t="s">
        <v>21</v>
      </c>
      <c r="G355" t="s">
        <v>1703</v>
      </c>
      <c r="H355" t="s">
        <v>1704</v>
      </c>
      <c r="K355" t="s">
        <v>24</v>
      </c>
      <c r="L355" t="s">
        <v>68</v>
      </c>
      <c r="M355" t="s">
        <v>137</v>
      </c>
      <c r="N355" t="s">
        <v>75</v>
      </c>
      <c r="O355" t="s">
        <v>76</v>
      </c>
      <c r="P355" t="s">
        <v>28</v>
      </c>
      <c r="R355" t="s">
        <v>1705</v>
      </c>
      <c r="S355">
        <v>48000</v>
      </c>
      <c r="T355">
        <v>48000</v>
      </c>
      <c r="U355">
        <v>48000</v>
      </c>
      <c r="V355">
        <v>0</v>
      </c>
    </row>
    <row r="356" spans="1:23" x14ac:dyDescent="0.7">
      <c r="A356">
        <v>355</v>
      </c>
      <c r="B356" t="s">
        <v>1706</v>
      </c>
      <c r="C356" t="s">
        <v>1707</v>
      </c>
      <c r="D356" t="s">
        <v>1707</v>
      </c>
      <c r="F356" t="s">
        <v>21</v>
      </c>
      <c r="G356" t="s">
        <v>1708</v>
      </c>
      <c r="H356" t="s">
        <v>625</v>
      </c>
      <c r="K356" t="s">
        <v>24</v>
      </c>
      <c r="L356" t="s">
        <v>25</v>
      </c>
      <c r="M356" t="s">
        <v>263</v>
      </c>
      <c r="N356" t="s">
        <v>27</v>
      </c>
      <c r="O356" t="s">
        <v>28</v>
      </c>
      <c r="P356" t="s">
        <v>28</v>
      </c>
      <c r="R356" t="s">
        <v>234</v>
      </c>
      <c r="S356">
        <v>100000</v>
      </c>
      <c r="T356" t="s">
        <v>39</v>
      </c>
      <c r="U356" t="s">
        <v>39</v>
      </c>
      <c r="V356" t="s">
        <v>39</v>
      </c>
      <c r="W356" t="s">
        <v>581</v>
      </c>
    </row>
    <row r="357" spans="1:23" x14ac:dyDescent="0.7">
      <c r="A357">
        <v>356</v>
      </c>
      <c r="B357" t="s">
        <v>1709</v>
      </c>
      <c r="C357" t="s">
        <v>1710</v>
      </c>
      <c r="D357" t="s">
        <v>1710</v>
      </c>
      <c r="F357" t="s">
        <v>21</v>
      </c>
      <c r="G357" t="s">
        <v>1711</v>
      </c>
      <c r="H357" t="s">
        <v>426</v>
      </c>
      <c r="K357" t="s">
        <v>34</v>
      </c>
      <c r="L357" t="s">
        <v>68</v>
      </c>
      <c r="M357" t="s">
        <v>585</v>
      </c>
      <c r="N357" t="s">
        <v>75</v>
      </c>
      <c r="O357" t="s">
        <v>28</v>
      </c>
      <c r="P357" t="s">
        <v>28</v>
      </c>
      <c r="R357" t="s">
        <v>1712</v>
      </c>
      <c r="S357">
        <v>20000</v>
      </c>
      <c r="T357" t="s">
        <v>39</v>
      </c>
      <c r="U357" t="s">
        <v>39</v>
      </c>
      <c r="V357" t="s">
        <v>39</v>
      </c>
      <c r="W357" t="s">
        <v>1164</v>
      </c>
    </row>
    <row r="358" spans="1:23" x14ac:dyDescent="0.7">
      <c r="A358">
        <v>357</v>
      </c>
      <c r="B358" t="s">
        <v>1713</v>
      </c>
      <c r="C358" t="s">
        <v>1714</v>
      </c>
      <c r="D358" t="s">
        <v>1714</v>
      </c>
      <c r="F358" t="s">
        <v>21</v>
      </c>
      <c r="G358" t="s">
        <v>1715</v>
      </c>
      <c r="H358" t="s">
        <v>660</v>
      </c>
      <c r="K358" t="s">
        <v>24</v>
      </c>
      <c r="L358" t="s">
        <v>25</v>
      </c>
      <c r="M358" t="s">
        <v>55</v>
      </c>
      <c r="N358" t="s">
        <v>56</v>
      </c>
      <c r="R358" t="s">
        <v>406</v>
      </c>
      <c r="S358">
        <v>186400</v>
      </c>
      <c r="T358">
        <v>1633600</v>
      </c>
      <c r="U358">
        <v>1451800</v>
      </c>
      <c r="V358">
        <v>335000</v>
      </c>
    </row>
    <row r="359" spans="1:23" x14ac:dyDescent="0.7">
      <c r="A359">
        <v>358</v>
      </c>
      <c r="B359" t="s">
        <v>1716</v>
      </c>
      <c r="C359" t="s">
        <v>1717</v>
      </c>
      <c r="D359" t="s">
        <v>1717</v>
      </c>
      <c r="F359" t="s">
        <v>21</v>
      </c>
      <c r="G359" t="s">
        <v>1718</v>
      </c>
      <c r="H359" t="s">
        <v>160</v>
      </c>
      <c r="K359" t="s">
        <v>24</v>
      </c>
      <c r="L359" t="s">
        <v>25</v>
      </c>
      <c r="M359" t="s">
        <v>55</v>
      </c>
      <c r="N359" t="s">
        <v>56</v>
      </c>
      <c r="R359" t="s">
        <v>1719</v>
      </c>
      <c r="S359">
        <v>10000000</v>
      </c>
      <c r="T359">
        <v>0</v>
      </c>
      <c r="U359">
        <v>0</v>
      </c>
      <c r="V359">
        <v>-141000</v>
      </c>
    </row>
    <row r="360" spans="1:23" x14ac:dyDescent="0.7">
      <c r="A360">
        <v>359</v>
      </c>
      <c r="B360" t="s">
        <v>1720</v>
      </c>
      <c r="C360" t="s">
        <v>1721</v>
      </c>
      <c r="D360" t="s">
        <v>1721</v>
      </c>
      <c r="F360" t="s">
        <v>21</v>
      </c>
      <c r="G360" t="s">
        <v>1722</v>
      </c>
      <c r="H360" t="s">
        <v>625</v>
      </c>
      <c r="K360" t="s">
        <v>24</v>
      </c>
      <c r="L360" t="s">
        <v>25</v>
      </c>
      <c r="M360" t="s">
        <v>615</v>
      </c>
      <c r="N360" t="s">
        <v>27</v>
      </c>
      <c r="O360" t="s">
        <v>28</v>
      </c>
      <c r="P360" t="s">
        <v>28</v>
      </c>
      <c r="R360" t="s">
        <v>1723</v>
      </c>
      <c r="S360">
        <v>3040</v>
      </c>
      <c r="T360" t="s">
        <v>39</v>
      </c>
      <c r="U360" t="s">
        <v>39</v>
      </c>
      <c r="V360" t="s">
        <v>39</v>
      </c>
      <c r="W360" t="s">
        <v>1724</v>
      </c>
    </row>
    <row r="361" spans="1:23" x14ac:dyDescent="0.7">
      <c r="A361">
        <v>360</v>
      </c>
      <c r="B361" t="s">
        <v>1725</v>
      </c>
      <c r="C361" t="s">
        <v>1726</v>
      </c>
      <c r="D361" t="s">
        <v>1726</v>
      </c>
      <c r="F361" t="s">
        <v>21</v>
      </c>
      <c r="G361" t="s">
        <v>1727</v>
      </c>
      <c r="H361" t="s">
        <v>1728</v>
      </c>
      <c r="K361" t="s">
        <v>34</v>
      </c>
      <c r="L361" t="s">
        <v>250</v>
      </c>
      <c r="M361" t="s">
        <v>137</v>
      </c>
      <c r="N361" t="s">
        <v>251</v>
      </c>
      <c r="R361" t="s">
        <v>1729</v>
      </c>
      <c r="S361">
        <v>75000</v>
      </c>
      <c r="T361" t="s">
        <v>39</v>
      </c>
      <c r="U361" t="s">
        <v>39</v>
      </c>
      <c r="V361" t="s">
        <v>39</v>
      </c>
      <c r="W361" t="s">
        <v>1265</v>
      </c>
    </row>
    <row r="362" spans="1:23" x14ac:dyDescent="0.7">
      <c r="A362">
        <v>361</v>
      </c>
      <c r="B362" t="s">
        <v>1730</v>
      </c>
      <c r="C362" t="s">
        <v>1731</v>
      </c>
      <c r="D362" t="s">
        <v>1732</v>
      </c>
      <c r="F362" t="s">
        <v>21</v>
      </c>
      <c r="H362" t="s">
        <v>1731</v>
      </c>
      <c r="K362" t="s">
        <v>24</v>
      </c>
      <c r="L362" t="s">
        <v>481</v>
      </c>
      <c r="M362" t="s">
        <v>185</v>
      </c>
      <c r="N362" t="s">
        <v>482</v>
      </c>
      <c r="R362" t="s">
        <v>57</v>
      </c>
      <c r="S362">
        <v>16959072</v>
      </c>
      <c r="T362">
        <v>34591652</v>
      </c>
      <c r="U362">
        <v>64951378</v>
      </c>
      <c r="V362">
        <v>45206698</v>
      </c>
    </row>
    <row r="363" spans="1:23" x14ac:dyDescent="0.7">
      <c r="A363">
        <v>362</v>
      </c>
      <c r="B363" t="s">
        <v>1733</v>
      </c>
      <c r="C363" t="s">
        <v>1734</v>
      </c>
      <c r="D363" t="s">
        <v>1735</v>
      </c>
      <c r="F363" t="s">
        <v>21</v>
      </c>
      <c r="H363" t="s">
        <v>1731</v>
      </c>
      <c r="K363" t="s">
        <v>24</v>
      </c>
      <c r="L363" t="s">
        <v>481</v>
      </c>
      <c r="M363" t="s">
        <v>55</v>
      </c>
      <c r="N363" t="s">
        <v>482</v>
      </c>
      <c r="O363" t="s">
        <v>76</v>
      </c>
      <c r="P363" t="s">
        <v>76</v>
      </c>
      <c r="R363" t="s">
        <v>1705</v>
      </c>
      <c r="S363">
        <v>815298</v>
      </c>
      <c r="T363">
        <v>7510250</v>
      </c>
      <c r="U363">
        <v>1646420</v>
      </c>
      <c r="V363">
        <v>58291859</v>
      </c>
    </row>
    <row r="364" spans="1:23" x14ac:dyDescent="0.7">
      <c r="A364">
        <v>363</v>
      </c>
      <c r="B364" t="s">
        <v>1736</v>
      </c>
      <c r="C364" t="s">
        <v>1737</v>
      </c>
      <c r="D364" t="s">
        <v>1737</v>
      </c>
      <c r="F364" t="s">
        <v>21</v>
      </c>
      <c r="G364" t="s">
        <v>1738</v>
      </c>
      <c r="H364" t="s">
        <v>1739</v>
      </c>
      <c r="K364" t="s">
        <v>24</v>
      </c>
      <c r="L364" t="s">
        <v>243</v>
      </c>
      <c r="M364" t="s">
        <v>137</v>
      </c>
      <c r="N364" t="s">
        <v>244</v>
      </c>
      <c r="O364" t="s">
        <v>28</v>
      </c>
      <c r="P364" t="s">
        <v>28</v>
      </c>
      <c r="R364" t="s">
        <v>1740</v>
      </c>
      <c r="S364">
        <v>15000</v>
      </c>
      <c r="T364" t="s">
        <v>39</v>
      </c>
      <c r="U364" t="s">
        <v>39</v>
      </c>
      <c r="V364" t="s">
        <v>39</v>
      </c>
      <c r="W364" t="s">
        <v>919</v>
      </c>
    </row>
    <row r="365" spans="1:23" x14ac:dyDescent="0.7">
      <c r="A365">
        <v>364</v>
      </c>
      <c r="B365" t="s">
        <v>1741</v>
      </c>
      <c r="C365" t="s">
        <v>1742</v>
      </c>
      <c r="D365" t="s">
        <v>1742</v>
      </c>
      <c r="F365" t="s">
        <v>21</v>
      </c>
      <c r="G365" t="s">
        <v>1743</v>
      </c>
      <c r="H365" t="s">
        <v>160</v>
      </c>
      <c r="K365" t="s">
        <v>24</v>
      </c>
      <c r="L365" t="s">
        <v>293</v>
      </c>
      <c r="M365" t="s">
        <v>55</v>
      </c>
      <c r="N365" t="s">
        <v>294</v>
      </c>
      <c r="O365" t="s">
        <v>28</v>
      </c>
      <c r="P365" t="s">
        <v>28</v>
      </c>
      <c r="R365" t="s">
        <v>1366</v>
      </c>
      <c r="S365">
        <v>42000</v>
      </c>
      <c r="T365">
        <v>114800</v>
      </c>
      <c r="U365">
        <v>42000</v>
      </c>
      <c r="V365">
        <v>58800</v>
      </c>
    </row>
    <row r="366" spans="1:23" x14ac:dyDescent="0.7">
      <c r="A366">
        <v>365</v>
      </c>
      <c r="B366" t="s">
        <v>1744</v>
      </c>
      <c r="C366" t="s">
        <v>1745</v>
      </c>
      <c r="D366" t="s">
        <v>1745</v>
      </c>
      <c r="F366" t="s">
        <v>21</v>
      </c>
      <c r="G366" t="s">
        <v>1746</v>
      </c>
      <c r="H366" t="s">
        <v>760</v>
      </c>
      <c r="K366" t="s">
        <v>34</v>
      </c>
      <c r="L366" t="s">
        <v>250</v>
      </c>
      <c r="M366" t="s">
        <v>137</v>
      </c>
      <c r="N366" t="s">
        <v>251</v>
      </c>
      <c r="R366" t="s">
        <v>571</v>
      </c>
      <c r="S366">
        <v>40000</v>
      </c>
      <c r="T366" t="s">
        <v>39</v>
      </c>
      <c r="U366" t="s">
        <v>39</v>
      </c>
      <c r="V366" t="s">
        <v>39</v>
      </c>
      <c r="W366" t="s">
        <v>1644</v>
      </c>
    </row>
    <row r="367" spans="1:23" x14ac:dyDescent="0.7">
      <c r="A367">
        <v>366</v>
      </c>
      <c r="B367" t="s">
        <v>1747</v>
      </c>
      <c r="C367" t="s">
        <v>1748</v>
      </c>
      <c r="D367" t="s">
        <v>1749</v>
      </c>
      <c r="F367" t="s">
        <v>384</v>
      </c>
      <c r="H367" t="s">
        <v>1750</v>
      </c>
      <c r="K367" t="s">
        <v>92</v>
      </c>
      <c r="L367" t="s">
        <v>293</v>
      </c>
      <c r="M367" t="s">
        <v>185</v>
      </c>
      <c r="N367" t="s">
        <v>294</v>
      </c>
      <c r="O367" t="s">
        <v>28</v>
      </c>
      <c r="P367" t="s">
        <v>28</v>
      </c>
      <c r="R367" t="s">
        <v>1751</v>
      </c>
      <c r="S367">
        <v>40000</v>
      </c>
      <c r="T367" t="s">
        <v>39</v>
      </c>
      <c r="U367" t="s">
        <v>39</v>
      </c>
      <c r="V367">
        <v>-10532700</v>
      </c>
      <c r="W367" t="s">
        <v>1752</v>
      </c>
    </row>
    <row r="368" spans="1:23" x14ac:dyDescent="0.7">
      <c r="A368">
        <v>367</v>
      </c>
      <c r="B368" t="s">
        <v>1753</v>
      </c>
      <c r="C368" t="s">
        <v>1754</v>
      </c>
      <c r="D368" t="s">
        <v>1754</v>
      </c>
      <c r="F368" t="s">
        <v>21</v>
      </c>
      <c r="G368" t="s">
        <v>1755</v>
      </c>
      <c r="H368" t="s">
        <v>509</v>
      </c>
      <c r="K368" t="s">
        <v>24</v>
      </c>
      <c r="L368" t="s">
        <v>68</v>
      </c>
      <c r="M368" t="s">
        <v>55</v>
      </c>
      <c r="N368" t="s">
        <v>186</v>
      </c>
      <c r="O368" t="s">
        <v>28</v>
      </c>
      <c r="P368" t="s">
        <v>295</v>
      </c>
      <c r="R368" t="s">
        <v>1756</v>
      </c>
      <c r="S368">
        <v>940000</v>
      </c>
      <c r="T368">
        <v>0</v>
      </c>
      <c r="U368">
        <v>0</v>
      </c>
      <c r="V368">
        <v>20000</v>
      </c>
    </row>
    <row r="369" spans="1:23" x14ac:dyDescent="0.7">
      <c r="A369">
        <v>368</v>
      </c>
      <c r="B369" t="s">
        <v>1757</v>
      </c>
      <c r="C369" t="s">
        <v>1758</v>
      </c>
      <c r="D369" t="s">
        <v>1758</v>
      </c>
      <c r="F369" t="s">
        <v>21</v>
      </c>
      <c r="G369" t="s">
        <v>1759</v>
      </c>
      <c r="H369" t="s">
        <v>509</v>
      </c>
      <c r="K369" t="s">
        <v>24</v>
      </c>
      <c r="L369" t="s">
        <v>68</v>
      </c>
      <c r="M369" t="s">
        <v>36</v>
      </c>
      <c r="N369" t="s">
        <v>186</v>
      </c>
      <c r="O369" t="s">
        <v>28</v>
      </c>
      <c r="P369" t="s">
        <v>28</v>
      </c>
      <c r="R369" t="s">
        <v>1760</v>
      </c>
      <c r="S369">
        <v>43000</v>
      </c>
      <c r="T369" t="s">
        <v>39</v>
      </c>
      <c r="U369" t="s">
        <v>39</v>
      </c>
      <c r="V369" t="s">
        <v>39</v>
      </c>
      <c r="W369" t="s">
        <v>767</v>
      </c>
    </row>
    <row r="370" spans="1:23" x14ac:dyDescent="0.7">
      <c r="A370">
        <v>369</v>
      </c>
      <c r="B370" t="s">
        <v>1761</v>
      </c>
      <c r="C370" t="s">
        <v>1762</v>
      </c>
      <c r="D370" t="s">
        <v>1762</v>
      </c>
      <c r="F370" t="s">
        <v>21</v>
      </c>
      <c r="G370" t="s">
        <v>1763</v>
      </c>
      <c r="H370" t="s">
        <v>309</v>
      </c>
      <c r="K370" t="s">
        <v>24</v>
      </c>
      <c r="L370" t="s">
        <v>68</v>
      </c>
      <c r="M370" t="s">
        <v>1764</v>
      </c>
      <c r="N370" t="s">
        <v>75</v>
      </c>
      <c r="O370" t="s">
        <v>28</v>
      </c>
      <c r="P370" t="s">
        <v>76</v>
      </c>
      <c r="R370" t="s">
        <v>1765</v>
      </c>
      <c r="S370">
        <v>7500000</v>
      </c>
      <c r="T370">
        <v>7500000</v>
      </c>
      <c r="U370">
        <v>7500000</v>
      </c>
      <c r="V370">
        <v>0</v>
      </c>
      <c r="W370" t="s">
        <v>417</v>
      </c>
    </row>
    <row r="371" spans="1:23" x14ac:dyDescent="0.7">
      <c r="A371">
        <v>370</v>
      </c>
      <c r="B371" t="s">
        <v>1766</v>
      </c>
      <c r="C371" t="s">
        <v>1767</v>
      </c>
      <c r="D371" t="s">
        <v>1767</v>
      </c>
      <c r="F371" t="s">
        <v>21</v>
      </c>
      <c r="G371" t="s">
        <v>1768</v>
      </c>
      <c r="H371" t="s">
        <v>292</v>
      </c>
      <c r="K371" t="s">
        <v>24</v>
      </c>
      <c r="L371" t="s">
        <v>293</v>
      </c>
      <c r="M371" t="s">
        <v>1769</v>
      </c>
      <c r="N371" t="s">
        <v>294</v>
      </c>
      <c r="O371" t="s">
        <v>76</v>
      </c>
      <c r="P371" t="s">
        <v>295</v>
      </c>
      <c r="R371" t="s">
        <v>1770</v>
      </c>
      <c r="S371">
        <v>306000</v>
      </c>
      <c r="T371">
        <v>0</v>
      </c>
      <c r="U371">
        <v>845000</v>
      </c>
      <c r="V371">
        <v>-1579104</v>
      </c>
    </row>
    <row r="372" spans="1:23" x14ac:dyDescent="0.7">
      <c r="A372">
        <v>371</v>
      </c>
      <c r="B372" t="s">
        <v>1771</v>
      </c>
      <c r="C372" t="s">
        <v>1772</v>
      </c>
      <c r="D372" t="s">
        <v>1772</v>
      </c>
      <c r="F372" t="s">
        <v>21</v>
      </c>
      <c r="G372" t="s">
        <v>1773</v>
      </c>
      <c r="H372" t="s">
        <v>410</v>
      </c>
      <c r="K372" t="s">
        <v>92</v>
      </c>
      <c r="L372" t="s">
        <v>68</v>
      </c>
      <c r="M372" t="s">
        <v>1335</v>
      </c>
      <c r="N372" t="s">
        <v>186</v>
      </c>
      <c r="O372" t="s">
        <v>28</v>
      </c>
      <c r="P372" t="s">
        <v>28</v>
      </c>
      <c r="R372" t="s">
        <v>1774</v>
      </c>
      <c r="S372">
        <v>22000</v>
      </c>
      <c r="T372" t="s">
        <v>39</v>
      </c>
      <c r="U372" t="s">
        <v>39</v>
      </c>
      <c r="V372" t="s">
        <v>39</v>
      </c>
      <c r="W372" t="s">
        <v>1775</v>
      </c>
    </row>
    <row r="373" spans="1:23" x14ac:dyDescent="0.7">
      <c r="A373">
        <v>372</v>
      </c>
      <c r="B373" t="s">
        <v>1776</v>
      </c>
      <c r="C373" t="s">
        <v>1777</v>
      </c>
      <c r="D373" t="s">
        <v>1777</v>
      </c>
      <c r="F373" t="s">
        <v>21</v>
      </c>
      <c r="G373" t="s">
        <v>1778</v>
      </c>
      <c r="H373" t="s">
        <v>160</v>
      </c>
      <c r="K373" t="s">
        <v>24</v>
      </c>
      <c r="L373" t="s">
        <v>293</v>
      </c>
      <c r="M373" t="s">
        <v>36</v>
      </c>
      <c r="N373" t="s">
        <v>294</v>
      </c>
      <c r="O373" t="s">
        <v>28</v>
      </c>
      <c r="P373" t="s">
        <v>28</v>
      </c>
      <c r="R373" t="s">
        <v>1779</v>
      </c>
      <c r="S373">
        <v>80000</v>
      </c>
      <c r="T373">
        <v>80000</v>
      </c>
      <c r="U373">
        <v>80000</v>
      </c>
      <c r="V373">
        <v>0</v>
      </c>
      <c r="W373" t="s">
        <v>834</v>
      </c>
    </row>
    <row r="374" spans="1:23" x14ac:dyDescent="0.7">
      <c r="A374">
        <v>373</v>
      </c>
      <c r="B374" t="s">
        <v>1780</v>
      </c>
      <c r="C374" t="s">
        <v>1781</v>
      </c>
      <c r="D374" t="s">
        <v>1781</v>
      </c>
      <c r="F374" t="s">
        <v>21</v>
      </c>
      <c r="G374" t="s">
        <v>1782</v>
      </c>
      <c r="H374" t="s">
        <v>61</v>
      </c>
      <c r="K374" t="s">
        <v>24</v>
      </c>
      <c r="L374" t="s">
        <v>25</v>
      </c>
      <c r="M374" t="s">
        <v>74</v>
      </c>
      <c r="N374" t="s">
        <v>27</v>
      </c>
      <c r="O374" t="s">
        <v>28</v>
      </c>
      <c r="P374" t="s">
        <v>28</v>
      </c>
      <c r="R374" t="s">
        <v>1366</v>
      </c>
      <c r="S374">
        <v>66000</v>
      </c>
      <c r="T374">
        <v>276000</v>
      </c>
      <c r="U374">
        <v>282000</v>
      </c>
      <c r="V374">
        <v>-6000</v>
      </c>
    </row>
    <row r="375" spans="1:23" x14ac:dyDescent="0.7">
      <c r="A375">
        <v>374</v>
      </c>
      <c r="B375" t="s">
        <v>1783</v>
      </c>
      <c r="C375" t="s">
        <v>1784</v>
      </c>
      <c r="D375" t="s">
        <v>1784</v>
      </c>
      <c r="F375" t="s">
        <v>21</v>
      </c>
      <c r="G375" t="s">
        <v>1785</v>
      </c>
      <c r="H375" t="s">
        <v>309</v>
      </c>
      <c r="K375" t="s">
        <v>34</v>
      </c>
      <c r="L375" t="s">
        <v>68</v>
      </c>
      <c r="M375" t="s">
        <v>36</v>
      </c>
      <c r="N375" t="s">
        <v>75</v>
      </c>
      <c r="O375" t="s">
        <v>28</v>
      </c>
      <c r="P375" t="s">
        <v>28</v>
      </c>
      <c r="R375" t="s">
        <v>1786</v>
      </c>
      <c r="S375">
        <v>80000</v>
      </c>
      <c r="T375" t="s">
        <v>39</v>
      </c>
      <c r="U375" t="s">
        <v>39</v>
      </c>
      <c r="V375" t="s">
        <v>39</v>
      </c>
      <c r="W375" t="s">
        <v>1164</v>
      </c>
    </row>
    <row r="376" spans="1:23" x14ac:dyDescent="0.7">
      <c r="A376">
        <v>375</v>
      </c>
      <c r="B376" t="s">
        <v>1787</v>
      </c>
      <c r="C376" t="s">
        <v>1788</v>
      </c>
      <c r="D376" t="s">
        <v>1788</v>
      </c>
      <c r="F376" t="s">
        <v>21</v>
      </c>
      <c r="G376" t="s">
        <v>1789</v>
      </c>
      <c r="H376" t="s">
        <v>625</v>
      </c>
      <c r="K376" t="s">
        <v>24</v>
      </c>
      <c r="L376" t="s">
        <v>25</v>
      </c>
      <c r="M376" t="s">
        <v>137</v>
      </c>
      <c r="N376" t="s">
        <v>27</v>
      </c>
      <c r="O376" t="s">
        <v>28</v>
      </c>
      <c r="P376" t="s">
        <v>28</v>
      </c>
      <c r="R376" t="s">
        <v>1790</v>
      </c>
      <c r="S376">
        <v>80000</v>
      </c>
      <c r="T376">
        <v>0</v>
      </c>
      <c r="U376">
        <v>80000</v>
      </c>
      <c r="V376">
        <v>0</v>
      </c>
    </row>
    <row r="377" spans="1:23" x14ac:dyDescent="0.7">
      <c r="A377">
        <v>376</v>
      </c>
      <c r="B377" t="s">
        <v>1791</v>
      </c>
      <c r="C377" t="s">
        <v>1792</v>
      </c>
      <c r="D377" t="s">
        <v>1792</v>
      </c>
      <c r="F377" t="s">
        <v>21</v>
      </c>
      <c r="G377" t="s">
        <v>1793</v>
      </c>
      <c r="H377" t="s">
        <v>309</v>
      </c>
      <c r="K377" t="s">
        <v>34</v>
      </c>
      <c r="L377" t="s">
        <v>68</v>
      </c>
      <c r="M377" t="s">
        <v>36</v>
      </c>
      <c r="N377" t="s">
        <v>75</v>
      </c>
      <c r="O377" t="s">
        <v>28</v>
      </c>
      <c r="P377" t="s">
        <v>28</v>
      </c>
      <c r="R377" t="s">
        <v>1794</v>
      </c>
      <c r="S377">
        <v>84000</v>
      </c>
      <c r="T377" t="s">
        <v>39</v>
      </c>
      <c r="U377" t="s">
        <v>39</v>
      </c>
      <c r="V377" t="s">
        <v>39</v>
      </c>
      <c r="W377" t="s">
        <v>1164</v>
      </c>
    </row>
    <row r="378" spans="1:23" x14ac:dyDescent="0.7">
      <c r="A378">
        <v>377</v>
      </c>
      <c r="B378" t="s">
        <v>1795</v>
      </c>
      <c r="C378" t="s">
        <v>1796</v>
      </c>
      <c r="D378" t="s">
        <v>1796</v>
      </c>
      <c r="F378" t="s">
        <v>21</v>
      </c>
      <c r="G378" t="s">
        <v>1181</v>
      </c>
      <c r="H378" t="s">
        <v>1797</v>
      </c>
      <c r="K378" t="s">
        <v>24</v>
      </c>
      <c r="L378" t="s">
        <v>243</v>
      </c>
      <c r="M378" t="s">
        <v>263</v>
      </c>
      <c r="N378" t="s">
        <v>438</v>
      </c>
      <c r="O378" t="s">
        <v>28</v>
      </c>
      <c r="P378" t="s">
        <v>28</v>
      </c>
      <c r="R378" t="s">
        <v>1604</v>
      </c>
      <c r="S378">
        <v>280000</v>
      </c>
      <c r="T378" t="s">
        <v>39</v>
      </c>
      <c r="U378" t="s">
        <v>39</v>
      </c>
      <c r="V378" t="s">
        <v>39</v>
      </c>
      <c r="W378" t="s">
        <v>440</v>
      </c>
    </row>
    <row r="379" spans="1:23" x14ac:dyDescent="0.7">
      <c r="A379">
        <v>378</v>
      </c>
      <c r="B379" t="s">
        <v>1798</v>
      </c>
      <c r="C379" t="s">
        <v>1799</v>
      </c>
      <c r="D379" t="s">
        <v>1799</v>
      </c>
      <c r="F379" t="s">
        <v>21</v>
      </c>
      <c r="G379" t="s">
        <v>1800</v>
      </c>
      <c r="H379" t="s">
        <v>1801</v>
      </c>
      <c r="K379" t="s">
        <v>24</v>
      </c>
      <c r="L379" t="s">
        <v>243</v>
      </c>
      <c r="M379" t="s">
        <v>602</v>
      </c>
      <c r="N379" t="s">
        <v>603</v>
      </c>
      <c r="O379" t="s">
        <v>28</v>
      </c>
      <c r="P379" t="s">
        <v>28</v>
      </c>
      <c r="R379" t="s">
        <v>148</v>
      </c>
      <c r="S379">
        <v>36000</v>
      </c>
      <c r="T379">
        <v>84000</v>
      </c>
      <c r="U379">
        <v>84000</v>
      </c>
      <c r="V379">
        <v>0</v>
      </c>
    </row>
    <row r="380" spans="1:23" x14ac:dyDescent="0.7">
      <c r="A380">
        <v>379</v>
      </c>
      <c r="B380" t="s">
        <v>1802</v>
      </c>
      <c r="C380" t="s">
        <v>1803</v>
      </c>
      <c r="D380" t="s">
        <v>1804</v>
      </c>
      <c r="F380" t="s">
        <v>21</v>
      </c>
      <c r="G380" t="s">
        <v>1805</v>
      </c>
      <c r="H380" t="s">
        <v>1704</v>
      </c>
      <c r="K380" t="s">
        <v>24</v>
      </c>
      <c r="L380" t="s">
        <v>68</v>
      </c>
      <c r="M380" t="s">
        <v>185</v>
      </c>
      <c r="N380" t="s">
        <v>75</v>
      </c>
      <c r="O380" t="s">
        <v>76</v>
      </c>
      <c r="P380" t="s">
        <v>76</v>
      </c>
      <c r="R380" t="s">
        <v>1806</v>
      </c>
      <c r="S380">
        <v>24000000</v>
      </c>
      <c r="T380">
        <v>68493424</v>
      </c>
      <c r="U380">
        <v>26726860</v>
      </c>
      <c r="V380">
        <v>85751451</v>
      </c>
      <c r="W380" t="s">
        <v>417</v>
      </c>
    </row>
    <row r="381" spans="1:23" x14ac:dyDescent="0.7">
      <c r="A381">
        <v>380</v>
      </c>
      <c r="B381" t="s">
        <v>1807</v>
      </c>
      <c r="C381" t="s">
        <v>1808</v>
      </c>
      <c r="D381" t="s">
        <v>1808</v>
      </c>
      <c r="F381" t="s">
        <v>21</v>
      </c>
      <c r="G381" t="s">
        <v>1809</v>
      </c>
      <c r="H381" t="s">
        <v>1704</v>
      </c>
      <c r="K381" t="s">
        <v>34</v>
      </c>
      <c r="L381" t="s">
        <v>68</v>
      </c>
      <c r="M381" t="s">
        <v>36</v>
      </c>
      <c r="N381" t="s">
        <v>75</v>
      </c>
      <c r="O381" t="s">
        <v>76</v>
      </c>
      <c r="P381" t="s">
        <v>28</v>
      </c>
      <c r="R381" t="s">
        <v>1810</v>
      </c>
      <c r="S381">
        <v>80000</v>
      </c>
      <c r="T381" t="s">
        <v>39</v>
      </c>
      <c r="U381" t="s">
        <v>39</v>
      </c>
      <c r="V381" t="s">
        <v>39</v>
      </c>
      <c r="W381" t="s">
        <v>1164</v>
      </c>
    </row>
    <row r="382" spans="1:23" x14ac:dyDescent="0.7">
      <c r="A382">
        <v>381</v>
      </c>
      <c r="B382" t="s">
        <v>1811</v>
      </c>
      <c r="C382" t="s">
        <v>1812</v>
      </c>
      <c r="D382" t="s">
        <v>1812</v>
      </c>
      <c r="F382" t="s">
        <v>21</v>
      </c>
      <c r="G382" t="s">
        <v>1813</v>
      </c>
      <c r="H382" t="s">
        <v>601</v>
      </c>
      <c r="K382" t="s">
        <v>24</v>
      </c>
      <c r="L382" t="s">
        <v>243</v>
      </c>
      <c r="M382" t="s">
        <v>137</v>
      </c>
      <c r="N382" t="s">
        <v>603</v>
      </c>
      <c r="O382" t="s">
        <v>28</v>
      </c>
      <c r="P382" t="s">
        <v>28</v>
      </c>
      <c r="R382" t="s">
        <v>997</v>
      </c>
      <c r="S382">
        <v>32000</v>
      </c>
      <c r="T382" t="s">
        <v>39</v>
      </c>
      <c r="U382" t="s">
        <v>39</v>
      </c>
      <c r="V382" t="s">
        <v>39</v>
      </c>
      <c r="W382" t="s">
        <v>1568</v>
      </c>
    </row>
    <row r="383" spans="1:23" x14ac:dyDescent="0.7">
      <c r="A383">
        <v>382</v>
      </c>
      <c r="B383" t="s">
        <v>1814</v>
      </c>
      <c r="C383" t="s">
        <v>1815</v>
      </c>
      <c r="D383" t="s">
        <v>1815</v>
      </c>
      <c r="F383" t="s">
        <v>21</v>
      </c>
      <c r="G383" t="s">
        <v>1816</v>
      </c>
      <c r="H383" t="s">
        <v>98</v>
      </c>
      <c r="K383" t="s">
        <v>24</v>
      </c>
      <c r="L383" t="s">
        <v>68</v>
      </c>
      <c r="M383" t="s">
        <v>492</v>
      </c>
      <c r="N383" t="s">
        <v>186</v>
      </c>
      <c r="O383" t="s">
        <v>28</v>
      </c>
      <c r="P383" t="s">
        <v>28</v>
      </c>
      <c r="R383" t="s">
        <v>1817</v>
      </c>
      <c r="S383">
        <v>660000</v>
      </c>
      <c r="T383" t="s">
        <v>39</v>
      </c>
      <c r="U383" t="s">
        <v>39</v>
      </c>
      <c r="V383" t="s">
        <v>39</v>
      </c>
      <c r="W383" t="s">
        <v>1818</v>
      </c>
    </row>
    <row r="384" spans="1:23" x14ac:dyDescent="0.7">
      <c r="A384">
        <v>383</v>
      </c>
      <c r="B384" t="s">
        <v>1819</v>
      </c>
      <c r="C384" t="s">
        <v>1820</v>
      </c>
      <c r="D384" t="s">
        <v>1820</v>
      </c>
      <c r="F384" t="s">
        <v>21</v>
      </c>
      <c r="G384" t="s">
        <v>1821</v>
      </c>
      <c r="H384" t="s">
        <v>257</v>
      </c>
      <c r="K384" t="s">
        <v>34</v>
      </c>
      <c r="L384" t="s">
        <v>68</v>
      </c>
      <c r="M384" t="s">
        <v>366</v>
      </c>
      <c r="N384" t="s">
        <v>367</v>
      </c>
      <c r="O384" t="s">
        <v>28</v>
      </c>
      <c r="P384" t="s">
        <v>28</v>
      </c>
      <c r="R384" t="s">
        <v>1822</v>
      </c>
      <c r="S384">
        <v>700000</v>
      </c>
      <c r="T384" t="s">
        <v>39</v>
      </c>
      <c r="U384" t="s">
        <v>39</v>
      </c>
      <c r="V384" t="s">
        <v>39</v>
      </c>
      <c r="W384" t="s">
        <v>1823</v>
      </c>
    </row>
    <row r="385" spans="1:23" x14ac:dyDescent="0.7">
      <c r="A385">
        <v>384</v>
      </c>
      <c r="B385" t="s">
        <v>1824</v>
      </c>
      <c r="C385" t="s">
        <v>1825</v>
      </c>
      <c r="D385" t="s">
        <v>1825</v>
      </c>
      <c r="F385" t="s">
        <v>21</v>
      </c>
      <c r="G385" t="s">
        <v>1826</v>
      </c>
      <c r="H385" t="s">
        <v>379</v>
      </c>
      <c r="K385" t="s">
        <v>24</v>
      </c>
      <c r="L385" t="s">
        <v>68</v>
      </c>
      <c r="M385" t="s">
        <v>185</v>
      </c>
      <c r="N385" t="s">
        <v>367</v>
      </c>
      <c r="O385" t="s">
        <v>28</v>
      </c>
      <c r="P385" t="s">
        <v>28</v>
      </c>
      <c r="R385" t="s">
        <v>1827</v>
      </c>
      <c r="S385">
        <v>5000000</v>
      </c>
      <c r="T385">
        <v>259200</v>
      </c>
      <c r="U385">
        <v>0</v>
      </c>
      <c r="V385">
        <v>333600</v>
      </c>
      <c r="W385" t="s">
        <v>1828</v>
      </c>
    </row>
    <row r="386" spans="1:23" x14ac:dyDescent="0.7">
      <c r="A386">
        <v>385</v>
      </c>
      <c r="B386" t="s">
        <v>1829</v>
      </c>
      <c r="C386" t="s">
        <v>1830</v>
      </c>
      <c r="D386" t="s">
        <v>1830</v>
      </c>
      <c r="F386" t="s">
        <v>21</v>
      </c>
      <c r="G386" t="s">
        <v>1831</v>
      </c>
      <c r="H386" t="s">
        <v>509</v>
      </c>
      <c r="K386" t="s">
        <v>24</v>
      </c>
      <c r="L386" t="s">
        <v>25</v>
      </c>
      <c r="M386" t="s">
        <v>55</v>
      </c>
      <c r="N386" t="s">
        <v>56</v>
      </c>
      <c r="R386" t="s">
        <v>961</v>
      </c>
      <c r="S386">
        <v>3010000</v>
      </c>
      <c r="T386">
        <v>8400000</v>
      </c>
      <c r="U386">
        <v>8400000</v>
      </c>
      <c r="V386">
        <v>0</v>
      </c>
    </row>
    <row r="387" spans="1:23" x14ac:dyDescent="0.7">
      <c r="A387">
        <v>386</v>
      </c>
      <c r="B387" t="s">
        <v>1832</v>
      </c>
      <c r="C387" t="s">
        <v>1833</v>
      </c>
      <c r="D387" t="s">
        <v>1833</v>
      </c>
      <c r="F387" t="s">
        <v>21</v>
      </c>
      <c r="G387" t="s">
        <v>1834</v>
      </c>
      <c r="H387" t="s">
        <v>44</v>
      </c>
      <c r="K387" t="s">
        <v>24</v>
      </c>
      <c r="L387" t="s">
        <v>25</v>
      </c>
      <c r="M387" t="s">
        <v>36</v>
      </c>
      <c r="N387" t="s">
        <v>27</v>
      </c>
      <c r="O387" t="s">
        <v>28</v>
      </c>
      <c r="P387" t="s">
        <v>28</v>
      </c>
      <c r="R387" t="s">
        <v>433</v>
      </c>
      <c r="S387">
        <v>153000</v>
      </c>
      <c r="T387">
        <v>306000</v>
      </c>
      <c r="U387">
        <v>382500</v>
      </c>
      <c r="V387">
        <v>0</v>
      </c>
    </row>
    <row r="388" spans="1:23" x14ac:dyDescent="0.7">
      <c r="A388">
        <v>387</v>
      </c>
      <c r="B388" t="s">
        <v>1835</v>
      </c>
      <c r="C388" t="s">
        <v>1836</v>
      </c>
      <c r="D388" t="s">
        <v>1836</v>
      </c>
      <c r="F388" t="s">
        <v>21</v>
      </c>
      <c r="G388" t="s">
        <v>1837</v>
      </c>
      <c r="H388" t="s">
        <v>1704</v>
      </c>
      <c r="K388" t="s">
        <v>24</v>
      </c>
      <c r="L388" t="s">
        <v>35</v>
      </c>
      <c r="M388" t="s">
        <v>137</v>
      </c>
      <c r="N388" t="s">
        <v>37</v>
      </c>
      <c r="R388" t="s">
        <v>608</v>
      </c>
      <c r="S388">
        <v>676000</v>
      </c>
      <c r="T388">
        <v>1926000</v>
      </c>
      <c r="U388">
        <v>1926000</v>
      </c>
      <c r="V388">
        <v>0</v>
      </c>
    </row>
    <row r="389" spans="1:23" x14ac:dyDescent="0.7">
      <c r="A389">
        <v>388</v>
      </c>
      <c r="B389" t="s">
        <v>1838</v>
      </c>
      <c r="C389" t="s">
        <v>1839</v>
      </c>
      <c r="D389" t="s">
        <v>1839</v>
      </c>
      <c r="F389" t="s">
        <v>21</v>
      </c>
      <c r="G389" t="s">
        <v>1840</v>
      </c>
      <c r="H389" t="s">
        <v>160</v>
      </c>
      <c r="K389" t="s">
        <v>24</v>
      </c>
      <c r="L389" t="s">
        <v>25</v>
      </c>
      <c r="M389" t="s">
        <v>1335</v>
      </c>
      <c r="N389" t="s">
        <v>27</v>
      </c>
      <c r="O389" t="s">
        <v>28</v>
      </c>
      <c r="P389" t="s">
        <v>28</v>
      </c>
      <c r="R389" t="s">
        <v>1841</v>
      </c>
      <c r="S389">
        <v>67500</v>
      </c>
      <c r="T389">
        <v>75000</v>
      </c>
      <c r="U389">
        <v>75000</v>
      </c>
      <c r="V389">
        <v>0</v>
      </c>
    </row>
    <row r="390" spans="1:23" x14ac:dyDescent="0.7">
      <c r="A390">
        <v>389</v>
      </c>
      <c r="B390" t="s">
        <v>1842</v>
      </c>
      <c r="C390" t="s">
        <v>1843</v>
      </c>
      <c r="D390" t="s">
        <v>1843</v>
      </c>
      <c r="F390" t="s">
        <v>21</v>
      </c>
      <c r="G390" t="s">
        <v>1844</v>
      </c>
      <c r="H390" t="s">
        <v>415</v>
      </c>
      <c r="K390" t="s">
        <v>34</v>
      </c>
      <c r="L390" t="s">
        <v>68</v>
      </c>
      <c r="M390" t="s">
        <v>1845</v>
      </c>
      <c r="N390" t="s">
        <v>186</v>
      </c>
      <c r="O390" t="s">
        <v>295</v>
      </c>
      <c r="P390" t="s">
        <v>28</v>
      </c>
      <c r="R390" t="s">
        <v>1846</v>
      </c>
      <c r="S390">
        <v>4400</v>
      </c>
      <c r="T390">
        <v>96400</v>
      </c>
      <c r="U390">
        <v>4400</v>
      </c>
      <c r="V390">
        <v>0</v>
      </c>
      <c r="W390" t="s">
        <v>1847</v>
      </c>
    </row>
    <row r="391" spans="1:23" x14ac:dyDescent="0.7">
      <c r="A391">
        <v>390</v>
      </c>
      <c r="B391" t="s">
        <v>1848</v>
      </c>
      <c r="C391" t="s">
        <v>1849</v>
      </c>
      <c r="D391" t="s">
        <v>1849</v>
      </c>
      <c r="F391" t="s">
        <v>21</v>
      </c>
      <c r="G391" t="s">
        <v>1850</v>
      </c>
      <c r="H391" t="s">
        <v>283</v>
      </c>
      <c r="K391" t="s">
        <v>24</v>
      </c>
      <c r="L391" t="s">
        <v>243</v>
      </c>
      <c r="M391" t="s">
        <v>137</v>
      </c>
      <c r="N391" t="s">
        <v>244</v>
      </c>
      <c r="O391" t="s">
        <v>28</v>
      </c>
      <c r="P391" t="s">
        <v>28</v>
      </c>
      <c r="R391" t="s">
        <v>544</v>
      </c>
      <c r="S391">
        <v>48000</v>
      </c>
      <c r="T391" t="s">
        <v>39</v>
      </c>
      <c r="U391" t="s">
        <v>39</v>
      </c>
      <c r="V391" t="s">
        <v>39</v>
      </c>
      <c r="W391" t="s">
        <v>919</v>
      </c>
    </row>
    <row r="392" spans="1:23" x14ac:dyDescent="0.7">
      <c r="A392">
        <v>391</v>
      </c>
      <c r="B392" t="s">
        <v>1851</v>
      </c>
      <c r="C392" t="s">
        <v>1852</v>
      </c>
      <c r="D392" t="s">
        <v>1852</v>
      </c>
      <c r="F392" t="s">
        <v>21</v>
      </c>
      <c r="G392" t="s">
        <v>1853</v>
      </c>
      <c r="H392" t="s">
        <v>625</v>
      </c>
      <c r="K392" t="s">
        <v>24</v>
      </c>
      <c r="L392" t="s">
        <v>25</v>
      </c>
      <c r="M392" t="s">
        <v>185</v>
      </c>
      <c r="N392" t="s">
        <v>27</v>
      </c>
      <c r="O392" t="s">
        <v>295</v>
      </c>
      <c r="P392" t="s">
        <v>28</v>
      </c>
      <c r="R392" t="s">
        <v>1854</v>
      </c>
      <c r="S392">
        <v>5000000</v>
      </c>
      <c r="T392" t="s">
        <v>39</v>
      </c>
      <c r="U392" t="s">
        <v>39</v>
      </c>
      <c r="V392" t="s">
        <v>39</v>
      </c>
    </row>
    <row r="393" spans="1:23" x14ac:dyDescent="0.7">
      <c r="A393">
        <v>392</v>
      </c>
      <c r="B393" t="s">
        <v>1855</v>
      </c>
      <c r="C393" t="s">
        <v>1856</v>
      </c>
      <c r="D393" t="s">
        <v>1856</v>
      </c>
      <c r="F393" t="s">
        <v>21</v>
      </c>
      <c r="G393" t="s">
        <v>1857</v>
      </c>
      <c r="H393" t="s">
        <v>554</v>
      </c>
      <c r="K393" t="s">
        <v>24</v>
      </c>
      <c r="L393" t="s">
        <v>68</v>
      </c>
      <c r="M393" t="s">
        <v>137</v>
      </c>
      <c r="N393" t="s">
        <v>186</v>
      </c>
      <c r="O393" t="s">
        <v>28</v>
      </c>
      <c r="P393" t="s">
        <v>28</v>
      </c>
      <c r="R393" t="s">
        <v>1858</v>
      </c>
      <c r="S393">
        <v>32000</v>
      </c>
      <c r="T393" t="s">
        <v>39</v>
      </c>
      <c r="U393" t="s">
        <v>39</v>
      </c>
      <c r="V393" t="s">
        <v>39</v>
      </c>
      <c r="W393" t="s">
        <v>449</v>
      </c>
    </row>
    <row r="394" spans="1:23" x14ac:dyDescent="0.7">
      <c r="A394">
        <v>393</v>
      </c>
      <c r="B394" t="s">
        <v>1859</v>
      </c>
      <c r="C394" t="s">
        <v>1860</v>
      </c>
      <c r="D394" t="s">
        <v>1861</v>
      </c>
      <c r="F394" t="s">
        <v>21</v>
      </c>
      <c r="G394" t="s">
        <v>1862</v>
      </c>
      <c r="H394" t="s">
        <v>233</v>
      </c>
      <c r="K394" t="s">
        <v>24</v>
      </c>
      <c r="L394" t="s">
        <v>250</v>
      </c>
      <c r="M394" t="s">
        <v>366</v>
      </c>
      <c r="N394" t="s">
        <v>251</v>
      </c>
      <c r="R394" t="s">
        <v>1863</v>
      </c>
      <c r="S394">
        <v>464000</v>
      </c>
      <c r="T394">
        <v>464000</v>
      </c>
      <c r="U394">
        <v>464000</v>
      </c>
      <c r="V394">
        <v>0</v>
      </c>
    </row>
    <row r="395" spans="1:23" x14ac:dyDescent="0.7">
      <c r="A395">
        <v>394</v>
      </c>
      <c r="B395" t="s">
        <v>1864</v>
      </c>
      <c r="C395" t="s">
        <v>1865</v>
      </c>
      <c r="D395" t="s">
        <v>1865</v>
      </c>
      <c r="F395" t="s">
        <v>21</v>
      </c>
      <c r="G395" t="s">
        <v>1866</v>
      </c>
      <c r="H395" t="s">
        <v>147</v>
      </c>
      <c r="K395" t="s">
        <v>24</v>
      </c>
      <c r="L395" t="s">
        <v>243</v>
      </c>
      <c r="M395" t="s">
        <v>185</v>
      </c>
      <c r="N395" t="s">
        <v>244</v>
      </c>
      <c r="O395" t="s">
        <v>295</v>
      </c>
      <c r="P395" t="s">
        <v>28</v>
      </c>
      <c r="R395" t="s">
        <v>1867</v>
      </c>
      <c r="S395">
        <v>3000000</v>
      </c>
      <c r="T395" t="s">
        <v>39</v>
      </c>
      <c r="U395" t="s">
        <v>39</v>
      </c>
      <c r="V395" t="s">
        <v>39</v>
      </c>
      <c r="W395" t="s">
        <v>919</v>
      </c>
    </row>
    <row r="396" spans="1:23" x14ac:dyDescent="0.7">
      <c r="A396">
        <v>395</v>
      </c>
      <c r="B396" t="s">
        <v>1868</v>
      </c>
      <c r="C396" t="s">
        <v>1869</v>
      </c>
      <c r="D396" t="s">
        <v>1869</v>
      </c>
      <c r="F396" t="s">
        <v>21</v>
      </c>
      <c r="G396" t="s">
        <v>1870</v>
      </c>
      <c r="H396" t="s">
        <v>426</v>
      </c>
      <c r="K396" t="s">
        <v>24</v>
      </c>
      <c r="L396" t="s">
        <v>68</v>
      </c>
      <c r="M396" t="s">
        <v>137</v>
      </c>
      <c r="N396" t="s">
        <v>75</v>
      </c>
      <c r="O396" t="s">
        <v>76</v>
      </c>
      <c r="P396" t="s">
        <v>28</v>
      </c>
      <c r="R396" t="s">
        <v>1871</v>
      </c>
      <c r="S396">
        <v>80000</v>
      </c>
      <c r="T396">
        <v>80000</v>
      </c>
      <c r="U396">
        <v>80000</v>
      </c>
      <c r="V396">
        <v>0</v>
      </c>
      <c r="W396" t="s">
        <v>1486</v>
      </c>
    </row>
    <row r="397" spans="1:23" x14ac:dyDescent="0.7">
      <c r="A397">
        <v>396</v>
      </c>
      <c r="B397" t="s">
        <v>1872</v>
      </c>
      <c r="C397" t="s">
        <v>1873</v>
      </c>
      <c r="D397" t="s">
        <v>1874</v>
      </c>
      <c r="F397" t="s">
        <v>21</v>
      </c>
      <c r="G397" t="s">
        <v>1875</v>
      </c>
      <c r="H397" t="s">
        <v>67</v>
      </c>
      <c r="K397" t="s">
        <v>24</v>
      </c>
      <c r="L397" t="s">
        <v>68</v>
      </c>
      <c r="M397" t="s">
        <v>185</v>
      </c>
      <c r="N397" t="s">
        <v>186</v>
      </c>
      <c r="O397" t="s">
        <v>28</v>
      </c>
      <c r="P397" t="s">
        <v>295</v>
      </c>
      <c r="R397" t="s">
        <v>1538</v>
      </c>
      <c r="S397">
        <v>1086113</v>
      </c>
      <c r="T397">
        <v>0</v>
      </c>
      <c r="U397">
        <v>1086113</v>
      </c>
      <c r="V397">
        <v>0</v>
      </c>
      <c r="W397" t="s">
        <v>1876</v>
      </c>
    </row>
    <row r="398" spans="1:23" x14ac:dyDescent="0.7">
      <c r="A398">
        <v>397</v>
      </c>
      <c r="B398" t="s">
        <v>1877</v>
      </c>
      <c r="C398" t="s">
        <v>1878</v>
      </c>
      <c r="D398" t="s">
        <v>1878</v>
      </c>
      <c r="F398" t="s">
        <v>21</v>
      </c>
      <c r="G398" t="s">
        <v>1879</v>
      </c>
      <c r="H398" t="s">
        <v>44</v>
      </c>
      <c r="K398" t="s">
        <v>24</v>
      </c>
      <c r="L398" t="s">
        <v>25</v>
      </c>
      <c r="M398" t="s">
        <v>185</v>
      </c>
      <c r="N398" t="s">
        <v>27</v>
      </c>
      <c r="O398" t="s">
        <v>28</v>
      </c>
      <c r="P398" t="s">
        <v>28</v>
      </c>
      <c r="R398" t="s">
        <v>305</v>
      </c>
      <c r="S398">
        <v>5070400</v>
      </c>
      <c r="T398">
        <v>5070400</v>
      </c>
      <c r="U398">
        <v>5070400</v>
      </c>
      <c r="V398">
        <v>0</v>
      </c>
    </row>
    <row r="399" spans="1:23" x14ac:dyDescent="0.7">
      <c r="A399">
        <v>398</v>
      </c>
      <c r="B399" t="s">
        <v>1880</v>
      </c>
      <c r="C399" t="s">
        <v>1881</v>
      </c>
      <c r="D399" t="s">
        <v>1881</v>
      </c>
      <c r="F399" t="s">
        <v>21</v>
      </c>
      <c r="G399" t="s">
        <v>1882</v>
      </c>
      <c r="H399" t="s">
        <v>472</v>
      </c>
      <c r="K399" t="s">
        <v>24</v>
      </c>
      <c r="L399" t="s">
        <v>243</v>
      </c>
      <c r="M399" t="s">
        <v>1883</v>
      </c>
      <c r="N399" t="s">
        <v>493</v>
      </c>
      <c r="O399" t="s">
        <v>28</v>
      </c>
      <c r="P399" t="s">
        <v>28</v>
      </c>
      <c r="R399" t="s">
        <v>1884</v>
      </c>
      <c r="S399">
        <v>76000</v>
      </c>
      <c r="T399">
        <v>152000</v>
      </c>
      <c r="U399">
        <v>228000</v>
      </c>
      <c r="V399">
        <v>0</v>
      </c>
      <c r="W399" t="s">
        <v>440</v>
      </c>
    </row>
    <row r="400" spans="1:23" x14ac:dyDescent="0.7">
      <c r="A400">
        <v>399</v>
      </c>
      <c r="B400" t="s">
        <v>1885</v>
      </c>
      <c r="C400" t="s">
        <v>1886</v>
      </c>
      <c r="D400" t="s">
        <v>1886</v>
      </c>
      <c r="F400" t="s">
        <v>21</v>
      </c>
      <c r="G400" t="s">
        <v>1887</v>
      </c>
      <c r="H400" t="s">
        <v>707</v>
      </c>
      <c r="K400" t="s">
        <v>24</v>
      </c>
      <c r="L400" t="s">
        <v>243</v>
      </c>
      <c r="M400" t="s">
        <v>137</v>
      </c>
      <c r="N400" t="s">
        <v>244</v>
      </c>
      <c r="O400" t="s">
        <v>28</v>
      </c>
      <c r="P400" t="s">
        <v>28</v>
      </c>
      <c r="R400" t="s">
        <v>1888</v>
      </c>
      <c r="S400">
        <v>15000</v>
      </c>
      <c r="T400" t="s">
        <v>39</v>
      </c>
      <c r="U400" t="s">
        <v>39</v>
      </c>
      <c r="V400" t="s">
        <v>39</v>
      </c>
      <c r="W400" t="s">
        <v>919</v>
      </c>
    </row>
    <row r="401" spans="1:23" x14ac:dyDescent="0.7">
      <c r="A401">
        <v>400</v>
      </c>
      <c r="B401" t="s">
        <v>1889</v>
      </c>
      <c r="C401" t="s">
        <v>1890</v>
      </c>
      <c r="D401" t="s">
        <v>1890</v>
      </c>
      <c r="F401" t="s">
        <v>21</v>
      </c>
      <c r="G401" t="s">
        <v>1891</v>
      </c>
      <c r="H401" t="s">
        <v>1609</v>
      </c>
      <c r="K401" t="s">
        <v>24</v>
      </c>
      <c r="L401" t="s">
        <v>293</v>
      </c>
      <c r="M401" t="s">
        <v>263</v>
      </c>
      <c r="N401" t="s">
        <v>626</v>
      </c>
      <c r="O401" t="s">
        <v>28</v>
      </c>
      <c r="P401" t="s">
        <v>28</v>
      </c>
      <c r="R401" t="s">
        <v>464</v>
      </c>
      <c r="T401">
        <v>0</v>
      </c>
      <c r="U401">
        <v>0</v>
      </c>
      <c r="V401">
        <v>-42000</v>
      </c>
      <c r="W401" t="s">
        <v>1892</v>
      </c>
    </row>
    <row r="402" spans="1:23" x14ac:dyDescent="0.7">
      <c r="A402">
        <v>401</v>
      </c>
      <c r="B402" t="s">
        <v>1893</v>
      </c>
      <c r="C402" t="s">
        <v>1894</v>
      </c>
      <c r="D402" t="s">
        <v>1895</v>
      </c>
      <c r="F402" t="s">
        <v>21</v>
      </c>
      <c r="G402" t="s">
        <v>1896</v>
      </c>
      <c r="H402" t="s">
        <v>211</v>
      </c>
      <c r="K402" t="s">
        <v>24</v>
      </c>
      <c r="L402" t="s">
        <v>68</v>
      </c>
      <c r="M402" t="s">
        <v>1897</v>
      </c>
      <c r="N402" t="s">
        <v>75</v>
      </c>
      <c r="O402" t="s">
        <v>76</v>
      </c>
      <c r="P402" t="s">
        <v>295</v>
      </c>
      <c r="R402" t="s">
        <v>1898</v>
      </c>
      <c r="S402">
        <v>5000000</v>
      </c>
      <c r="T402">
        <v>1219460</v>
      </c>
      <c r="U402">
        <v>5300000</v>
      </c>
      <c r="V402">
        <v>-4080540</v>
      </c>
      <c r="W402" t="s">
        <v>417</v>
      </c>
    </row>
    <row r="403" spans="1:23" x14ac:dyDescent="0.7">
      <c r="A403">
        <v>402</v>
      </c>
      <c r="B403" t="s">
        <v>1899</v>
      </c>
      <c r="C403" t="s">
        <v>1900</v>
      </c>
      <c r="D403" t="s">
        <v>1900</v>
      </c>
      <c r="F403" t="s">
        <v>21</v>
      </c>
      <c r="G403" t="s">
        <v>1901</v>
      </c>
      <c r="H403" t="s">
        <v>1902</v>
      </c>
      <c r="K403" t="s">
        <v>34</v>
      </c>
      <c r="L403" t="s">
        <v>250</v>
      </c>
      <c r="M403" t="s">
        <v>137</v>
      </c>
      <c r="N403" t="s">
        <v>251</v>
      </c>
      <c r="T403" t="s">
        <v>39</v>
      </c>
      <c r="U403" t="s">
        <v>39</v>
      </c>
      <c r="V403" t="s">
        <v>39</v>
      </c>
      <c r="W403" t="s">
        <v>1265</v>
      </c>
    </row>
    <row r="404" spans="1:23" x14ac:dyDescent="0.7">
      <c r="A404">
        <v>403</v>
      </c>
      <c r="B404" t="s">
        <v>1903</v>
      </c>
      <c r="C404" t="s">
        <v>1904</v>
      </c>
      <c r="D404" t="s">
        <v>1904</v>
      </c>
      <c r="F404" t="s">
        <v>21</v>
      </c>
      <c r="G404" t="s">
        <v>1905</v>
      </c>
      <c r="H404" t="s">
        <v>61</v>
      </c>
      <c r="K404" t="s">
        <v>24</v>
      </c>
      <c r="L404" t="s">
        <v>25</v>
      </c>
      <c r="M404" t="s">
        <v>1447</v>
      </c>
      <c r="N404" t="s">
        <v>27</v>
      </c>
      <c r="O404" t="s">
        <v>295</v>
      </c>
      <c r="P404" t="s">
        <v>28</v>
      </c>
      <c r="R404" t="s">
        <v>1906</v>
      </c>
      <c r="S404">
        <v>20000000</v>
      </c>
      <c r="T404">
        <v>2625600</v>
      </c>
      <c r="U404">
        <v>0</v>
      </c>
      <c r="V404">
        <v>-105400</v>
      </c>
    </row>
    <row r="405" spans="1:23" x14ac:dyDescent="0.7">
      <c r="A405">
        <v>404</v>
      </c>
      <c r="B405" t="s">
        <v>1907</v>
      </c>
      <c r="C405" t="s">
        <v>1908</v>
      </c>
      <c r="D405" t="s">
        <v>1908</v>
      </c>
      <c r="F405" t="s">
        <v>21</v>
      </c>
      <c r="G405" t="s">
        <v>1909</v>
      </c>
      <c r="H405" t="s">
        <v>61</v>
      </c>
      <c r="K405" t="s">
        <v>24</v>
      </c>
      <c r="L405" t="s">
        <v>25</v>
      </c>
      <c r="M405" t="s">
        <v>1453</v>
      </c>
      <c r="N405" t="s">
        <v>27</v>
      </c>
      <c r="O405" t="s">
        <v>76</v>
      </c>
      <c r="P405" t="s">
        <v>28</v>
      </c>
      <c r="R405" t="s">
        <v>1910</v>
      </c>
      <c r="S405">
        <v>50000000</v>
      </c>
      <c r="T405">
        <v>10780531</v>
      </c>
      <c r="U405">
        <v>0</v>
      </c>
      <c r="V405">
        <v>-20508706</v>
      </c>
    </row>
    <row r="406" spans="1:23" x14ac:dyDescent="0.7">
      <c r="A406">
        <v>405</v>
      </c>
      <c r="B406" t="s">
        <v>1911</v>
      </c>
      <c r="C406" t="s">
        <v>1912</v>
      </c>
      <c r="D406" t="s">
        <v>1912</v>
      </c>
      <c r="F406" t="s">
        <v>21</v>
      </c>
      <c r="G406" t="s">
        <v>1913</v>
      </c>
      <c r="H406" t="s">
        <v>123</v>
      </c>
      <c r="K406" t="s">
        <v>24</v>
      </c>
      <c r="L406" t="s">
        <v>25</v>
      </c>
      <c r="M406" t="s">
        <v>263</v>
      </c>
      <c r="N406" t="s">
        <v>56</v>
      </c>
      <c r="R406" t="s">
        <v>464</v>
      </c>
      <c r="T406">
        <v>0</v>
      </c>
      <c r="U406">
        <v>0</v>
      </c>
      <c r="V406">
        <v>-236900</v>
      </c>
      <c r="W406" t="s">
        <v>1289</v>
      </c>
    </row>
    <row r="407" spans="1:23" x14ac:dyDescent="0.7">
      <c r="A407">
        <v>406</v>
      </c>
      <c r="B407" t="s">
        <v>1914</v>
      </c>
      <c r="C407" t="s">
        <v>1915</v>
      </c>
      <c r="D407" t="s">
        <v>1915</v>
      </c>
      <c r="F407" t="s">
        <v>21</v>
      </c>
      <c r="G407" t="s">
        <v>1916</v>
      </c>
      <c r="H407" t="s">
        <v>160</v>
      </c>
      <c r="K407" t="s">
        <v>92</v>
      </c>
      <c r="L407" t="s">
        <v>25</v>
      </c>
      <c r="M407" t="s">
        <v>1335</v>
      </c>
      <c r="N407" t="s">
        <v>56</v>
      </c>
      <c r="R407" t="s">
        <v>1917</v>
      </c>
      <c r="S407">
        <v>14000</v>
      </c>
      <c r="T407" t="s">
        <v>39</v>
      </c>
      <c r="U407" t="s">
        <v>39</v>
      </c>
      <c r="V407" t="s">
        <v>39</v>
      </c>
    </row>
    <row r="408" spans="1:23" x14ac:dyDescent="0.7">
      <c r="A408">
        <v>407</v>
      </c>
      <c r="B408" t="s">
        <v>1918</v>
      </c>
      <c r="C408" t="s">
        <v>1919</v>
      </c>
      <c r="D408" t="s">
        <v>1919</v>
      </c>
      <c r="F408" t="s">
        <v>21</v>
      </c>
      <c r="G408" t="s">
        <v>1920</v>
      </c>
      <c r="H408" t="s">
        <v>165</v>
      </c>
      <c r="K408" t="s">
        <v>24</v>
      </c>
      <c r="L408" t="s">
        <v>243</v>
      </c>
      <c r="M408" t="s">
        <v>185</v>
      </c>
      <c r="N408" t="s">
        <v>244</v>
      </c>
      <c r="O408" t="s">
        <v>295</v>
      </c>
      <c r="P408" t="s">
        <v>28</v>
      </c>
      <c r="R408" t="s">
        <v>464</v>
      </c>
      <c r="T408">
        <v>3542000</v>
      </c>
      <c r="U408">
        <v>0</v>
      </c>
      <c r="V408">
        <v>-9856087</v>
      </c>
      <c r="W408" t="s">
        <v>1921</v>
      </c>
    </row>
    <row r="409" spans="1:23" x14ac:dyDescent="0.7">
      <c r="A409">
        <v>408</v>
      </c>
      <c r="B409" t="s">
        <v>1922</v>
      </c>
      <c r="C409" t="s">
        <v>1923</v>
      </c>
      <c r="D409" t="s">
        <v>1923</v>
      </c>
      <c r="F409" t="s">
        <v>21</v>
      </c>
      <c r="G409" t="s">
        <v>1924</v>
      </c>
      <c r="H409" t="s">
        <v>61</v>
      </c>
      <c r="K409" t="s">
        <v>24</v>
      </c>
      <c r="L409" t="s">
        <v>25</v>
      </c>
      <c r="M409" t="s">
        <v>263</v>
      </c>
      <c r="N409" t="s">
        <v>27</v>
      </c>
      <c r="O409" t="s">
        <v>28</v>
      </c>
      <c r="P409" t="s">
        <v>28</v>
      </c>
      <c r="R409" t="s">
        <v>1580</v>
      </c>
      <c r="S409">
        <v>152000</v>
      </c>
      <c r="T409">
        <v>368000</v>
      </c>
      <c r="U409">
        <v>292000</v>
      </c>
      <c r="V409">
        <v>76000</v>
      </c>
    </row>
    <row r="410" spans="1:23" x14ac:dyDescent="0.7">
      <c r="A410">
        <v>409</v>
      </c>
      <c r="B410" t="s">
        <v>1925</v>
      </c>
      <c r="C410" t="s">
        <v>1926</v>
      </c>
      <c r="D410" t="s">
        <v>1926</v>
      </c>
      <c r="F410" t="s">
        <v>21</v>
      </c>
      <c r="G410" t="s">
        <v>1927</v>
      </c>
      <c r="H410" t="s">
        <v>44</v>
      </c>
      <c r="K410" t="s">
        <v>24</v>
      </c>
      <c r="L410" t="s">
        <v>25</v>
      </c>
      <c r="M410" t="s">
        <v>137</v>
      </c>
      <c r="N410" t="s">
        <v>27</v>
      </c>
      <c r="O410" t="s">
        <v>28</v>
      </c>
      <c r="P410" t="s">
        <v>28</v>
      </c>
      <c r="R410" t="s">
        <v>1928</v>
      </c>
      <c r="S410">
        <v>185000</v>
      </c>
      <c r="T410" t="s">
        <v>39</v>
      </c>
      <c r="U410" t="s">
        <v>39</v>
      </c>
      <c r="V410" t="s">
        <v>39</v>
      </c>
      <c r="W410" t="s">
        <v>581</v>
      </c>
    </row>
    <row r="411" spans="1:23" x14ac:dyDescent="0.7">
      <c r="A411">
        <v>410</v>
      </c>
      <c r="B411" t="s">
        <v>1929</v>
      </c>
      <c r="C411" t="s">
        <v>1930</v>
      </c>
      <c r="D411" t="s">
        <v>1930</v>
      </c>
      <c r="F411" t="s">
        <v>21</v>
      </c>
      <c r="G411" t="s">
        <v>1931</v>
      </c>
      <c r="H411" t="s">
        <v>625</v>
      </c>
      <c r="K411" t="s">
        <v>24</v>
      </c>
      <c r="L411" t="s">
        <v>25</v>
      </c>
      <c r="M411" t="s">
        <v>55</v>
      </c>
      <c r="N411" t="s">
        <v>27</v>
      </c>
      <c r="O411" t="s">
        <v>28</v>
      </c>
      <c r="P411" t="s">
        <v>28</v>
      </c>
      <c r="R411" t="s">
        <v>317</v>
      </c>
      <c r="S411">
        <v>500000</v>
      </c>
      <c r="T411">
        <v>619000</v>
      </c>
      <c r="U411">
        <v>900000</v>
      </c>
      <c r="V411">
        <v>1212000</v>
      </c>
    </row>
    <row r="412" spans="1:23" x14ac:dyDescent="0.7">
      <c r="A412">
        <v>411</v>
      </c>
      <c r="B412" t="s">
        <v>1932</v>
      </c>
      <c r="C412" t="s">
        <v>1933</v>
      </c>
      <c r="D412" t="s">
        <v>1934</v>
      </c>
      <c r="F412" t="s">
        <v>21</v>
      </c>
      <c r="G412" t="s">
        <v>1935</v>
      </c>
      <c r="H412" t="s">
        <v>806</v>
      </c>
      <c r="K412" t="s">
        <v>24</v>
      </c>
      <c r="L412" t="s">
        <v>250</v>
      </c>
      <c r="M412" t="s">
        <v>427</v>
      </c>
      <c r="N412" t="s">
        <v>251</v>
      </c>
      <c r="R412" t="s">
        <v>464</v>
      </c>
      <c r="T412">
        <v>31655140</v>
      </c>
      <c r="U412">
        <v>0</v>
      </c>
      <c r="V412">
        <v>-96573360</v>
      </c>
      <c r="W412" t="s">
        <v>954</v>
      </c>
    </row>
    <row r="413" spans="1:23" x14ac:dyDescent="0.7">
      <c r="A413">
        <v>412</v>
      </c>
      <c r="B413" t="s">
        <v>1936</v>
      </c>
      <c r="C413" t="s">
        <v>1937</v>
      </c>
      <c r="D413" t="s">
        <v>1937</v>
      </c>
      <c r="F413" t="s">
        <v>21</v>
      </c>
      <c r="G413" t="s">
        <v>1938</v>
      </c>
      <c r="H413" t="s">
        <v>472</v>
      </c>
      <c r="K413" t="s">
        <v>24</v>
      </c>
      <c r="L413" t="s">
        <v>243</v>
      </c>
      <c r="M413" t="s">
        <v>492</v>
      </c>
      <c r="N413" t="s">
        <v>493</v>
      </c>
      <c r="O413" t="s">
        <v>28</v>
      </c>
      <c r="P413" t="s">
        <v>28</v>
      </c>
      <c r="R413" t="s">
        <v>1939</v>
      </c>
      <c r="S413">
        <v>144000</v>
      </c>
      <c r="T413" t="s">
        <v>39</v>
      </c>
      <c r="U413" t="s">
        <v>39</v>
      </c>
      <c r="V413" t="s">
        <v>39</v>
      </c>
      <c r="W413" t="s">
        <v>440</v>
      </c>
    </row>
    <row r="414" spans="1:23" x14ac:dyDescent="0.7">
      <c r="A414">
        <v>413</v>
      </c>
      <c r="B414" t="s">
        <v>1940</v>
      </c>
      <c r="C414" t="s">
        <v>1941</v>
      </c>
      <c r="D414" t="s">
        <v>1941</v>
      </c>
      <c r="F414" t="s">
        <v>21</v>
      </c>
      <c r="G414" t="s">
        <v>1942</v>
      </c>
      <c r="H414" t="s">
        <v>315</v>
      </c>
      <c r="K414" t="s">
        <v>24</v>
      </c>
      <c r="L414" t="s">
        <v>68</v>
      </c>
      <c r="M414" t="s">
        <v>185</v>
      </c>
      <c r="N414" t="s">
        <v>75</v>
      </c>
      <c r="O414" t="s">
        <v>76</v>
      </c>
      <c r="P414" t="s">
        <v>76</v>
      </c>
      <c r="R414" t="s">
        <v>80</v>
      </c>
      <c r="S414">
        <v>5000000</v>
      </c>
      <c r="T414">
        <v>2015710</v>
      </c>
      <c r="U414">
        <v>5000000</v>
      </c>
      <c r="V414">
        <v>-2984290</v>
      </c>
      <c r="W414" t="s">
        <v>417</v>
      </c>
    </row>
    <row r="415" spans="1:23" x14ac:dyDescent="0.7">
      <c r="A415">
        <v>414</v>
      </c>
      <c r="B415" t="s">
        <v>1943</v>
      </c>
      <c r="C415" t="s">
        <v>1944</v>
      </c>
      <c r="D415" t="s">
        <v>1944</v>
      </c>
      <c r="F415" t="s">
        <v>21</v>
      </c>
      <c r="G415" t="s">
        <v>1945</v>
      </c>
      <c r="H415" t="s">
        <v>257</v>
      </c>
      <c r="K415" t="s">
        <v>24</v>
      </c>
      <c r="L415" t="s">
        <v>68</v>
      </c>
      <c r="M415" t="s">
        <v>1946</v>
      </c>
      <c r="N415" t="s">
        <v>367</v>
      </c>
      <c r="O415" t="s">
        <v>28</v>
      </c>
      <c r="P415" t="s">
        <v>28</v>
      </c>
      <c r="R415" t="s">
        <v>1947</v>
      </c>
      <c r="S415">
        <v>3000000</v>
      </c>
      <c r="T415">
        <v>1605800</v>
      </c>
      <c r="U415">
        <v>4000000</v>
      </c>
      <c r="V415">
        <v>-1838800</v>
      </c>
      <c r="W415" t="s">
        <v>1948</v>
      </c>
    </row>
    <row r="416" spans="1:23" x14ac:dyDescent="0.7">
      <c r="A416">
        <v>415</v>
      </c>
      <c r="B416" t="s">
        <v>1949</v>
      </c>
      <c r="C416" t="s">
        <v>1950</v>
      </c>
      <c r="D416" t="s">
        <v>1950</v>
      </c>
      <c r="F416" t="s">
        <v>21</v>
      </c>
      <c r="G416" t="s">
        <v>1951</v>
      </c>
      <c r="H416" t="s">
        <v>554</v>
      </c>
      <c r="K416" t="s">
        <v>92</v>
      </c>
      <c r="L416" t="s">
        <v>68</v>
      </c>
      <c r="M416" t="s">
        <v>263</v>
      </c>
      <c r="N416" t="s">
        <v>186</v>
      </c>
      <c r="O416" t="s">
        <v>28</v>
      </c>
      <c r="P416" t="s">
        <v>28</v>
      </c>
      <c r="R416" t="s">
        <v>1952</v>
      </c>
      <c r="S416">
        <v>128000</v>
      </c>
      <c r="T416">
        <v>0</v>
      </c>
      <c r="U416">
        <v>0</v>
      </c>
      <c r="V416">
        <v>-250000</v>
      </c>
      <c r="W416" t="s">
        <v>1953</v>
      </c>
    </row>
    <row r="417" spans="1:23" x14ac:dyDescent="0.7">
      <c r="A417">
        <v>416</v>
      </c>
      <c r="B417" t="s">
        <v>1954</v>
      </c>
      <c r="C417" t="s">
        <v>1955</v>
      </c>
      <c r="D417" t="s">
        <v>1955</v>
      </c>
      <c r="F417" t="s">
        <v>21</v>
      </c>
      <c r="G417" t="s">
        <v>1956</v>
      </c>
      <c r="H417" t="s">
        <v>160</v>
      </c>
      <c r="K417" t="s">
        <v>24</v>
      </c>
      <c r="L417" t="s">
        <v>25</v>
      </c>
      <c r="M417" t="s">
        <v>55</v>
      </c>
      <c r="N417" t="s">
        <v>56</v>
      </c>
      <c r="R417" t="s">
        <v>1957</v>
      </c>
      <c r="S417">
        <v>83000</v>
      </c>
      <c r="T417">
        <v>83000</v>
      </c>
      <c r="U417">
        <v>83000</v>
      </c>
      <c r="V417">
        <v>0</v>
      </c>
    </row>
    <row r="418" spans="1:23" x14ac:dyDescent="0.7">
      <c r="A418">
        <v>417</v>
      </c>
      <c r="B418" t="s">
        <v>1958</v>
      </c>
      <c r="C418" t="s">
        <v>1959</v>
      </c>
      <c r="D418" t="s">
        <v>1959</v>
      </c>
      <c r="F418" t="s">
        <v>21</v>
      </c>
      <c r="G418" t="s">
        <v>1960</v>
      </c>
      <c r="H418" t="s">
        <v>61</v>
      </c>
      <c r="K418" t="s">
        <v>34</v>
      </c>
      <c r="L418" t="s">
        <v>25</v>
      </c>
      <c r="M418" t="s">
        <v>1961</v>
      </c>
      <c r="N418" t="s">
        <v>27</v>
      </c>
      <c r="O418" t="s">
        <v>28</v>
      </c>
      <c r="P418" t="s">
        <v>28</v>
      </c>
      <c r="R418" t="s">
        <v>1962</v>
      </c>
      <c r="S418">
        <v>185000</v>
      </c>
      <c r="T418" t="s">
        <v>39</v>
      </c>
      <c r="U418" t="s">
        <v>39</v>
      </c>
      <c r="V418" t="s">
        <v>39</v>
      </c>
      <c r="W418" t="s">
        <v>110</v>
      </c>
    </row>
    <row r="419" spans="1:23" x14ac:dyDescent="0.7">
      <c r="A419">
        <v>418</v>
      </c>
      <c r="B419" t="s">
        <v>1963</v>
      </c>
      <c r="C419" t="s">
        <v>1964</v>
      </c>
      <c r="D419" t="s">
        <v>1964</v>
      </c>
      <c r="F419" t="s">
        <v>21</v>
      </c>
      <c r="G419" t="s">
        <v>1965</v>
      </c>
      <c r="H419" t="s">
        <v>756</v>
      </c>
      <c r="K419" t="s">
        <v>34</v>
      </c>
      <c r="L419" t="s">
        <v>35</v>
      </c>
      <c r="M419" t="s">
        <v>36</v>
      </c>
      <c r="N419" t="s">
        <v>37</v>
      </c>
      <c r="R419" t="s">
        <v>1966</v>
      </c>
      <c r="S419">
        <v>276000</v>
      </c>
      <c r="T419" t="s">
        <v>39</v>
      </c>
      <c r="U419" t="s">
        <v>39</v>
      </c>
      <c r="V419" t="s">
        <v>39</v>
      </c>
    </row>
    <row r="420" spans="1:23" x14ac:dyDescent="0.7">
      <c r="A420">
        <v>419</v>
      </c>
      <c r="B420" t="s">
        <v>1967</v>
      </c>
      <c r="C420" t="s">
        <v>1968</v>
      </c>
      <c r="D420" t="s">
        <v>1968</v>
      </c>
      <c r="F420" t="s">
        <v>21</v>
      </c>
      <c r="G420" t="s">
        <v>1969</v>
      </c>
      <c r="H420" t="s">
        <v>61</v>
      </c>
      <c r="K420" t="s">
        <v>34</v>
      </c>
      <c r="L420" t="s">
        <v>35</v>
      </c>
      <c r="M420" t="s">
        <v>655</v>
      </c>
      <c r="N420" t="s">
        <v>37</v>
      </c>
      <c r="O420" t="s">
        <v>28</v>
      </c>
      <c r="P420" t="s">
        <v>28</v>
      </c>
      <c r="R420" t="s">
        <v>1970</v>
      </c>
      <c r="S420">
        <v>4884000</v>
      </c>
      <c r="T420">
        <v>0</v>
      </c>
      <c r="U420">
        <v>0</v>
      </c>
      <c r="V420">
        <v>5880000</v>
      </c>
      <c r="W420" t="s">
        <v>1971</v>
      </c>
    </row>
    <row r="421" spans="1:23" x14ac:dyDescent="0.7">
      <c r="A421">
        <v>420</v>
      </c>
      <c r="B421" t="s">
        <v>1972</v>
      </c>
      <c r="C421" t="s">
        <v>1973</v>
      </c>
      <c r="D421" t="s">
        <v>1973</v>
      </c>
      <c r="F421" t="s">
        <v>21</v>
      </c>
      <c r="G421" t="s">
        <v>1974</v>
      </c>
      <c r="H421" t="s">
        <v>1975</v>
      </c>
      <c r="K421" t="s">
        <v>34</v>
      </c>
      <c r="L421" t="s">
        <v>35</v>
      </c>
      <c r="M421" t="s">
        <v>263</v>
      </c>
      <c r="N421" t="s">
        <v>37</v>
      </c>
      <c r="R421" t="s">
        <v>1976</v>
      </c>
      <c r="S421">
        <v>330000</v>
      </c>
      <c r="T421" t="s">
        <v>39</v>
      </c>
      <c r="U421" t="s">
        <v>39</v>
      </c>
      <c r="V421" t="s">
        <v>39</v>
      </c>
    </row>
    <row r="422" spans="1:23" x14ac:dyDescent="0.7">
      <c r="A422">
        <v>421</v>
      </c>
      <c r="B422" t="s">
        <v>1977</v>
      </c>
      <c r="C422" t="s">
        <v>1978</v>
      </c>
      <c r="D422" t="s">
        <v>1978</v>
      </c>
      <c r="F422" t="s">
        <v>21</v>
      </c>
      <c r="G422" t="s">
        <v>1979</v>
      </c>
      <c r="H422" t="s">
        <v>249</v>
      </c>
      <c r="K422" t="s">
        <v>34</v>
      </c>
      <c r="L422" t="s">
        <v>68</v>
      </c>
      <c r="M422" t="s">
        <v>1980</v>
      </c>
      <c r="N422" t="s">
        <v>75</v>
      </c>
      <c r="O422" t="s">
        <v>28</v>
      </c>
      <c r="P422" t="s">
        <v>28</v>
      </c>
      <c r="R422" t="s">
        <v>1981</v>
      </c>
      <c r="S422">
        <v>560000</v>
      </c>
      <c r="T422" t="s">
        <v>39</v>
      </c>
      <c r="U422" t="s">
        <v>39</v>
      </c>
      <c r="V422" t="s">
        <v>39</v>
      </c>
      <c r="W422" t="s">
        <v>1164</v>
      </c>
    </row>
    <row r="423" spans="1:23" x14ac:dyDescent="0.7">
      <c r="A423">
        <v>422</v>
      </c>
      <c r="B423" t="s">
        <v>1982</v>
      </c>
      <c r="C423" t="s">
        <v>1983</v>
      </c>
      <c r="D423" t="s">
        <v>1983</v>
      </c>
      <c r="F423" t="s">
        <v>21</v>
      </c>
      <c r="G423" t="s">
        <v>1984</v>
      </c>
      <c r="H423" t="s">
        <v>274</v>
      </c>
      <c r="K423" t="s">
        <v>34</v>
      </c>
      <c r="L423" t="s">
        <v>250</v>
      </c>
      <c r="M423" t="s">
        <v>36</v>
      </c>
      <c r="N423" t="s">
        <v>251</v>
      </c>
      <c r="R423" t="s">
        <v>1985</v>
      </c>
      <c r="S423">
        <v>160000</v>
      </c>
      <c r="T423" t="s">
        <v>39</v>
      </c>
      <c r="U423" t="s">
        <v>39</v>
      </c>
      <c r="V423" t="s">
        <v>39</v>
      </c>
    </row>
    <row r="424" spans="1:23" x14ac:dyDescent="0.7">
      <c r="A424">
        <v>423</v>
      </c>
      <c r="B424" t="s">
        <v>1986</v>
      </c>
      <c r="C424" t="s">
        <v>1987</v>
      </c>
      <c r="D424" t="s">
        <v>1988</v>
      </c>
      <c r="F424" t="s">
        <v>21</v>
      </c>
      <c r="G424" t="s">
        <v>1989</v>
      </c>
      <c r="H424" t="s">
        <v>1990</v>
      </c>
      <c r="K424" t="s">
        <v>24</v>
      </c>
      <c r="L424" t="s">
        <v>243</v>
      </c>
      <c r="M424" t="s">
        <v>615</v>
      </c>
      <c r="N424" t="s">
        <v>244</v>
      </c>
      <c r="O424" t="s">
        <v>28</v>
      </c>
      <c r="P424" t="s">
        <v>28</v>
      </c>
      <c r="R424" t="s">
        <v>1991</v>
      </c>
      <c r="S424">
        <v>10000000</v>
      </c>
      <c r="T424">
        <v>3767070</v>
      </c>
      <c r="U424">
        <v>10000000</v>
      </c>
      <c r="V424">
        <v>-6232930</v>
      </c>
      <c r="W424" t="s">
        <v>417</v>
      </c>
    </row>
    <row r="425" spans="1:23" x14ac:dyDescent="0.7">
      <c r="A425">
        <v>424</v>
      </c>
      <c r="B425" t="s">
        <v>1992</v>
      </c>
      <c r="C425" t="s">
        <v>1993</v>
      </c>
      <c r="D425" t="s">
        <v>1993</v>
      </c>
      <c r="F425" t="s">
        <v>21</v>
      </c>
      <c r="G425" t="s">
        <v>1994</v>
      </c>
      <c r="H425" t="s">
        <v>44</v>
      </c>
      <c r="K425" t="s">
        <v>24</v>
      </c>
      <c r="L425" t="s">
        <v>25</v>
      </c>
      <c r="M425" t="s">
        <v>36</v>
      </c>
      <c r="N425" t="s">
        <v>27</v>
      </c>
      <c r="O425" t="s">
        <v>28</v>
      </c>
      <c r="P425" t="s">
        <v>28</v>
      </c>
      <c r="R425" t="s">
        <v>1995</v>
      </c>
      <c r="S425">
        <v>80000</v>
      </c>
      <c r="T425">
        <v>156500</v>
      </c>
      <c r="U425">
        <v>156500</v>
      </c>
      <c r="V425">
        <v>0</v>
      </c>
    </row>
    <row r="426" spans="1:23" x14ac:dyDescent="0.7">
      <c r="A426">
        <v>425</v>
      </c>
      <c r="B426" t="s">
        <v>1996</v>
      </c>
      <c r="C426" t="s">
        <v>1997</v>
      </c>
      <c r="D426" t="s">
        <v>1997</v>
      </c>
      <c r="F426" t="s">
        <v>21</v>
      </c>
      <c r="G426" t="s">
        <v>1998</v>
      </c>
      <c r="H426" t="s">
        <v>1182</v>
      </c>
      <c r="K426" t="s">
        <v>24</v>
      </c>
      <c r="L426" t="s">
        <v>243</v>
      </c>
      <c r="M426" t="s">
        <v>263</v>
      </c>
      <c r="N426" t="s">
        <v>438</v>
      </c>
      <c r="O426" t="s">
        <v>28</v>
      </c>
      <c r="P426" t="s">
        <v>28</v>
      </c>
      <c r="R426" t="s">
        <v>1999</v>
      </c>
      <c r="S426">
        <v>38500</v>
      </c>
      <c r="T426">
        <v>38500</v>
      </c>
      <c r="U426">
        <v>38500</v>
      </c>
      <c r="V426">
        <v>0</v>
      </c>
      <c r="W426" t="s">
        <v>440</v>
      </c>
    </row>
    <row r="427" spans="1:23" x14ac:dyDescent="0.7">
      <c r="A427">
        <v>426</v>
      </c>
      <c r="B427" t="s">
        <v>2000</v>
      </c>
      <c r="C427" t="s">
        <v>2001</v>
      </c>
      <c r="D427" t="s">
        <v>2001</v>
      </c>
      <c r="F427" t="s">
        <v>21</v>
      </c>
      <c r="G427" t="s">
        <v>2002</v>
      </c>
      <c r="H427" t="s">
        <v>334</v>
      </c>
      <c r="K427" t="s">
        <v>24</v>
      </c>
      <c r="L427" t="s">
        <v>68</v>
      </c>
      <c r="M427" t="s">
        <v>2003</v>
      </c>
      <c r="N427" t="s">
        <v>367</v>
      </c>
      <c r="O427" t="s">
        <v>28</v>
      </c>
      <c r="P427" t="s">
        <v>28</v>
      </c>
      <c r="R427" t="s">
        <v>203</v>
      </c>
      <c r="S427">
        <v>150000</v>
      </c>
      <c r="T427">
        <v>0</v>
      </c>
      <c r="U427">
        <v>150000</v>
      </c>
      <c r="V427">
        <v>0</v>
      </c>
      <c r="W427" t="s">
        <v>2004</v>
      </c>
    </row>
    <row r="428" spans="1:23" x14ac:dyDescent="0.7">
      <c r="A428">
        <v>427</v>
      </c>
      <c r="B428" t="s">
        <v>2005</v>
      </c>
      <c r="C428" t="s">
        <v>2006</v>
      </c>
      <c r="D428" t="s">
        <v>2007</v>
      </c>
      <c r="F428" t="s">
        <v>21</v>
      </c>
      <c r="G428" t="s">
        <v>2008</v>
      </c>
      <c r="H428" t="s">
        <v>476</v>
      </c>
      <c r="K428" t="s">
        <v>24</v>
      </c>
      <c r="L428" t="s">
        <v>68</v>
      </c>
      <c r="M428" t="s">
        <v>36</v>
      </c>
      <c r="N428" t="s">
        <v>367</v>
      </c>
      <c r="O428" t="s">
        <v>28</v>
      </c>
      <c r="P428" t="s">
        <v>28</v>
      </c>
      <c r="R428" t="s">
        <v>2009</v>
      </c>
      <c r="S428">
        <v>40000</v>
      </c>
      <c r="T428" t="s">
        <v>39</v>
      </c>
      <c r="U428" t="s">
        <v>39</v>
      </c>
      <c r="V428" t="s">
        <v>39</v>
      </c>
      <c r="W428" t="s">
        <v>2010</v>
      </c>
    </row>
    <row r="429" spans="1:23" x14ac:dyDescent="0.7">
      <c r="A429">
        <v>428</v>
      </c>
      <c r="B429" t="s">
        <v>2011</v>
      </c>
      <c r="C429" t="s">
        <v>2012</v>
      </c>
      <c r="D429" t="s">
        <v>2012</v>
      </c>
      <c r="F429" t="s">
        <v>21</v>
      </c>
      <c r="G429" t="s">
        <v>2013</v>
      </c>
      <c r="H429" t="s">
        <v>903</v>
      </c>
      <c r="K429" t="s">
        <v>24</v>
      </c>
      <c r="L429" t="s">
        <v>68</v>
      </c>
      <c r="M429" t="s">
        <v>953</v>
      </c>
      <c r="N429" t="s">
        <v>75</v>
      </c>
      <c r="O429" t="s">
        <v>295</v>
      </c>
      <c r="P429" t="s">
        <v>28</v>
      </c>
      <c r="R429" t="s">
        <v>2014</v>
      </c>
      <c r="S429">
        <v>174000</v>
      </c>
      <c r="T429" t="s">
        <v>39</v>
      </c>
      <c r="U429" t="s">
        <v>39</v>
      </c>
      <c r="V429" t="s">
        <v>39</v>
      </c>
      <c r="W429" t="s">
        <v>2015</v>
      </c>
    </row>
    <row r="430" spans="1:23" x14ac:dyDescent="0.7">
      <c r="A430">
        <v>429</v>
      </c>
      <c r="B430" t="s">
        <v>2016</v>
      </c>
      <c r="C430" t="s">
        <v>2017</v>
      </c>
      <c r="D430" t="s">
        <v>2017</v>
      </c>
      <c r="F430" t="s">
        <v>21</v>
      </c>
      <c r="G430" t="s">
        <v>2018</v>
      </c>
      <c r="H430" t="s">
        <v>1442</v>
      </c>
      <c r="K430" t="s">
        <v>24</v>
      </c>
      <c r="L430" t="s">
        <v>25</v>
      </c>
      <c r="M430" t="s">
        <v>55</v>
      </c>
      <c r="N430" t="s">
        <v>56</v>
      </c>
      <c r="R430" t="s">
        <v>1096</v>
      </c>
      <c r="S430">
        <v>122475</v>
      </c>
      <c r="T430">
        <v>355000</v>
      </c>
      <c r="U430">
        <v>354475</v>
      </c>
      <c r="V430">
        <v>315525</v>
      </c>
      <c r="W430" t="s">
        <v>2019</v>
      </c>
    </row>
    <row r="431" spans="1:23" x14ac:dyDescent="0.7">
      <c r="A431">
        <v>430</v>
      </c>
      <c r="B431" t="s">
        <v>2020</v>
      </c>
      <c r="C431" t="s">
        <v>2021</v>
      </c>
      <c r="D431" t="s">
        <v>2021</v>
      </c>
      <c r="F431" t="s">
        <v>21</v>
      </c>
      <c r="G431" t="s">
        <v>2022</v>
      </c>
      <c r="H431" t="s">
        <v>1442</v>
      </c>
      <c r="K431" t="s">
        <v>34</v>
      </c>
      <c r="L431" t="s">
        <v>68</v>
      </c>
      <c r="M431" t="s">
        <v>492</v>
      </c>
      <c r="N431" t="s">
        <v>75</v>
      </c>
      <c r="O431" t="s">
        <v>28</v>
      </c>
      <c r="P431" t="s">
        <v>28</v>
      </c>
      <c r="R431" t="s">
        <v>827</v>
      </c>
      <c r="S431">
        <v>724000</v>
      </c>
      <c r="T431" t="s">
        <v>39</v>
      </c>
      <c r="U431" t="s">
        <v>39</v>
      </c>
      <c r="V431" t="s">
        <v>39</v>
      </c>
      <c r="W431" t="s">
        <v>1164</v>
      </c>
    </row>
    <row r="432" spans="1:23" x14ac:dyDescent="0.7">
      <c r="A432">
        <v>431</v>
      </c>
      <c r="B432" t="s">
        <v>2023</v>
      </c>
      <c r="C432" t="s">
        <v>2024</v>
      </c>
      <c r="D432" t="s">
        <v>2024</v>
      </c>
      <c r="F432" t="s">
        <v>21</v>
      </c>
      <c r="G432" t="s">
        <v>2025</v>
      </c>
      <c r="H432" t="s">
        <v>98</v>
      </c>
      <c r="K432" t="s">
        <v>24</v>
      </c>
      <c r="L432" t="s">
        <v>68</v>
      </c>
      <c r="M432" t="s">
        <v>1330</v>
      </c>
      <c r="N432" t="s">
        <v>367</v>
      </c>
      <c r="O432" t="s">
        <v>28</v>
      </c>
      <c r="P432" t="s">
        <v>28</v>
      </c>
      <c r="R432" t="s">
        <v>1700</v>
      </c>
      <c r="S432">
        <v>228000</v>
      </c>
      <c r="T432">
        <v>556000</v>
      </c>
      <c r="U432">
        <v>456000</v>
      </c>
      <c r="V432">
        <v>100000</v>
      </c>
      <c r="W432" t="s">
        <v>2026</v>
      </c>
    </row>
    <row r="433" spans="1:23" x14ac:dyDescent="0.7">
      <c r="A433">
        <v>432</v>
      </c>
      <c r="B433" t="s">
        <v>2027</v>
      </c>
      <c r="C433" t="s">
        <v>2028</v>
      </c>
      <c r="D433" t="s">
        <v>2028</v>
      </c>
      <c r="F433" t="s">
        <v>21</v>
      </c>
      <c r="G433" t="s">
        <v>2029</v>
      </c>
      <c r="H433" t="s">
        <v>538</v>
      </c>
      <c r="K433" t="s">
        <v>34</v>
      </c>
      <c r="L433" t="s">
        <v>68</v>
      </c>
      <c r="M433" t="s">
        <v>366</v>
      </c>
      <c r="N433" t="s">
        <v>367</v>
      </c>
      <c r="O433" t="s">
        <v>28</v>
      </c>
      <c r="P433" t="s">
        <v>28</v>
      </c>
      <c r="R433" t="s">
        <v>439</v>
      </c>
      <c r="S433">
        <v>700000</v>
      </c>
      <c r="T433" t="s">
        <v>39</v>
      </c>
      <c r="U433" t="s">
        <v>39</v>
      </c>
      <c r="V433" t="s">
        <v>39</v>
      </c>
      <c r="W433" t="s">
        <v>1164</v>
      </c>
    </row>
    <row r="434" spans="1:23" x14ac:dyDescent="0.7">
      <c r="A434">
        <v>433</v>
      </c>
      <c r="B434" t="s">
        <v>2030</v>
      </c>
      <c r="C434" t="s">
        <v>2031</v>
      </c>
      <c r="D434" t="s">
        <v>2031</v>
      </c>
      <c r="F434" t="s">
        <v>21</v>
      </c>
      <c r="K434" t="s">
        <v>24</v>
      </c>
      <c r="L434" t="s">
        <v>35</v>
      </c>
      <c r="N434" t="s">
        <v>37</v>
      </c>
      <c r="R434" t="s">
        <v>2032</v>
      </c>
      <c r="S434">
        <v>135000</v>
      </c>
      <c r="T434">
        <v>135000</v>
      </c>
      <c r="U434">
        <v>135000</v>
      </c>
      <c r="V434">
        <v>0</v>
      </c>
    </row>
    <row r="435" spans="1:23" x14ac:dyDescent="0.7">
      <c r="A435">
        <v>434</v>
      </c>
      <c r="B435" t="s">
        <v>2033</v>
      </c>
      <c r="C435" t="s">
        <v>2034</v>
      </c>
      <c r="D435" t="s">
        <v>2034</v>
      </c>
      <c r="F435" t="s">
        <v>21</v>
      </c>
      <c r="G435" t="s">
        <v>2035</v>
      </c>
      <c r="H435" t="s">
        <v>549</v>
      </c>
      <c r="K435" t="s">
        <v>24</v>
      </c>
      <c r="L435" t="s">
        <v>250</v>
      </c>
      <c r="M435" t="s">
        <v>1469</v>
      </c>
      <c r="N435" t="s">
        <v>251</v>
      </c>
      <c r="R435" t="s">
        <v>464</v>
      </c>
      <c r="T435">
        <v>0</v>
      </c>
      <c r="U435">
        <v>0</v>
      </c>
      <c r="V435">
        <v>-80693400</v>
      </c>
      <c r="W435" t="s">
        <v>954</v>
      </c>
    </row>
    <row r="436" spans="1:23" x14ac:dyDescent="0.7">
      <c r="A436">
        <v>435</v>
      </c>
      <c r="B436" t="s">
        <v>2036</v>
      </c>
      <c r="C436" t="s">
        <v>2037</v>
      </c>
      <c r="D436" t="s">
        <v>2038</v>
      </c>
      <c r="F436" t="s">
        <v>21</v>
      </c>
      <c r="G436" t="s">
        <v>2039</v>
      </c>
      <c r="H436" t="s">
        <v>379</v>
      </c>
      <c r="K436" t="s">
        <v>24</v>
      </c>
      <c r="L436" t="s">
        <v>68</v>
      </c>
      <c r="M436" t="s">
        <v>2040</v>
      </c>
      <c r="N436" t="s">
        <v>186</v>
      </c>
      <c r="O436" t="s">
        <v>76</v>
      </c>
      <c r="P436" t="s">
        <v>295</v>
      </c>
      <c r="R436" t="s">
        <v>739</v>
      </c>
      <c r="S436">
        <v>76500</v>
      </c>
      <c r="T436">
        <v>0</v>
      </c>
      <c r="U436">
        <v>0</v>
      </c>
      <c r="V436">
        <v>-6827391</v>
      </c>
      <c r="W436" t="s">
        <v>2041</v>
      </c>
    </row>
    <row r="437" spans="1:23" x14ac:dyDescent="0.7">
      <c r="A437">
        <v>436</v>
      </c>
      <c r="B437" t="s">
        <v>2042</v>
      </c>
      <c r="C437" t="s">
        <v>2043</v>
      </c>
      <c r="D437" t="s">
        <v>2043</v>
      </c>
      <c r="F437" t="s">
        <v>21</v>
      </c>
      <c r="G437" t="s">
        <v>2044</v>
      </c>
      <c r="H437" t="s">
        <v>1437</v>
      </c>
      <c r="K437" t="s">
        <v>24</v>
      </c>
      <c r="L437" t="s">
        <v>68</v>
      </c>
      <c r="M437" t="s">
        <v>185</v>
      </c>
      <c r="N437" t="s">
        <v>367</v>
      </c>
      <c r="O437" t="s">
        <v>76</v>
      </c>
      <c r="P437" t="s">
        <v>295</v>
      </c>
      <c r="R437" t="s">
        <v>2045</v>
      </c>
      <c r="S437">
        <v>10000000</v>
      </c>
      <c r="T437">
        <v>2399720</v>
      </c>
      <c r="U437">
        <v>0</v>
      </c>
      <c r="V437">
        <v>-9511672</v>
      </c>
      <c r="W437" t="s">
        <v>2046</v>
      </c>
    </row>
    <row r="438" spans="1:23" x14ac:dyDescent="0.7">
      <c r="A438">
        <v>437</v>
      </c>
      <c r="B438" t="s">
        <v>2047</v>
      </c>
      <c r="C438" t="s">
        <v>2048</v>
      </c>
      <c r="D438" t="s">
        <v>2048</v>
      </c>
      <c r="F438" t="s">
        <v>21</v>
      </c>
      <c r="G438" t="s">
        <v>2049</v>
      </c>
      <c r="H438" t="s">
        <v>54</v>
      </c>
      <c r="K438" t="s">
        <v>34</v>
      </c>
      <c r="L438" t="s">
        <v>68</v>
      </c>
      <c r="M438" t="s">
        <v>2050</v>
      </c>
      <c r="N438" t="s">
        <v>75</v>
      </c>
      <c r="O438" t="s">
        <v>28</v>
      </c>
      <c r="P438" t="s">
        <v>28</v>
      </c>
      <c r="R438" t="s">
        <v>2051</v>
      </c>
      <c r="S438">
        <v>30000</v>
      </c>
      <c r="T438" t="s">
        <v>39</v>
      </c>
      <c r="U438" t="s">
        <v>39</v>
      </c>
      <c r="V438" t="s">
        <v>39</v>
      </c>
      <c r="W438" t="s">
        <v>1164</v>
      </c>
    </row>
    <row r="439" spans="1:23" x14ac:dyDescent="0.7">
      <c r="A439">
        <v>438</v>
      </c>
      <c r="B439" t="s">
        <v>2052</v>
      </c>
      <c r="C439" t="s">
        <v>2053</v>
      </c>
      <c r="D439" t="s">
        <v>2053</v>
      </c>
      <c r="F439" t="s">
        <v>21</v>
      </c>
      <c r="G439" t="s">
        <v>2054</v>
      </c>
      <c r="H439" t="s">
        <v>491</v>
      </c>
      <c r="K439" t="s">
        <v>24</v>
      </c>
      <c r="L439" t="s">
        <v>243</v>
      </c>
      <c r="M439" t="s">
        <v>137</v>
      </c>
      <c r="N439" t="s">
        <v>603</v>
      </c>
      <c r="O439" t="s">
        <v>28</v>
      </c>
      <c r="P439" t="s">
        <v>28</v>
      </c>
      <c r="R439" t="s">
        <v>2055</v>
      </c>
      <c r="S439">
        <v>30000</v>
      </c>
      <c r="T439" t="s">
        <v>39</v>
      </c>
      <c r="U439" t="s">
        <v>39</v>
      </c>
      <c r="V439" t="s">
        <v>39</v>
      </c>
      <c r="W439" t="s">
        <v>1568</v>
      </c>
    </row>
    <row r="440" spans="1:23" x14ac:dyDescent="0.7">
      <c r="A440">
        <v>439</v>
      </c>
      <c r="B440" t="s">
        <v>2056</v>
      </c>
      <c r="C440" t="s">
        <v>2057</v>
      </c>
      <c r="D440" t="s">
        <v>2057</v>
      </c>
      <c r="F440" t="s">
        <v>21</v>
      </c>
      <c r="G440" t="s">
        <v>2058</v>
      </c>
      <c r="H440" t="s">
        <v>2059</v>
      </c>
      <c r="K440" t="s">
        <v>24</v>
      </c>
      <c r="L440" t="s">
        <v>243</v>
      </c>
      <c r="M440" t="s">
        <v>36</v>
      </c>
      <c r="N440" t="s">
        <v>493</v>
      </c>
      <c r="O440" t="s">
        <v>28</v>
      </c>
      <c r="P440" t="s">
        <v>28</v>
      </c>
      <c r="R440" t="s">
        <v>2060</v>
      </c>
      <c r="S440">
        <v>84000</v>
      </c>
      <c r="T440" t="s">
        <v>39</v>
      </c>
      <c r="U440" t="s">
        <v>39</v>
      </c>
      <c r="V440" t="s">
        <v>39</v>
      </c>
      <c r="W440" t="s">
        <v>440</v>
      </c>
    </row>
    <row r="441" spans="1:23" x14ac:dyDescent="0.7">
      <c r="A441">
        <v>440</v>
      </c>
      <c r="B441" t="s">
        <v>2061</v>
      </c>
      <c r="C441" t="s">
        <v>2062</v>
      </c>
      <c r="D441" t="s">
        <v>2062</v>
      </c>
      <c r="F441" t="s">
        <v>21</v>
      </c>
      <c r="G441" t="s">
        <v>2063</v>
      </c>
      <c r="H441" t="s">
        <v>2064</v>
      </c>
      <c r="K441" t="s">
        <v>24</v>
      </c>
      <c r="L441" t="s">
        <v>68</v>
      </c>
      <c r="M441" t="s">
        <v>366</v>
      </c>
      <c r="N441" t="s">
        <v>75</v>
      </c>
      <c r="O441" t="s">
        <v>28</v>
      </c>
      <c r="P441" t="s">
        <v>28</v>
      </c>
      <c r="R441" t="s">
        <v>2065</v>
      </c>
      <c r="S441">
        <v>770000</v>
      </c>
      <c r="T441" t="s">
        <v>39</v>
      </c>
      <c r="U441" t="s">
        <v>39</v>
      </c>
      <c r="V441" t="s">
        <v>39</v>
      </c>
      <c r="W441" t="s">
        <v>905</v>
      </c>
    </row>
    <row r="442" spans="1:23" x14ac:dyDescent="0.7">
      <c r="A442">
        <v>441</v>
      </c>
      <c r="B442" t="s">
        <v>2066</v>
      </c>
      <c r="C442" t="s">
        <v>2067</v>
      </c>
      <c r="D442" t="s">
        <v>2068</v>
      </c>
      <c r="F442" t="s">
        <v>21</v>
      </c>
      <c r="G442" t="s">
        <v>2069</v>
      </c>
      <c r="H442" t="s">
        <v>379</v>
      </c>
      <c r="K442" t="s">
        <v>24</v>
      </c>
      <c r="L442" t="s">
        <v>68</v>
      </c>
      <c r="M442" t="s">
        <v>137</v>
      </c>
      <c r="N442" t="s">
        <v>69</v>
      </c>
      <c r="O442" t="s">
        <v>28</v>
      </c>
      <c r="P442" t="s">
        <v>28</v>
      </c>
      <c r="R442" t="s">
        <v>2070</v>
      </c>
      <c r="S442">
        <v>48000</v>
      </c>
      <c r="T442">
        <v>108000</v>
      </c>
      <c r="U442">
        <v>108000</v>
      </c>
      <c r="V442">
        <v>0</v>
      </c>
      <c r="W442" t="s">
        <v>2071</v>
      </c>
    </row>
    <row r="443" spans="1:23" x14ac:dyDescent="0.7">
      <c r="A443">
        <v>442</v>
      </c>
      <c r="B443" t="s">
        <v>2072</v>
      </c>
      <c r="C443" t="s">
        <v>2073</v>
      </c>
      <c r="D443" t="s">
        <v>2073</v>
      </c>
      <c r="F443" t="s">
        <v>21</v>
      </c>
      <c r="G443" t="s">
        <v>2074</v>
      </c>
      <c r="H443" t="s">
        <v>334</v>
      </c>
      <c r="K443" t="s">
        <v>24</v>
      </c>
      <c r="L443" t="s">
        <v>68</v>
      </c>
      <c r="M443" t="s">
        <v>1330</v>
      </c>
      <c r="N443" t="s">
        <v>367</v>
      </c>
      <c r="O443" t="s">
        <v>28</v>
      </c>
      <c r="P443" t="s">
        <v>28</v>
      </c>
      <c r="R443" t="s">
        <v>2075</v>
      </c>
      <c r="S443">
        <v>144000</v>
      </c>
      <c r="T443" t="s">
        <v>39</v>
      </c>
      <c r="U443" t="s">
        <v>39</v>
      </c>
      <c r="V443" t="s">
        <v>39</v>
      </c>
      <c r="W443" t="s">
        <v>2076</v>
      </c>
    </row>
    <row r="444" spans="1:23" x14ac:dyDescent="0.7">
      <c r="A444">
        <v>443</v>
      </c>
      <c r="B444" t="s">
        <v>2077</v>
      </c>
      <c r="C444" t="s">
        <v>2078</v>
      </c>
      <c r="D444" t="s">
        <v>2078</v>
      </c>
      <c r="F444" t="s">
        <v>21</v>
      </c>
      <c r="G444" t="s">
        <v>2079</v>
      </c>
      <c r="H444" t="s">
        <v>358</v>
      </c>
      <c r="K444" t="s">
        <v>34</v>
      </c>
      <c r="L444" t="s">
        <v>293</v>
      </c>
      <c r="M444" t="s">
        <v>1335</v>
      </c>
      <c r="N444" t="s">
        <v>294</v>
      </c>
      <c r="O444" t="s">
        <v>28</v>
      </c>
      <c r="P444" t="s">
        <v>28</v>
      </c>
      <c r="R444" t="s">
        <v>2080</v>
      </c>
      <c r="S444">
        <v>33000</v>
      </c>
      <c r="T444" t="s">
        <v>39</v>
      </c>
      <c r="U444" t="s">
        <v>39</v>
      </c>
      <c r="V444" t="s">
        <v>39</v>
      </c>
      <c r="W444" t="s">
        <v>2081</v>
      </c>
    </row>
    <row r="445" spans="1:23" x14ac:dyDescent="0.7">
      <c r="A445">
        <v>444</v>
      </c>
      <c r="B445" t="s">
        <v>2082</v>
      </c>
      <c r="C445" t="s">
        <v>2083</v>
      </c>
      <c r="D445" t="s">
        <v>2084</v>
      </c>
      <c r="F445" t="s">
        <v>21</v>
      </c>
      <c r="G445" t="s">
        <v>2085</v>
      </c>
      <c r="H445" t="s">
        <v>107</v>
      </c>
      <c r="K445" t="s">
        <v>24</v>
      </c>
      <c r="L445" t="s">
        <v>68</v>
      </c>
      <c r="M445" t="s">
        <v>137</v>
      </c>
      <c r="N445" t="s">
        <v>367</v>
      </c>
      <c r="O445" t="s">
        <v>28</v>
      </c>
      <c r="P445" t="s">
        <v>28</v>
      </c>
      <c r="R445" t="s">
        <v>212</v>
      </c>
      <c r="S445">
        <v>30000</v>
      </c>
      <c r="T445">
        <v>30000</v>
      </c>
      <c r="U445">
        <v>30000</v>
      </c>
      <c r="V445">
        <v>0</v>
      </c>
    </row>
    <row r="446" spans="1:23" x14ac:dyDescent="0.7">
      <c r="A446">
        <v>445</v>
      </c>
      <c r="B446" t="s">
        <v>2086</v>
      </c>
      <c r="C446" t="s">
        <v>2087</v>
      </c>
      <c r="D446" t="s">
        <v>2087</v>
      </c>
      <c r="F446" t="s">
        <v>21</v>
      </c>
      <c r="G446" t="s">
        <v>2088</v>
      </c>
      <c r="H446" t="s">
        <v>1648</v>
      </c>
      <c r="K446" t="s">
        <v>24</v>
      </c>
      <c r="L446" t="s">
        <v>68</v>
      </c>
      <c r="M446" t="s">
        <v>137</v>
      </c>
      <c r="N446" t="s">
        <v>75</v>
      </c>
      <c r="O446" t="s">
        <v>28</v>
      </c>
      <c r="P446" t="s">
        <v>28</v>
      </c>
      <c r="R446" t="s">
        <v>694</v>
      </c>
      <c r="S446">
        <v>32000</v>
      </c>
      <c r="T446">
        <v>93000</v>
      </c>
      <c r="U446">
        <v>93000</v>
      </c>
      <c r="V446">
        <v>0</v>
      </c>
    </row>
    <row r="447" spans="1:23" x14ac:dyDescent="0.7">
      <c r="A447">
        <v>446</v>
      </c>
      <c r="B447" t="s">
        <v>2089</v>
      </c>
      <c r="C447" t="s">
        <v>2090</v>
      </c>
      <c r="D447" t="s">
        <v>2090</v>
      </c>
      <c r="F447" t="s">
        <v>21</v>
      </c>
      <c r="G447" t="s">
        <v>2091</v>
      </c>
      <c r="H447" t="s">
        <v>2092</v>
      </c>
      <c r="K447" t="s">
        <v>24</v>
      </c>
      <c r="L447" t="s">
        <v>68</v>
      </c>
      <c r="M447" t="s">
        <v>137</v>
      </c>
      <c r="N447" t="s">
        <v>367</v>
      </c>
      <c r="O447" t="s">
        <v>28</v>
      </c>
      <c r="P447" t="s">
        <v>28</v>
      </c>
      <c r="R447" t="s">
        <v>1386</v>
      </c>
      <c r="S447">
        <v>45000</v>
      </c>
      <c r="T447" t="s">
        <v>39</v>
      </c>
      <c r="U447" t="s">
        <v>39</v>
      </c>
      <c r="V447" t="s">
        <v>39</v>
      </c>
      <c r="W447" t="s">
        <v>2093</v>
      </c>
    </row>
    <row r="448" spans="1:23" x14ac:dyDescent="0.7">
      <c r="A448">
        <v>447</v>
      </c>
      <c r="B448" t="s">
        <v>2094</v>
      </c>
      <c r="C448" t="s">
        <v>2095</v>
      </c>
      <c r="D448" t="s">
        <v>2095</v>
      </c>
      <c r="F448" t="s">
        <v>21</v>
      </c>
      <c r="G448" t="s">
        <v>2096</v>
      </c>
      <c r="H448" t="s">
        <v>249</v>
      </c>
      <c r="K448" t="s">
        <v>24</v>
      </c>
      <c r="L448" t="s">
        <v>35</v>
      </c>
      <c r="M448" t="s">
        <v>137</v>
      </c>
      <c r="N448" t="s">
        <v>37</v>
      </c>
      <c r="R448" t="s">
        <v>694</v>
      </c>
      <c r="S448">
        <v>28000</v>
      </c>
      <c r="T448">
        <v>132000</v>
      </c>
      <c r="U448">
        <v>132000</v>
      </c>
      <c r="V448">
        <v>0</v>
      </c>
    </row>
    <row r="449" spans="1:23" x14ac:dyDescent="0.7">
      <c r="A449">
        <v>448</v>
      </c>
      <c r="B449" t="s">
        <v>2097</v>
      </c>
      <c r="C449" t="s">
        <v>2098</v>
      </c>
      <c r="D449" t="s">
        <v>2098</v>
      </c>
      <c r="F449" t="s">
        <v>21</v>
      </c>
      <c r="G449" t="s">
        <v>2099</v>
      </c>
      <c r="H449" t="s">
        <v>982</v>
      </c>
      <c r="K449" t="s">
        <v>24</v>
      </c>
      <c r="L449" t="s">
        <v>293</v>
      </c>
      <c r="M449" t="s">
        <v>427</v>
      </c>
      <c r="N449" t="s">
        <v>626</v>
      </c>
      <c r="O449" t="s">
        <v>28</v>
      </c>
      <c r="P449" t="s">
        <v>28</v>
      </c>
      <c r="R449" t="s">
        <v>2100</v>
      </c>
      <c r="S449">
        <v>280000</v>
      </c>
      <c r="T449">
        <v>0</v>
      </c>
      <c r="U449">
        <v>0</v>
      </c>
      <c r="V449">
        <v>-1203080</v>
      </c>
    </row>
    <row r="450" spans="1:23" x14ac:dyDescent="0.7">
      <c r="A450">
        <v>449</v>
      </c>
      <c r="B450" t="s">
        <v>2101</v>
      </c>
      <c r="C450" t="s">
        <v>2102</v>
      </c>
      <c r="D450" t="s">
        <v>2102</v>
      </c>
      <c r="F450" t="s">
        <v>21</v>
      </c>
      <c r="G450" t="s">
        <v>2103</v>
      </c>
      <c r="H450" t="s">
        <v>44</v>
      </c>
      <c r="K450" t="s">
        <v>24</v>
      </c>
      <c r="L450" t="s">
        <v>25</v>
      </c>
      <c r="M450" t="s">
        <v>85</v>
      </c>
      <c r="N450" t="s">
        <v>27</v>
      </c>
      <c r="O450" t="s">
        <v>28</v>
      </c>
      <c r="P450" t="s">
        <v>28</v>
      </c>
      <c r="R450" t="s">
        <v>802</v>
      </c>
      <c r="S450">
        <v>5250000</v>
      </c>
      <c r="T450">
        <v>5250000</v>
      </c>
      <c r="U450">
        <v>5250000</v>
      </c>
      <c r="V450">
        <v>0</v>
      </c>
    </row>
    <row r="451" spans="1:23" x14ac:dyDescent="0.7">
      <c r="A451">
        <v>450</v>
      </c>
      <c r="B451" t="s">
        <v>2104</v>
      </c>
      <c r="C451" t="s">
        <v>2105</v>
      </c>
      <c r="D451" t="s">
        <v>2105</v>
      </c>
      <c r="F451" t="s">
        <v>21</v>
      </c>
      <c r="G451" t="s">
        <v>2106</v>
      </c>
      <c r="H451" t="s">
        <v>897</v>
      </c>
      <c r="K451" t="s">
        <v>24</v>
      </c>
      <c r="L451" t="s">
        <v>68</v>
      </c>
      <c r="M451" t="s">
        <v>615</v>
      </c>
      <c r="N451" t="s">
        <v>186</v>
      </c>
      <c r="O451" t="s">
        <v>28</v>
      </c>
      <c r="P451" t="s">
        <v>295</v>
      </c>
      <c r="R451" t="s">
        <v>2107</v>
      </c>
      <c r="S451">
        <v>100000</v>
      </c>
      <c r="T451">
        <v>97200</v>
      </c>
      <c r="U451">
        <v>100000</v>
      </c>
      <c r="V451">
        <v>-2800</v>
      </c>
    </row>
    <row r="452" spans="1:23" x14ac:dyDescent="0.7">
      <c r="A452">
        <v>451</v>
      </c>
      <c r="B452" t="s">
        <v>2108</v>
      </c>
      <c r="C452" t="s">
        <v>2109</v>
      </c>
      <c r="D452" t="s">
        <v>2109</v>
      </c>
      <c r="F452" t="s">
        <v>21</v>
      </c>
      <c r="G452" t="s">
        <v>2110</v>
      </c>
      <c r="H452" t="s">
        <v>379</v>
      </c>
      <c r="K452" t="s">
        <v>24</v>
      </c>
      <c r="L452" t="s">
        <v>68</v>
      </c>
      <c r="M452" t="s">
        <v>137</v>
      </c>
      <c r="N452" t="s">
        <v>69</v>
      </c>
      <c r="O452" t="s">
        <v>28</v>
      </c>
      <c r="P452" t="s">
        <v>28</v>
      </c>
      <c r="R452" t="s">
        <v>1047</v>
      </c>
      <c r="S452">
        <v>16000</v>
      </c>
      <c r="T452">
        <v>96000</v>
      </c>
      <c r="U452">
        <v>96000</v>
      </c>
      <c r="V452">
        <v>0</v>
      </c>
    </row>
    <row r="453" spans="1:23" x14ac:dyDescent="0.7">
      <c r="A453">
        <v>452</v>
      </c>
      <c r="B453" t="s">
        <v>2111</v>
      </c>
      <c r="C453" t="s">
        <v>2112</v>
      </c>
      <c r="D453" t="s">
        <v>2112</v>
      </c>
      <c r="F453" t="s">
        <v>21</v>
      </c>
      <c r="G453" t="s">
        <v>2113</v>
      </c>
      <c r="H453" t="s">
        <v>476</v>
      </c>
      <c r="K453" t="s">
        <v>24</v>
      </c>
      <c r="L453" t="s">
        <v>68</v>
      </c>
      <c r="M453" t="s">
        <v>36</v>
      </c>
      <c r="N453" t="s">
        <v>367</v>
      </c>
      <c r="O453" t="s">
        <v>28</v>
      </c>
      <c r="P453" t="s">
        <v>28</v>
      </c>
      <c r="R453" t="s">
        <v>1485</v>
      </c>
      <c r="S453">
        <v>80000</v>
      </c>
      <c r="T453">
        <v>160000</v>
      </c>
      <c r="U453">
        <v>160000</v>
      </c>
      <c r="V453">
        <v>0</v>
      </c>
      <c r="W453" t="s">
        <v>2114</v>
      </c>
    </row>
    <row r="454" spans="1:23" x14ac:dyDescent="0.7">
      <c r="A454">
        <v>453</v>
      </c>
      <c r="B454" t="s">
        <v>2115</v>
      </c>
      <c r="C454" t="s">
        <v>2116</v>
      </c>
      <c r="D454" t="s">
        <v>2116</v>
      </c>
      <c r="F454" t="s">
        <v>21</v>
      </c>
      <c r="G454" t="s">
        <v>2117</v>
      </c>
      <c r="H454" t="s">
        <v>1278</v>
      </c>
      <c r="K454" t="s">
        <v>34</v>
      </c>
      <c r="L454" t="s">
        <v>250</v>
      </c>
      <c r="M454" t="s">
        <v>137</v>
      </c>
      <c r="N454" t="s">
        <v>251</v>
      </c>
      <c r="R454" t="s">
        <v>2118</v>
      </c>
      <c r="S454">
        <v>75000</v>
      </c>
      <c r="T454" t="s">
        <v>39</v>
      </c>
      <c r="U454" t="s">
        <v>39</v>
      </c>
      <c r="V454" t="s">
        <v>39</v>
      </c>
    </row>
    <row r="455" spans="1:23" x14ac:dyDescent="0.7">
      <c r="A455">
        <v>454</v>
      </c>
      <c r="B455" t="s">
        <v>2119</v>
      </c>
      <c r="C455" t="s">
        <v>2120</v>
      </c>
      <c r="D455" t="s">
        <v>2120</v>
      </c>
      <c r="F455" t="s">
        <v>21</v>
      </c>
      <c r="G455" t="s">
        <v>2121</v>
      </c>
      <c r="H455" t="s">
        <v>1589</v>
      </c>
      <c r="K455" t="s">
        <v>24</v>
      </c>
      <c r="L455" t="s">
        <v>68</v>
      </c>
      <c r="M455" t="s">
        <v>137</v>
      </c>
      <c r="N455" t="s">
        <v>367</v>
      </c>
      <c r="O455" t="s">
        <v>28</v>
      </c>
      <c r="P455" t="s">
        <v>28</v>
      </c>
      <c r="R455" t="s">
        <v>719</v>
      </c>
      <c r="S455">
        <v>60000</v>
      </c>
      <c r="T455">
        <v>60000</v>
      </c>
      <c r="U455">
        <v>60000</v>
      </c>
      <c r="V455">
        <v>0</v>
      </c>
    </row>
    <row r="456" spans="1:23" x14ac:dyDescent="0.7">
      <c r="A456">
        <v>455</v>
      </c>
      <c r="B456" t="s">
        <v>2122</v>
      </c>
      <c r="C456" t="s">
        <v>2123</v>
      </c>
      <c r="D456" t="s">
        <v>2123</v>
      </c>
      <c r="F456" t="s">
        <v>21</v>
      </c>
      <c r="G456" t="s">
        <v>2124</v>
      </c>
      <c r="H456" t="s">
        <v>274</v>
      </c>
      <c r="K456" t="s">
        <v>24</v>
      </c>
      <c r="L456" t="s">
        <v>250</v>
      </c>
      <c r="M456" t="s">
        <v>405</v>
      </c>
      <c r="N456" t="s">
        <v>251</v>
      </c>
      <c r="R456" t="s">
        <v>2125</v>
      </c>
      <c r="S456">
        <v>228000</v>
      </c>
      <c r="T456">
        <v>456000</v>
      </c>
      <c r="U456">
        <v>456000</v>
      </c>
      <c r="V456">
        <v>0</v>
      </c>
    </row>
    <row r="457" spans="1:23" x14ac:dyDescent="0.7">
      <c r="A457">
        <v>456</v>
      </c>
      <c r="B457" t="s">
        <v>2126</v>
      </c>
      <c r="C457" t="s">
        <v>2127</v>
      </c>
      <c r="D457" t="s">
        <v>2127</v>
      </c>
      <c r="F457" t="s">
        <v>21</v>
      </c>
      <c r="G457" t="s">
        <v>2128</v>
      </c>
      <c r="H457" t="s">
        <v>1029</v>
      </c>
      <c r="K457" t="s">
        <v>24</v>
      </c>
      <c r="L457" t="s">
        <v>243</v>
      </c>
      <c r="M457" t="s">
        <v>1114</v>
      </c>
      <c r="N457" t="s">
        <v>244</v>
      </c>
      <c r="O457" t="s">
        <v>295</v>
      </c>
      <c r="P457" t="s">
        <v>28</v>
      </c>
      <c r="R457" t="s">
        <v>2032</v>
      </c>
      <c r="S457">
        <v>50000</v>
      </c>
      <c r="T457">
        <v>50000</v>
      </c>
      <c r="U457">
        <v>1117000</v>
      </c>
      <c r="V457">
        <v>0</v>
      </c>
    </row>
    <row r="458" spans="1:23" x14ac:dyDescent="0.7">
      <c r="A458">
        <v>457</v>
      </c>
      <c r="B458" t="s">
        <v>2129</v>
      </c>
      <c r="C458" t="s">
        <v>2130</v>
      </c>
      <c r="D458" t="s">
        <v>2130</v>
      </c>
      <c r="F458" t="s">
        <v>21</v>
      </c>
      <c r="G458" t="s">
        <v>2131</v>
      </c>
      <c r="H458" t="s">
        <v>952</v>
      </c>
      <c r="K458" t="s">
        <v>24</v>
      </c>
      <c r="L458" t="s">
        <v>68</v>
      </c>
      <c r="M458" t="s">
        <v>427</v>
      </c>
      <c r="N458" t="s">
        <v>75</v>
      </c>
      <c r="O458" t="s">
        <v>76</v>
      </c>
      <c r="P458" t="s">
        <v>295</v>
      </c>
      <c r="R458" t="s">
        <v>1464</v>
      </c>
      <c r="S458">
        <v>330000</v>
      </c>
      <c r="T458">
        <v>0</v>
      </c>
      <c r="U458">
        <v>0</v>
      </c>
      <c r="V458">
        <v>74256</v>
      </c>
      <c r="W458" t="s">
        <v>2132</v>
      </c>
    </row>
    <row r="459" spans="1:23" x14ac:dyDescent="0.7">
      <c r="A459">
        <v>458</v>
      </c>
      <c r="B459" t="s">
        <v>2133</v>
      </c>
      <c r="C459" t="s">
        <v>2134</v>
      </c>
      <c r="D459" t="s">
        <v>2134</v>
      </c>
      <c r="F459" t="s">
        <v>21</v>
      </c>
      <c r="G459" t="s">
        <v>2135</v>
      </c>
      <c r="H459" t="s">
        <v>1797</v>
      </c>
      <c r="K459" t="s">
        <v>24</v>
      </c>
      <c r="L459" t="s">
        <v>243</v>
      </c>
      <c r="M459" t="s">
        <v>137</v>
      </c>
      <c r="N459" t="s">
        <v>438</v>
      </c>
      <c r="O459" t="s">
        <v>28</v>
      </c>
      <c r="P459" t="s">
        <v>28</v>
      </c>
      <c r="R459" t="s">
        <v>2136</v>
      </c>
      <c r="S459">
        <v>32000</v>
      </c>
      <c r="T459" t="s">
        <v>39</v>
      </c>
      <c r="U459" t="s">
        <v>39</v>
      </c>
      <c r="V459" t="s">
        <v>39</v>
      </c>
      <c r="W459" t="s">
        <v>440</v>
      </c>
    </row>
    <row r="460" spans="1:23" x14ac:dyDescent="0.7">
      <c r="A460">
        <v>459</v>
      </c>
      <c r="B460" t="s">
        <v>2137</v>
      </c>
      <c r="C460" t="s">
        <v>2138</v>
      </c>
      <c r="D460" t="s">
        <v>2138</v>
      </c>
      <c r="F460" t="s">
        <v>21</v>
      </c>
      <c r="G460" t="s">
        <v>2139</v>
      </c>
      <c r="H460" t="s">
        <v>515</v>
      </c>
      <c r="K460" t="s">
        <v>24</v>
      </c>
      <c r="L460" t="s">
        <v>68</v>
      </c>
      <c r="M460" t="s">
        <v>1273</v>
      </c>
      <c r="N460" t="s">
        <v>75</v>
      </c>
      <c r="O460" t="s">
        <v>76</v>
      </c>
      <c r="P460" t="s">
        <v>295</v>
      </c>
      <c r="R460" t="s">
        <v>1756</v>
      </c>
      <c r="S460">
        <v>2500000</v>
      </c>
      <c r="T460">
        <v>0</v>
      </c>
      <c r="U460">
        <v>0</v>
      </c>
      <c r="V460">
        <v>-98000</v>
      </c>
      <c r="W460" t="s">
        <v>417</v>
      </c>
    </row>
    <row r="461" spans="1:23" x14ac:dyDescent="0.7">
      <c r="A461">
        <v>460</v>
      </c>
      <c r="B461" t="s">
        <v>2140</v>
      </c>
      <c r="C461" t="s">
        <v>2141</v>
      </c>
      <c r="D461" t="s">
        <v>2141</v>
      </c>
      <c r="F461" t="s">
        <v>21</v>
      </c>
      <c r="G461" t="s">
        <v>2142</v>
      </c>
      <c r="H461" t="s">
        <v>880</v>
      </c>
      <c r="K461" t="s">
        <v>34</v>
      </c>
      <c r="L461" t="s">
        <v>250</v>
      </c>
      <c r="M461" t="s">
        <v>602</v>
      </c>
      <c r="N461" t="s">
        <v>251</v>
      </c>
      <c r="R461" t="s">
        <v>2143</v>
      </c>
      <c r="S461">
        <v>252000</v>
      </c>
      <c r="T461" t="s">
        <v>39</v>
      </c>
      <c r="U461" t="s">
        <v>39</v>
      </c>
      <c r="V461" t="s">
        <v>39</v>
      </c>
      <c r="W461" t="s">
        <v>1265</v>
      </c>
    </row>
    <row r="462" spans="1:23" x14ac:dyDescent="0.7">
      <c r="A462">
        <v>461</v>
      </c>
      <c r="B462" t="s">
        <v>2144</v>
      </c>
      <c r="C462" t="s">
        <v>2145</v>
      </c>
      <c r="D462" t="s">
        <v>2145</v>
      </c>
      <c r="F462" t="s">
        <v>21</v>
      </c>
      <c r="G462" t="s">
        <v>2146</v>
      </c>
      <c r="H462" t="s">
        <v>160</v>
      </c>
      <c r="K462" t="s">
        <v>24</v>
      </c>
      <c r="L462" t="s">
        <v>25</v>
      </c>
      <c r="M462" t="s">
        <v>1177</v>
      </c>
      <c r="N462" t="s">
        <v>27</v>
      </c>
      <c r="O462" t="s">
        <v>76</v>
      </c>
      <c r="P462" t="s">
        <v>28</v>
      </c>
      <c r="R462" t="s">
        <v>2147</v>
      </c>
      <c r="S462">
        <v>16000</v>
      </c>
      <c r="T462">
        <v>16000</v>
      </c>
      <c r="U462">
        <v>92000</v>
      </c>
      <c r="V462">
        <v>0</v>
      </c>
    </row>
    <row r="463" spans="1:23" x14ac:dyDescent="0.7">
      <c r="A463">
        <v>462</v>
      </c>
      <c r="B463" t="s">
        <v>2148</v>
      </c>
      <c r="C463" t="s">
        <v>2149</v>
      </c>
      <c r="D463" t="s">
        <v>2149</v>
      </c>
      <c r="F463" t="s">
        <v>21</v>
      </c>
      <c r="G463" t="s">
        <v>2150</v>
      </c>
      <c r="H463" t="s">
        <v>44</v>
      </c>
      <c r="K463" t="s">
        <v>24</v>
      </c>
      <c r="L463" t="s">
        <v>25</v>
      </c>
      <c r="M463" t="s">
        <v>36</v>
      </c>
      <c r="N463" t="s">
        <v>27</v>
      </c>
      <c r="O463" t="s">
        <v>28</v>
      </c>
      <c r="P463" t="s">
        <v>28</v>
      </c>
      <c r="R463" t="s">
        <v>258</v>
      </c>
      <c r="S463">
        <v>84000</v>
      </c>
      <c r="T463">
        <v>84000</v>
      </c>
      <c r="U463">
        <v>84000</v>
      </c>
      <c r="V463">
        <v>0</v>
      </c>
    </row>
    <row r="464" spans="1:23" x14ac:dyDescent="0.7">
      <c r="A464">
        <v>463</v>
      </c>
      <c r="B464" t="s">
        <v>2151</v>
      </c>
      <c r="C464" t="s">
        <v>2152</v>
      </c>
      <c r="D464" t="s">
        <v>2152</v>
      </c>
      <c r="F464" t="s">
        <v>21</v>
      </c>
      <c r="G464" t="s">
        <v>2153</v>
      </c>
      <c r="H464" t="s">
        <v>61</v>
      </c>
      <c r="K464" t="s">
        <v>24</v>
      </c>
      <c r="L464" t="s">
        <v>25</v>
      </c>
      <c r="M464" t="s">
        <v>36</v>
      </c>
      <c r="N464" t="s">
        <v>27</v>
      </c>
      <c r="O464" t="s">
        <v>28</v>
      </c>
      <c r="P464" t="s">
        <v>28</v>
      </c>
      <c r="R464" t="s">
        <v>2154</v>
      </c>
      <c r="S464">
        <v>76500</v>
      </c>
      <c r="T464">
        <v>153000</v>
      </c>
      <c r="U464">
        <v>153000</v>
      </c>
      <c r="V464">
        <v>0</v>
      </c>
    </row>
    <row r="465" spans="1:23" x14ac:dyDescent="0.7">
      <c r="A465">
        <v>464</v>
      </c>
      <c r="B465" t="s">
        <v>2155</v>
      </c>
      <c r="C465" t="s">
        <v>2156</v>
      </c>
      <c r="D465" t="s">
        <v>2156</v>
      </c>
      <c r="F465" t="s">
        <v>21</v>
      </c>
      <c r="G465" t="s">
        <v>2157</v>
      </c>
      <c r="H465" t="s">
        <v>160</v>
      </c>
      <c r="K465" t="s">
        <v>24</v>
      </c>
      <c r="L465" t="s">
        <v>25</v>
      </c>
      <c r="M465" t="s">
        <v>36</v>
      </c>
      <c r="N465" t="s">
        <v>27</v>
      </c>
      <c r="O465" t="s">
        <v>28</v>
      </c>
      <c r="P465" t="s">
        <v>28</v>
      </c>
      <c r="R465" t="s">
        <v>109</v>
      </c>
      <c r="S465">
        <v>76500</v>
      </c>
      <c r="T465" t="s">
        <v>39</v>
      </c>
      <c r="U465" t="s">
        <v>39</v>
      </c>
      <c r="V465" t="s">
        <v>39</v>
      </c>
      <c r="W465" t="s">
        <v>581</v>
      </c>
    </row>
    <row r="466" spans="1:23" x14ac:dyDescent="0.7">
      <c r="A466">
        <v>465</v>
      </c>
      <c r="B466" t="s">
        <v>2158</v>
      </c>
      <c r="C466" t="s">
        <v>2159</v>
      </c>
      <c r="D466" t="s">
        <v>2159</v>
      </c>
      <c r="F466" t="s">
        <v>21</v>
      </c>
      <c r="G466" t="s">
        <v>2160</v>
      </c>
      <c r="H466" t="s">
        <v>538</v>
      </c>
      <c r="K466" t="s">
        <v>24</v>
      </c>
      <c r="L466" t="s">
        <v>68</v>
      </c>
      <c r="M466" t="s">
        <v>137</v>
      </c>
      <c r="N466" t="s">
        <v>367</v>
      </c>
      <c r="O466" t="s">
        <v>28</v>
      </c>
      <c r="P466" t="s">
        <v>28</v>
      </c>
      <c r="R466" t="s">
        <v>2161</v>
      </c>
      <c r="S466">
        <v>60000</v>
      </c>
      <c r="T466">
        <v>60000</v>
      </c>
      <c r="U466">
        <v>60000</v>
      </c>
      <c r="V466">
        <v>0</v>
      </c>
      <c r="W466" t="s">
        <v>2162</v>
      </c>
    </row>
    <row r="467" spans="1:23" x14ac:dyDescent="0.7">
      <c r="A467">
        <v>466</v>
      </c>
      <c r="B467" t="s">
        <v>2163</v>
      </c>
      <c r="C467" t="s">
        <v>2164</v>
      </c>
      <c r="D467" t="s">
        <v>2164</v>
      </c>
      <c r="F467" t="s">
        <v>21</v>
      </c>
      <c r="G467" t="s">
        <v>2165</v>
      </c>
      <c r="H467" t="s">
        <v>880</v>
      </c>
      <c r="K467" t="s">
        <v>24</v>
      </c>
      <c r="L467" t="s">
        <v>250</v>
      </c>
      <c r="M467" t="s">
        <v>427</v>
      </c>
      <c r="N467" t="s">
        <v>251</v>
      </c>
      <c r="R467" t="s">
        <v>269</v>
      </c>
      <c r="S467">
        <v>10000000</v>
      </c>
      <c r="T467">
        <v>-3773000</v>
      </c>
      <c r="U467">
        <v>0</v>
      </c>
      <c r="V467">
        <v>-3049400</v>
      </c>
    </row>
    <row r="468" spans="1:23" x14ac:dyDescent="0.7">
      <c r="A468">
        <v>467</v>
      </c>
      <c r="B468" t="s">
        <v>2166</v>
      </c>
      <c r="C468" t="s">
        <v>2167</v>
      </c>
      <c r="D468" t="s">
        <v>2167</v>
      </c>
      <c r="F468" t="s">
        <v>21</v>
      </c>
      <c r="G468" t="s">
        <v>2168</v>
      </c>
      <c r="H468" t="s">
        <v>1221</v>
      </c>
      <c r="K468" t="s">
        <v>24</v>
      </c>
      <c r="L468" t="s">
        <v>250</v>
      </c>
      <c r="M468" t="s">
        <v>1273</v>
      </c>
      <c r="N468" t="s">
        <v>251</v>
      </c>
      <c r="R468" t="s">
        <v>2169</v>
      </c>
      <c r="S468">
        <v>264000</v>
      </c>
      <c r="T468">
        <v>0</v>
      </c>
      <c r="U468">
        <v>0</v>
      </c>
      <c r="V468">
        <v>-60152</v>
      </c>
      <c r="W468" t="s">
        <v>2170</v>
      </c>
    </row>
    <row r="469" spans="1:23" x14ac:dyDescent="0.7">
      <c r="A469">
        <v>468</v>
      </c>
      <c r="B469" t="s">
        <v>2171</v>
      </c>
      <c r="C469" t="s">
        <v>2172</v>
      </c>
      <c r="D469" t="s">
        <v>2172</v>
      </c>
      <c r="F469" t="s">
        <v>21</v>
      </c>
      <c r="G469" t="s">
        <v>2173</v>
      </c>
      <c r="H469" t="s">
        <v>660</v>
      </c>
      <c r="K469" t="s">
        <v>24</v>
      </c>
      <c r="L469" t="s">
        <v>35</v>
      </c>
      <c r="M469" t="s">
        <v>36</v>
      </c>
      <c r="N469" t="s">
        <v>37</v>
      </c>
      <c r="R469" t="s">
        <v>898</v>
      </c>
      <c r="S469">
        <v>276000</v>
      </c>
      <c r="T469">
        <v>621000</v>
      </c>
      <c r="U469">
        <v>621000</v>
      </c>
      <c r="V469">
        <v>0</v>
      </c>
    </row>
    <row r="470" spans="1:23" x14ac:dyDescent="0.7">
      <c r="A470">
        <v>469</v>
      </c>
      <c r="B470" t="s">
        <v>2174</v>
      </c>
      <c r="C470" t="s">
        <v>2175</v>
      </c>
      <c r="D470" t="s">
        <v>2175</v>
      </c>
      <c r="F470" t="s">
        <v>21</v>
      </c>
      <c r="G470" t="s">
        <v>2176</v>
      </c>
      <c r="H470" t="s">
        <v>959</v>
      </c>
      <c r="K470" t="s">
        <v>24</v>
      </c>
      <c r="L470" t="s">
        <v>293</v>
      </c>
      <c r="M470" t="s">
        <v>1453</v>
      </c>
      <c r="N470" t="s">
        <v>294</v>
      </c>
      <c r="O470" t="s">
        <v>76</v>
      </c>
      <c r="P470" t="s">
        <v>76</v>
      </c>
      <c r="R470" t="s">
        <v>814</v>
      </c>
      <c r="S470">
        <v>20000000</v>
      </c>
      <c r="T470">
        <v>20350642</v>
      </c>
      <c r="U470">
        <v>30080000</v>
      </c>
      <c r="V470">
        <v>-13015370</v>
      </c>
    </row>
    <row r="471" spans="1:23" x14ac:dyDescent="0.7">
      <c r="A471">
        <v>470</v>
      </c>
      <c r="B471" t="s">
        <v>2177</v>
      </c>
      <c r="C471" t="s">
        <v>2178</v>
      </c>
      <c r="D471" t="s">
        <v>2178</v>
      </c>
      <c r="F471" t="s">
        <v>21</v>
      </c>
      <c r="G471" t="s">
        <v>2179</v>
      </c>
      <c r="H471" t="s">
        <v>192</v>
      </c>
      <c r="K471" t="s">
        <v>24</v>
      </c>
      <c r="L471" t="s">
        <v>68</v>
      </c>
      <c r="M471" t="s">
        <v>36</v>
      </c>
      <c r="N471" t="s">
        <v>186</v>
      </c>
      <c r="O471" t="s">
        <v>28</v>
      </c>
      <c r="P471" t="s">
        <v>28</v>
      </c>
      <c r="R471" t="s">
        <v>1827</v>
      </c>
      <c r="S471">
        <v>80000</v>
      </c>
      <c r="T471" t="s">
        <v>39</v>
      </c>
      <c r="U471" t="s">
        <v>39</v>
      </c>
      <c r="V471" t="s">
        <v>39</v>
      </c>
      <c r="W471" t="s">
        <v>2180</v>
      </c>
    </row>
    <row r="472" spans="1:23" x14ac:dyDescent="0.7">
      <c r="A472">
        <v>471</v>
      </c>
      <c r="B472" t="s">
        <v>2181</v>
      </c>
      <c r="C472" t="s">
        <v>2182</v>
      </c>
      <c r="D472" t="s">
        <v>2182</v>
      </c>
      <c r="F472" t="s">
        <v>21</v>
      </c>
      <c r="G472" t="s">
        <v>1676</v>
      </c>
      <c r="H472" t="s">
        <v>283</v>
      </c>
      <c r="K472" t="s">
        <v>24</v>
      </c>
      <c r="L472" t="s">
        <v>243</v>
      </c>
      <c r="M472" t="s">
        <v>137</v>
      </c>
      <c r="N472" t="s">
        <v>244</v>
      </c>
      <c r="O472" t="s">
        <v>28</v>
      </c>
      <c r="P472" t="s">
        <v>28</v>
      </c>
      <c r="R472" t="s">
        <v>325</v>
      </c>
      <c r="S472">
        <v>75000</v>
      </c>
      <c r="T472">
        <v>75000</v>
      </c>
      <c r="U472">
        <v>0</v>
      </c>
      <c r="V472">
        <v>75000</v>
      </c>
    </row>
    <row r="473" spans="1:23" x14ac:dyDescent="0.7">
      <c r="A473">
        <v>472</v>
      </c>
      <c r="B473" t="s">
        <v>2183</v>
      </c>
      <c r="C473" t="s">
        <v>2184</v>
      </c>
      <c r="D473" t="s">
        <v>2184</v>
      </c>
      <c r="F473" t="s">
        <v>21</v>
      </c>
      <c r="G473" t="s">
        <v>2185</v>
      </c>
      <c r="H473" t="s">
        <v>760</v>
      </c>
      <c r="K473" t="s">
        <v>34</v>
      </c>
      <c r="L473" t="s">
        <v>250</v>
      </c>
      <c r="M473" t="s">
        <v>137</v>
      </c>
      <c r="N473" t="s">
        <v>251</v>
      </c>
      <c r="R473" t="s">
        <v>544</v>
      </c>
      <c r="S473">
        <v>162000</v>
      </c>
      <c r="T473" t="s">
        <v>39</v>
      </c>
      <c r="U473" t="s">
        <v>39</v>
      </c>
      <c r="V473" t="s">
        <v>39</v>
      </c>
      <c r="W473" t="s">
        <v>1644</v>
      </c>
    </row>
    <row r="474" spans="1:23" x14ac:dyDescent="0.7">
      <c r="A474">
        <v>473</v>
      </c>
      <c r="B474" t="s">
        <v>2186</v>
      </c>
      <c r="C474" t="s">
        <v>2187</v>
      </c>
      <c r="D474" t="s">
        <v>2188</v>
      </c>
      <c r="F474" t="s">
        <v>21</v>
      </c>
      <c r="G474" t="s">
        <v>2189</v>
      </c>
      <c r="H474" t="s">
        <v>123</v>
      </c>
      <c r="K474" t="s">
        <v>24</v>
      </c>
      <c r="L474" t="s">
        <v>68</v>
      </c>
      <c r="M474" t="s">
        <v>2190</v>
      </c>
      <c r="N474" t="s">
        <v>367</v>
      </c>
      <c r="O474" t="s">
        <v>28</v>
      </c>
      <c r="P474" t="s">
        <v>28</v>
      </c>
      <c r="R474" t="s">
        <v>2191</v>
      </c>
      <c r="S474">
        <v>16000</v>
      </c>
      <c r="T474" t="s">
        <v>39</v>
      </c>
      <c r="U474" t="s">
        <v>39</v>
      </c>
      <c r="V474" t="s">
        <v>39</v>
      </c>
      <c r="W474" t="s">
        <v>2192</v>
      </c>
    </row>
    <row r="475" spans="1:23" x14ac:dyDescent="0.7">
      <c r="A475">
        <v>474</v>
      </c>
      <c r="B475" t="s">
        <v>2193</v>
      </c>
      <c r="C475" t="s">
        <v>2194</v>
      </c>
      <c r="D475" t="s">
        <v>2194</v>
      </c>
      <c r="F475" t="s">
        <v>21</v>
      </c>
      <c r="G475" t="s">
        <v>2195</v>
      </c>
      <c r="H475" t="s">
        <v>2196</v>
      </c>
      <c r="K475" t="s">
        <v>34</v>
      </c>
      <c r="L475" t="s">
        <v>250</v>
      </c>
      <c r="M475" t="s">
        <v>137</v>
      </c>
      <c r="N475" t="s">
        <v>251</v>
      </c>
      <c r="R475" t="s">
        <v>2197</v>
      </c>
      <c r="S475">
        <v>24000</v>
      </c>
      <c r="T475" t="s">
        <v>39</v>
      </c>
      <c r="U475" t="s">
        <v>39</v>
      </c>
      <c r="V475" t="s">
        <v>39</v>
      </c>
      <c r="W475" t="s">
        <v>1644</v>
      </c>
    </row>
    <row r="476" spans="1:23" x14ac:dyDescent="0.7">
      <c r="A476">
        <v>475</v>
      </c>
      <c r="B476" t="s">
        <v>2198</v>
      </c>
      <c r="C476" t="s">
        <v>2199</v>
      </c>
      <c r="D476" t="s">
        <v>2199</v>
      </c>
      <c r="F476" t="s">
        <v>21</v>
      </c>
      <c r="G476" t="s">
        <v>2200</v>
      </c>
      <c r="H476" t="s">
        <v>61</v>
      </c>
      <c r="K476" t="s">
        <v>24</v>
      </c>
      <c r="L476" t="s">
        <v>25</v>
      </c>
      <c r="M476" t="s">
        <v>74</v>
      </c>
      <c r="N476" t="s">
        <v>27</v>
      </c>
      <c r="O476" t="s">
        <v>28</v>
      </c>
      <c r="P476" t="s">
        <v>28</v>
      </c>
      <c r="R476" t="s">
        <v>464</v>
      </c>
      <c r="T476" t="s">
        <v>39</v>
      </c>
      <c r="U476" t="s">
        <v>39</v>
      </c>
      <c r="V476" t="s">
        <v>39</v>
      </c>
      <c r="W476" t="s">
        <v>2201</v>
      </c>
    </row>
    <row r="477" spans="1:23" x14ac:dyDescent="0.7">
      <c r="A477">
        <v>476</v>
      </c>
      <c r="B477" t="s">
        <v>2202</v>
      </c>
      <c r="C477" t="s">
        <v>2203</v>
      </c>
      <c r="D477" t="s">
        <v>2203</v>
      </c>
      <c r="F477" t="s">
        <v>21</v>
      </c>
      <c r="G477" t="s">
        <v>2204</v>
      </c>
      <c r="H477" t="s">
        <v>1263</v>
      </c>
      <c r="K477" t="s">
        <v>24</v>
      </c>
      <c r="L477" t="s">
        <v>250</v>
      </c>
      <c r="M477" t="s">
        <v>36</v>
      </c>
      <c r="N477" t="s">
        <v>251</v>
      </c>
      <c r="R477" t="s">
        <v>698</v>
      </c>
      <c r="S477">
        <v>80000</v>
      </c>
      <c r="T477">
        <v>80000</v>
      </c>
      <c r="U477">
        <v>80000</v>
      </c>
      <c r="V477">
        <v>0</v>
      </c>
    </row>
    <row r="478" spans="1:23" x14ac:dyDescent="0.7">
      <c r="A478">
        <v>477</v>
      </c>
      <c r="B478" t="s">
        <v>2205</v>
      </c>
      <c r="C478" t="s">
        <v>2206</v>
      </c>
      <c r="D478" t="s">
        <v>2206</v>
      </c>
      <c r="F478" t="s">
        <v>21</v>
      </c>
      <c r="G478" t="s">
        <v>1634</v>
      </c>
      <c r="H478" t="s">
        <v>2207</v>
      </c>
      <c r="K478" t="s">
        <v>34</v>
      </c>
      <c r="L478" t="s">
        <v>25</v>
      </c>
      <c r="M478" t="s">
        <v>1335</v>
      </c>
      <c r="N478" t="s">
        <v>27</v>
      </c>
      <c r="O478" t="s">
        <v>28</v>
      </c>
      <c r="P478" t="s">
        <v>28</v>
      </c>
      <c r="R478" t="s">
        <v>2208</v>
      </c>
      <c r="S478">
        <v>1624000</v>
      </c>
      <c r="T478" t="s">
        <v>39</v>
      </c>
      <c r="U478" t="s">
        <v>39</v>
      </c>
      <c r="V478" t="s">
        <v>39</v>
      </c>
      <c r="W478" t="s">
        <v>110</v>
      </c>
    </row>
    <row r="479" spans="1:23" x14ac:dyDescent="0.7">
      <c r="A479">
        <v>478</v>
      </c>
      <c r="B479" t="s">
        <v>2209</v>
      </c>
      <c r="C479" t="s">
        <v>2210</v>
      </c>
      <c r="D479" t="s">
        <v>2210</v>
      </c>
      <c r="F479" t="s">
        <v>21</v>
      </c>
      <c r="G479" t="s">
        <v>2211</v>
      </c>
      <c r="H479" t="s">
        <v>2212</v>
      </c>
      <c r="K479" t="s">
        <v>24</v>
      </c>
      <c r="L479" t="s">
        <v>243</v>
      </c>
      <c r="M479" t="s">
        <v>137</v>
      </c>
      <c r="N479" t="s">
        <v>244</v>
      </c>
      <c r="O479" t="s">
        <v>28</v>
      </c>
      <c r="P479" t="s">
        <v>28</v>
      </c>
      <c r="R479" t="s">
        <v>2213</v>
      </c>
      <c r="S479">
        <v>16000</v>
      </c>
      <c r="T479">
        <v>0</v>
      </c>
      <c r="U479">
        <v>0</v>
      </c>
      <c r="V479">
        <v>-16000</v>
      </c>
    </row>
    <row r="480" spans="1:23" x14ac:dyDescent="0.7">
      <c r="A480">
        <v>479</v>
      </c>
      <c r="B480" t="s">
        <v>2214</v>
      </c>
      <c r="C480" t="s">
        <v>2215</v>
      </c>
      <c r="D480" t="s">
        <v>2215</v>
      </c>
      <c r="F480" t="s">
        <v>21</v>
      </c>
      <c r="G480" t="s">
        <v>2216</v>
      </c>
      <c r="H480" t="s">
        <v>1209</v>
      </c>
      <c r="K480" t="s">
        <v>24</v>
      </c>
      <c r="L480" t="s">
        <v>35</v>
      </c>
      <c r="M480" t="s">
        <v>217</v>
      </c>
      <c r="N480" t="s">
        <v>37</v>
      </c>
      <c r="R480" t="s">
        <v>477</v>
      </c>
      <c r="S480">
        <v>182000</v>
      </c>
      <c r="T480">
        <v>1124000</v>
      </c>
      <c r="U480">
        <v>1124000</v>
      </c>
      <c r="V480">
        <v>0</v>
      </c>
    </row>
    <row r="481" spans="1:23" x14ac:dyDescent="0.7">
      <c r="A481">
        <v>480</v>
      </c>
      <c r="B481" t="s">
        <v>2217</v>
      </c>
      <c r="C481" t="s">
        <v>2218</v>
      </c>
      <c r="D481" t="s">
        <v>2218</v>
      </c>
      <c r="F481" t="s">
        <v>21</v>
      </c>
      <c r="G481" t="s">
        <v>2219</v>
      </c>
      <c r="H481" t="s">
        <v>98</v>
      </c>
      <c r="K481" t="s">
        <v>34</v>
      </c>
      <c r="L481" t="s">
        <v>68</v>
      </c>
      <c r="M481" t="s">
        <v>185</v>
      </c>
      <c r="N481" t="s">
        <v>186</v>
      </c>
      <c r="O481" t="s">
        <v>295</v>
      </c>
      <c r="P481" t="s">
        <v>28</v>
      </c>
      <c r="R481" t="s">
        <v>464</v>
      </c>
      <c r="T481">
        <v>0</v>
      </c>
      <c r="U481">
        <v>0</v>
      </c>
      <c r="V481">
        <v>-1232000</v>
      </c>
      <c r="W481" t="s">
        <v>2220</v>
      </c>
    </row>
    <row r="482" spans="1:23" x14ac:dyDescent="0.7">
      <c r="A482">
        <v>481</v>
      </c>
      <c r="B482" t="s">
        <v>2221</v>
      </c>
      <c r="C482" t="s">
        <v>2222</v>
      </c>
      <c r="D482" t="s">
        <v>2222</v>
      </c>
      <c r="F482" t="s">
        <v>21</v>
      </c>
      <c r="G482" t="s">
        <v>2223</v>
      </c>
      <c r="H482" t="s">
        <v>415</v>
      </c>
      <c r="K482" t="s">
        <v>24</v>
      </c>
      <c r="L482" t="s">
        <v>68</v>
      </c>
      <c r="M482" t="s">
        <v>2224</v>
      </c>
      <c r="N482" t="s">
        <v>186</v>
      </c>
      <c r="O482" t="s">
        <v>295</v>
      </c>
      <c r="P482" t="s">
        <v>295</v>
      </c>
      <c r="R482" t="s">
        <v>1005</v>
      </c>
      <c r="S482">
        <v>1000000</v>
      </c>
      <c r="T482">
        <v>888800</v>
      </c>
      <c r="U482">
        <v>1000000</v>
      </c>
      <c r="V482">
        <v>-111200</v>
      </c>
      <c r="W482" t="s">
        <v>417</v>
      </c>
    </row>
    <row r="483" spans="1:23" x14ac:dyDescent="0.7">
      <c r="A483">
        <v>482</v>
      </c>
      <c r="B483" t="s">
        <v>2225</v>
      </c>
      <c r="C483" t="s">
        <v>2226</v>
      </c>
      <c r="D483" t="s">
        <v>2226</v>
      </c>
      <c r="F483" t="s">
        <v>21</v>
      </c>
      <c r="G483" t="s">
        <v>2227</v>
      </c>
      <c r="H483" t="s">
        <v>1801</v>
      </c>
      <c r="K483" t="s">
        <v>24</v>
      </c>
      <c r="L483" t="s">
        <v>243</v>
      </c>
      <c r="M483" t="s">
        <v>366</v>
      </c>
      <c r="N483" t="s">
        <v>244</v>
      </c>
      <c r="O483" t="s">
        <v>76</v>
      </c>
      <c r="P483" t="s">
        <v>28</v>
      </c>
      <c r="R483" t="s">
        <v>368</v>
      </c>
      <c r="S483">
        <v>770000</v>
      </c>
      <c r="T483" t="s">
        <v>39</v>
      </c>
      <c r="U483" t="s">
        <v>39</v>
      </c>
      <c r="V483" t="s">
        <v>39</v>
      </c>
      <c r="W483" t="s">
        <v>2228</v>
      </c>
    </row>
    <row r="484" spans="1:23" x14ac:dyDescent="0.7">
      <c r="A484">
        <v>483</v>
      </c>
      <c r="B484" t="s">
        <v>2229</v>
      </c>
      <c r="C484" t="s">
        <v>2230</v>
      </c>
      <c r="D484" t="s">
        <v>2230</v>
      </c>
      <c r="F484" t="s">
        <v>21</v>
      </c>
      <c r="G484" t="s">
        <v>2231</v>
      </c>
      <c r="H484" t="s">
        <v>160</v>
      </c>
      <c r="K484" t="s">
        <v>24</v>
      </c>
      <c r="L484" t="s">
        <v>25</v>
      </c>
      <c r="M484" t="s">
        <v>55</v>
      </c>
      <c r="N484" t="s">
        <v>56</v>
      </c>
      <c r="R484" t="s">
        <v>2232</v>
      </c>
      <c r="S484">
        <v>1000000</v>
      </c>
      <c r="T484">
        <v>3053400</v>
      </c>
      <c r="U484">
        <v>2364400</v>
      </c>
      <c r="V484">
        <v>689000</v>
      </c>
    </row>
    <row r="485" spans="1:23" x14ac:dyDescent="0.7">
      <c r="A485">
        <v>484</v>
      </c>
      <c r="B485" t="s">
        <v>2233</v>
      </c>
      <c r="C485" t="s">
        <v>2234</v>
      </c>
      <c r="D485" t="s">
        <v>2234</v>
      </c>
      <c r="F485" t="s">
        <v>21</v>
      </c>
      <c r="G485" t="s">
        <v>2235</v>
      </c>
      <c r="H485" t="s">
        <v>54</v>
      </c>
      <c r="K485" t="s">
        <v>24</v>
      </c>
      <c r="L485" t="s">
        <v>68</v>
      </c>
      <c r="M485" t="s">
        <v>137</v>
      </c>
      <c r="N485" t="s">
        <v>75</v>
      </c>
      <c r="O485" t="s">
        <v>28</v>
      </c>
      <c r="P485" t="s">
        <v>28</v>
      </c>
      <c r="R485" t="s">
        <v>1269</v>
      </c>
      <c r="S485">
        <v>24000</v>
      </c>
      <c r="T485" t="s">
        <v>39</v>
      </c>
      <c r="U485" t="s">
        <v>39</v>
      </c>
      <c r="V485" t="s">
        <v>39</v>
      </c>
      <c r="W485" t="s">
        <v>1404</v>
      </c>
    </row>
    <row r="486" spans="1:23" x14ac:dyDescent="0.7">
      <c r="A486">
        <v>485</v>
      </c>
      <c r="B486" t="s">
        <v>2236</v>
      </c>
      <c r="C486" t="s">
        <v>2237</v>
      </c>
      <c r="D486" t="s">
        <v>2237</v>
      </c>
      <c r="F486" t="s">
        <v>21</v>
      </c>
      <c r="G486" t="s">
        <v>2238</v>
      </c>
      <c r="H486" t="s">
        <v>44</v>
      </c>
      <c r="K486" t="s">
        <v>24</v>
      </c>
      <c r="L486" t="s">
        <v>25</v>
      </c>
      <c r="M486" t="s">
        <v>36</v>
      </c>
      <c r="N486" t="s">
        <v>27</v>
      </c>
      <c r="O486" t="s">
        <v>28</v>
      </c>
      <c r="P486" t="s">
        <v>28</v>
      </c>
      <c r="R486" t="s">
        <v>148</v>
      </c>
      <c r="S486">
        <v>76500</v>
      </c>
      <c r="T486">
        <v>309500</v>
      </c>
      <c r="U486">
        <v>309500</v>
      </c>
      <c r="V486">
        <v>0</v>
      </c>
    </row>
    <row r="487" spans="1:23" x14ac:dyDescent="0.7">
      <c r="A487">
        <v>486</v>
      </c>
      <c r="B487" t="s">
        <v>2239</v>
      </c>
      <c r="C487" t="s">
        <v>2240</v>
      </c>
      <c r="D487" t="s">
        <v>2240</v>
      </c>
      <c r="F487" t="s">
        <v>21</v>
      </c>
      <c r="G487" t="s">
        <v>2241</v>
      </c>
      <c r="H487" t="s">
        <v>918</v>
      </c>
      <c r="K487" t="s">
        <v>24</v>
      </c>
      <c r="L487" t="s">
        <v>243</v>
      </c>
      <c r="M487" t="s">
        <v>2242</v>
      </c>
      <c r="N487" t="s">
        <v>244</v>
      </c>
      <c r="O487" t="s">
        <v>28</v>
      </c>
      <c r="P487" t="s">
        <v>28</v>
      </c>
      <c r="R487" t="s">
        <v>433</v>
      </c>
      <c r="S487">
        <v>304000</v>
      </c>
      <c r="T487">
        <v>380000</v>
      </c>
      <c r="U487">
        <v>380000</v>
      </c>
      <c r="V487">
        <v>0</v>
      </c>
      <c r="W487" t="s">
        <v>2243</v>
      </c>
    </row>
    <row r="488" spans="1:23" x14ac:dyDescent="0.7">
      <c r="A488">
        <v>487</v>
      </c>
      <c r="B488" t="s">
        <v>2244</v>
      </c>
      <c r="C488" t="s">
        <v>2245</v>
      </c>
      <c r="D488" t="s">
        <v>2245</v>
      </c>
      <c r="F488" t="s">
        <v>21</v>
      </c>
      <c r="G488" t="s">
        <v>2246</v>
      </c>
      <c r="H488" t="s">
        <v>44</v>
      </c>
      <c r="K488" t="s">
        <v>24</v>
      </c>
      <c r="L488" t="s">
        <v>25</v>
      </c>
      <c r="M488" t="s">
        <v>36</v>
      </c>
      <c r="N488" t="s">
        <v>27</v>
      </c>
      <c r="O488" t="s">
        <v>28</v>
      </c>
      <c r="P488" t="s">
        <v>28</v>
      </c>
      <c r="R488" t="s">
        <v>2247</v>
      </c>
      <c r="S488">
        <v>84000</v>
      </c>
      <c r="T488" t="s">
        <v>39</v>
      </c>
      <c r="U488" t="s">
        <v>39</v>
      </c>
      <c r="V488" t="s">
        <v>39</v>
      </c>
      <c r="W488" t="s">
        <v>581</v>
      </c>
    </row>
    <row r="489" spans="1:23" x14ac:dyDescent="0.7">
      <c r="A489">
        <v>488</v>
      </c>
      <c r="B489" t="s">
        <v>2248</v>
      </c>
      <c r="C489" t="s">
        <v>2249</v>
      </c>
      <c r="D489" t="s">
        <v>2249</v>
      </c>
      <c r="F489" t="s">
        <v>21</v>
      </c>
      <c r="G489" t="s">
        <v>2250</v>
      </c>
      <c r="H489" t="s">
        <v>549</v>
      </c>
      <c r="K489" t="s">
        <v>34</v>
      </c>
      <c r="L489" t="s">
        <v>250</v>
      </c>
      <c r="M489" t="s">
        <v>263</v>
      </c>
      <c r="N489" t="s">
        <v>251</v>
      </c>
      <c r="R489" t="s">
        <v>1020</v>
      </c>
      <c r="S489">
        <v>66000</v>
      </c>
      <c r="T489" t="s">
        <v>39</v>
      </c>
      <c r="U489" t="s">
        <v>39</v>
      </c>
      <c r="V489" t="s">
        <v>39</v>
      </c>
      <c r="W489" t="s">
        <v>1138</v>
      </c>
    </row>
    <row r="490" spans="1:23" x14ac:dyDescent="0.7">
      <c r="A490">
        <v>489</v>
      </c>
      <c r="B490" t="s">
        <v>2251</v>
      </c>
      <c r="C490" t="s">
        <v>2252</v>
      </c>
      <c r="D490" t="s">
        <v>2252</v>
      </c>
      <c r="F490" t="s">
        <v>21</v>
      </c>
      <c r="G490" t="s">
        <v>2253</v>
      </c>
      <c r="H490" t="s">
        <v>491</v>
      </c>
      <c r="K490" t="s">
        <v>24</v>
      </c>
      <c r="L490" t="s">
        <v>243</v>
      </c>
      <c r="M490" t="s">
        <v>36</v>
      </c>
      <c r="N490" t="s">
        <v>493</v>
      </c>
      <c r="O490" t="s">
        <v>28</v>
      </c>
      <c r="P490" t="s">
        <v>28</v>
      </c>
      <c r="R490" t="s">
        <v>2254</v>
      </c>
      <c r="S490">
        <v>139500</v>
      </c>
      <c r="T490" t="s">
        <v>39</v>
      </c>
      <c r="U490" t="s">
        <v>39</v>
      </c>
      <c r="V490" t="s">
        <v>39</v>
      </c>
      <c r="W490" t="s">
        <v>440</v>
      </c>
    </row>
    <row r="491" spans="1:23" x14ac:dyDescent="0.7">
      <c r="A491">
        <v>490</v>
      </c>
      <c r="B491" t="s">
        <v>2255</v>
      </c>
      <c r="C491" t="s">
        <v>2256</v>
      </c>
      <c r="D491" t="s">
        <v>2256</v>
      </c>
      <c r="F491" t="s">
        <v>384</v>
      </c>
      <c r="G491" t="s">
        <v>2257</v>
      </c>
      <c r="H491" t="s">
        <v>358</v>
      </c>
      <c r="K491" t="s">
        <v>92</v>
      </c>
      <c r="L491" t="s">
        <v>293</v>
      </c>
      <c r="M491" t="s">
        <v>36</v>
      </c>
      <c r="N491" t="s">
        <v>294</v>
      </c>
      <c r="O491" t="s">
        <v>28</v>
      </c>
      <c r="P491" t="s">
        <v>28</v>
      </c>
      <c r="R491" t="s">
        <v>2258</v>
      </c>
      <c r="S491">
        <v>160000</v>
      </c>
      <c r="T491" t="s">
        <v>39</v>
      </c>
      <c r="U491" t="s">
        <v>39</v>
      </c>
      <c r="V491" t="s">
        <v>39</v>
      </c>
      <c r="W491" t="s">
        <v>384</v>
      </c>
    </row>
    <row r="492" spans="1:23" x14ac:dyDescent="0.7">
      <c r="A492">
        <v>491</v>
      </c>
      <c r="B492" t="s">
        <v>2259</v>
      </c>
      <c r="C492" t="s">
        <v>2260</v>
      </c>
      <c r="D492" t="s">
        <v>2260</v>
      </c>
      <c r="F492" t="s">
        <v>21</v>
      </c>
      <c r="G492" t="s">
        <v>2261</v>
      </c>
      <c r="H492" t="s">
        <v>2262</v>
      </c>
      <c r="K492" t="s">
        <v>24</v>
      </c>
      <c r="L492" t="s">
        <v>68</v>
      </c>
      <c r="M492" t="s">
        <v>2263</v>
      </c>
      <c r="N492" t="s">
        <v>75</v>
      </c>
      <c r="O492" t="s">
        <v>76</v>
      </c>
      <c r="P492" t="s">
        <v>28</v>
      </c>
      <c r="R492" t="s">
        <v>2264</v>
      </c>
      <c r="S492">
        <v>5400</v>
      </c>
      <c r="T492" t="s">
        <v>39</v>
      </c>
      <c r="U492" t="s">
        <v>39</v>
      </c>
      <c r="V492" t="s">
        <v>39</v>
      </c>
      <c r="W492" t="s">
        <v>2265</v>
      </c>
    </row>
    <row r="493" spans="1:23" x14ac:dyDescent="0.7">
      <c r="A493">
        <v>492</v>
      </c>
      <c r="B493" t="s">
        <v>2266</v>
      </c>
      <c r="C493" t="s">
        <v>2267</v>
      </c>
      <c r="D493" t="s">
        <v>2267</v>
      </c>
      <c r="F493" t="s">
        <v>21</v>
      </c>
      <c r="G493" t="s">
        <v>2268</v>
      </c>
      <c r="H493" t="s">
        <v>2262</v>
      </c>
      <c r="K493" t="s">
        <v>24</v>
      </c>
      <c r="L493" t="s">
        <v>68</v>
      </c>
      <c r="M493" t="s">
        <v>185</v>
      </c>
      <c r="N493" t="s">
        <v>75</v>
      </c>
      <c r="O493" t="s">
        <v>76</v>
      </c>
      <c r="P493" t="s">
        <v>76</v>
      </c>
      <c r="R493" t="s">
        <v>2269</v>
      </c>
      <c r="S493">
        <v>3000000</v>
      </c>
      <c r="T493">
        <v>1153686</v>
      </c>
      <c r="U493">
        <v>3000000</v>
      </c>
      <c r="V493">
        <v>-1846314</v>
      </c>
      <c r="W493" t="s">
        <v>417</v>
      </c>
    </row>
    <row r="494" spans="1:23" x14ac:dyDescent="0.7">
      <c r="A494">
        <v>493</v>
      </c>
      <c r="B494" t="s">
        <v>2270</v>
      </c>
      <c r="C494" t="s">
        <v>2271</v>
      </c>
      <c r="D494" t="s">
        <v>2271</v>
      </c>
      <c r="F494" t="s">
        <v>21</v>
      </c>
      <c r="G494" t="s">
        <v>2272</v>
      </c>
      <c r="H494" t="s">
        <v>625</v>
      </c>
      <c r="K494" t="s">
        <v>24</v>
      </c>
      <c r="L494" t="s">
        <v>35</v>
      </c>
      <c r="M494" t="s">
        <v>36</v>
      </c>
      <c r="N494" t="s">
        <v>37</v>
      </c>
      <c r="R494" t="s">
        <v>288</v>
      </c>
      <c r="S494">
        <v>120000</v>
      </c>
      <c r="T494">
        <v>120000</v>
      </c>
      <c r="U494">
        <v>120000</v>
      </c>
      <c r="V494">
        <v>0</v>
      </c>
    </row>
    <row r="495" spans="1:23" x14ac:dyDescent="0.7">
      <c r="A495">
        <v>494</v>
      </c>
      <c r="B495" t="s">
        <v>2273</v>
      </c>
      <c r="C495" t="s">
        <v>2274</v>
      </c>
      <c r="D495" t="s">
        <v>2274</v>
      </c>
      <c r="F495" t="s">
        <v>21</v>
      </c>
      <c r="G495" t="s">
        <v>2275</v>
      </c>
      <c r="H495" t="s">
        <v>760</v>
      </c>
      <c r="K495" t="s">
        <v>34</v>
      </c>
      <c r="L495" t="s">
        <v>250</v>
      </c>
      <c r="M495" t="s">
        <v>36</v>
      </c>
      <c r="N495" t="s">
        <v>251</v>
      </c>
      <c r="R495" t="s">
        <v>2276</v>
      </c>
      <c r="S495">
        <v>153000</v>
      </c>
      <c r="T495" t="s">
        <v>39</v>
      </c>
      <c r="U495" t="s">
        <v>39</v>
      </c>
      <c r="V495" t="s">
        <v>39</v>
      </c>
      <c r="W495" t="s">
        <v>1644</v>
      </c>
    </row>
    <row r="496" spans="1:23" x14ac:dyDescent="0.7">
      <c r="A496">
        <v>495</v>
      </c>
      <c r="B496" t="s">
        <v>2277</v>
      </c>
      <c r="C496" t="s">
        <v>2278</v>
      </c>
      <c r="D496" t="s">
        <v>2279</v>
      </c>
      <c r="F496" t="s">
        <v>21</v>
      </c>
      <c r="G496" t="s">
        <v>2280</v>
      </c>
      <c r="H496" t="s">
        <v>160</v>
      </c>
      <c r="K496" t="s">
        <v>24</v>
      </c>
      <c r="L496" t="s">
        <v>25</v>
      </c>
      <c r="M496" t="s">
        <v>2281</v>
      </c>
      <c r="N496" t="s">
        <v>27</v>
      </c>
      <c r="O496" t="s">
        <v>28</v>
      </c>
      <c r="P496" t="s">
        <v>28</v>
      </c>
      <c r="R496" t="s">
        <v>2282</v>
      </c>
      <c r="S496">
        <v>80000</v>
      </c>
      <c r="T496">
        <v>80000</v>
      </c>
      <c r="U496">
        <v>80000</v>
      </c>
      <c r="V496">
        <v>-640000</v>
      </c>
    </row>
    <row r="497" spans="1:23" x14ac:dyDescent="0.7">
      <c r="A497">
        <v>496</v>
      </c>
      <c r="B497" t="s">
        <v>2283</v>
      </c>
      <c r="C497" t="s">
        <v>2284</v>
      </c>
      <c r="D497" t="s">
        <v>2284</v>
      </c>
      <c r="F497" t="s">
        <v>21</v>
      </c>
      <c r="G497" t="s">
        <v>2285</v>
      </c>
      <c r="H497" t="s">
        <v>160</v>
      </c>
      <c r="K497" t="s">
        <v>24</v>
      </c>
      <c r="L497" t="s">
        <v>25</v>
      </c>
      <c r="M497" t="s">
        <v>36</v>
      </c>
      <c r="N497" t="s">
        <v>27</v>
      </c>
      <c r="O497" t="s">
        <v>28</v>
      </c>
      <c r="P497" t="s">
        <v>28</v>
      </c>
      <c r="R497" t="s">
        <v>125</v>
      </c>
      <c r="S497">
        <v>80000</v>
      </c>
      <c r="T497">
        <v>160000</v>
      </c>
      <c r="U497">
        <v>160000</v>
      </c>
      <c r="V497">
        <v>0</v>
      </c>
    </row>
    <row r="498" spans="1:23" x14ac:dyDescent="0.7">
      <c r="A498">
        <v>497</v>
      </c>
      <c r="B498" t="s">
        <v>2286</v>
      </c>
      <c r="C498" t="s">
        <v>2287</v>
      </c>
      <c r="D498" t="s">
        <v>2287</v>
      </c>
      <c r="F498" t="s">
        <v>21</v>
      </c>
      <c r="G498" t="s">
        <v>2288</v>
      </c>
      <c r="H498" t="s">
        <v>44</v>
      </c>
      <c r="K498" t="s">
        <v>34</v>
      </c>
      <c r="L498" t="s">
        <v>25</v>
      </c>
      <c r="M498" t="s">
        <v>2289</v>
      </c>
      <c r="N498" t="s">
        <v>27</v>
      </c>
      <c r="O498" t="s">
        <v>28</v>
      </c>
      <c r="P498" t="s">
        <v>28</v>
      </c>
      <c r="R498" t="s">
        <v>2290</v>
      </c>
      <c r="S498">
        <v>80000</v>
      </c>
      <c r="T498">
        <v>155000</v>
      </c>
      <c r="U498">
        <v>155000</v>
      </c>
      <c r="V498">
        <v>0</v>
      </c>
      <c r="W498" t="s">
        <v>2291</v>
      </c>
    </row>
    <row r="499" spans="1:23" x14ac:dyDescent="0.7">
      <c r="A499">
        <v>498</v>
      </c>
      <c r="B499" t="s">
        <v>2292</v>
      </c>
      <c r="C499" t="s">
        <v>2293</v>
      </c>
      <c r="D499" t="s">
        <v>2293</v>
      </c>
      <c r="F499" t="s">
        <v>21</v>
      </c>
      <c r="G499" t="s">
        <v>2294</v>
      </c>
      <c r="H499" t="s">
        <v>242</v>
      </c>
      <c r="K499" t="s">
        <v>24</v>
      </c>
      <c r="L499" t="s">
        <v>243</v>
      </c>
      <c r="M499" t="s">
        <v>1114</v>
      </c>
      <c r="N499" t="s">
        <v>244</v>
      </c>
      <c r="O499" t="s">
        <v>295</v>
      </c>
      <c r="P499" t="s">
        <v>28</v>
      </c>
      <c r="R499" t="s">
        <v>2295</v>
      </c>
      <c r="S499">
        <v>10000000</v>
      </c>
      <c r="T499">
        <v>-1483600</v>
      </c>
      <c r="U499">
        <v>0</v>
      </c>
      <c r="V499">
        <v>-6297200</v>
      </c>
    </row>
    <row r="500" spans="1:23" x14ac:dyDescent="0.7">
      <c r="A500">
        <v>499</v>
      </c>
      <c r="B500" t="s">
        <v>2296</v>
      </c>
      <c r="C500" t="s">
        <v>2297</v>
      </c>
      <c r="D500" t="s">
        <v>2297</v>
      </c>
      <c r="F500" t="s">
        <v>21</v>
      </c>
      <c r="G500" t="s">
        <v>2298</v>
      </c>
      <c r="H500" t="s">
        <v>959</v>
      </c>
      <c r="K500" t="s">
        <v>24</v>
      </c>
      <c r="L500" t="s">
        <v>293</v>
      </c>
      <c r="M500" t="s">
        <v>185</v>
      </c>
      <c r="N500" t="s">
        <v>294</v>
      </c>
      <c r="O500" t="s">
        <v>28</v>
      </c>
      <c r="P500" t="s">
        <v>28</v>
      </c>
      <c r="R500" t="s">
        <v>1205</v>
      </c>
      <c r="S500">
        <v>10000000</v>
      </c>
      <c r="T500">
        <v>4739583</v>
      </c>
      <c r="U500">
        <v>10000000</v>
      </c>
      <c r="V500">
        <v>-3823627</v>
      </c>
    </row>
    <row r="501" spans="1:23" x14ac:dyDescent="0.7">
      <c r="A501">
        <v>500</v>
      </c>
      <c r="B501" t="s">
        <v>2299</v>
      </c>
      <c r="C501" t="s">
        <v>2300</v>
      </c>
      <c r="D501" t="s">
        <v>2300</v>
      </c>
      <c r="F501" t="s">
        <v>21</v>
      </c>
      <c r="G501" t="s">
        <v>2301</v>
      </c>
      <c r="H501" t="s">
        <v>160</v>
      </c>
      <c r="K501" t="s">
        <v>24</v>
      </c>
      <c r="L501" t="s">
        <v>25</v>
      </c>
      <c r="M501" t="s">
        <v>1177</v>
      </c>
      <c r="N501" t="s">
        <v>27</v>
      </c>
      <c r="O501" t="s">
        <v>295</v>
      </c>
      <c r="P501" t="s">
        <v>28</v>
      </c>
      <c r="R501" t="s">
        <v>1293</v>
      </c>
      <c r="S501">
        <v>5000000</v>
      </c>
      <c r="T501">
        <v>5142606</v>
      </c>
      <c r="U501">
        <v>5000000</v>
      </c>
      <c r="V501">
        <v>-154130</v>
      </c>
    </row>
    <row r="502" spans="1:23" x14ac:dyDescent="0.7">
      <c r="A502">
        <v>502</v>
      </c>
      <c r="B502" t="s">
        <v>2302</v>
      </c>
      <c r="C502" t="s">
        <v>2303</v>
      </c>
      <c r="D502" t="s">
        <v>2304</v>
      </c>
      <c r="F502" t="s">
        <v>21</v>
      </c>
      <c r="G502" t="s">
        <v>2305</v>
      </c>
      <c r="H502" t="s">
        <v>415</v>
      </c>
      <c r="K502" t="s">
        <v>24</v>
      </c>
      <c r="L502" t="s">
        <v>68</v>
      </c>
      <c r="M502" t="s">
        <v>1273</v>
      </c>
      <c r="N502" t="s">
        <v>186</v>
      </c>
      <c r="O502" t="s">
        <v>76</v>
      </c>
      <c r="P502" t="s">
        <v>295</v>
      </c>
      <c r="R502" t="s">
        <v>317</v>
      </c>
      <c r="S502">
        <v>205190</v>
      </c>
      <c r="T502">
        <v>2838200</v>
      </c>
      <c r="U502">
        <v>205190</v>
      </c>
      <c r="V502">
        <v>0</v>
      </c>
      <c r="W502" t="s">
        <v>2306</v>
      </c>
    </row>
    <row r="503" spans="1:23" x14ac:dyDescent="0.7">
      <c r="A503">
        <v>503</v>
      </c>
      <c r="B503" t="s">
        <v>2307</v>
      </c>
      <c r="C503" t="s">
        <v>2308</v>
      </c>
      <c r="D503" t="s">
        <v>2308</v>
      </c>
      <c r="F503" t="s">
        <v>21</v>
      </c>
      <c r="G503" t="s">
        <v>2309</v>
      </c>
      <c r="H503" t="s">
        <v>415</v>
      </c>
      <c r="K503" t="s">
        <v>34</v>
      </c>
      <c r="L503" t="s">
        <v>68</v>
      </c>
      <c r="M503" t="s">
        <v>36</v>
      </c>
      <c r="N503" t="s">
        <v>186</v>
      </c>
      <c r="O503" t="s">
        <v>28</v>
      </c>
      <c r="P503" t="s">
        <v>28</v>
      </c>
      <c r="R503" t="s">
        <v>2310</v>
      </c>
      <c r="S503">
        <v>168000</v>
      </c>
      <c r="T503" t="s">
        <v>39</v>
      </c>
      <c r="U503" t="s">
        <v>39</v>
      </c>
      <c r="V503" t="s">
        <v>39</v>
      </c>
      <c r="W503" t="s">
        <v>2311</v>
      </c>
    </row>
    <row r="504" spans="1:23" x14ac:dyDescent="0.7">
      <c r="A504">
        <v>504</v>
      </c>
      <c r="B504" t="s">
        <v>2312</v>
      </c>
      <c r="C504" t="s">
        <v>2313</v>
      </c>
      <c r="D504" t="s">
        <v>2313</v>
      </c>
      <c r="F504" t="s">
        <v>21</v>
      </c>
      <c r="G504" t="s">
        <v>2314</v>
      </c>
      <c r="H504" t="s">
        <v>1316</v>
      </c>
      <c r="K504" t="s">
        <v>24</v>
      </c>
      <c r="L504" t="s">
        <v>68</v>
      </c>
      <c r="M504" t="s">
        <v>137</v>
      </c>
      <c r="N504" t="s">
        <v>75</v>
      </c>
      <c r="O504" t="s">
        <v>28</v>
      </c>
      <c r="P504" t="s">
        <v>28</v>
      </c>
      <c r="R504" t="s">
        <v>2315</v>
      </c>
      <c r="S504">
        <v>30000</v>
      </c>
      <c r="T504" t="s">
        <v>39</v>
      </c>
      <c r="U504" t="s">
        <v>39</v>
      </c>
      <c r="V504" t="s">
        <v>39</v>
      </c>
      <c r="W504" t="s">
        <v>2316</v>
      </c>
    </row>
    <row r="505" spans="1:23" x14ac:dyDescent="0.7">
      <c r="A505">
        <v>505</v>
      </c>
      <c r="B505" t="s">
        <v>2317</v>
      </c>
      <c r="C505" t="s">
        <v>2318</v>
      </c>
      <c r="D505" t="s">
        <v>2318</v>
      </c>
      <c r="F505" t="s">
        <v>21</v>
      </c>
      <c r="G505" t="s">
        <v>2319</v>
      </c>
      <c r="H505" t="s">
        <v>660</v>
      </c>
      <c r="K505" t="s">
        <v>24</v>
      </c>
      <c r="L505" t="s">
        <v>293</v>
      </c>
      <c r="M505" t="s">
        <v>1335</v>
      </c>
      <c r="N505" t="s">
        <v>294</v>
      </c>
      <c r="O505" t="s">
        <v>28</v>
      </c>
      <c r="P505" t="s">
        <v>28</v>
      </c>
      <c r="R505" t="s">
        <v>719</v>
      </c>
      <c r="S505">
        <v>176000</v>
      </c>
      <c r="T505">
        <v>176000</v>
      </c>
      <c r="U505">
        <v>264000</v>
      </c>
      <c r="V505">
        <v>0</v>
      </c>
    </row>
    <row r="506" spans="1:23" x14ac:dyDescent="0.7">
      <c r="A506">
        <v>506</v>
      </c>
      <c r="B506" t="s">
        <v>2320</v>
      </c>
      <c r="C506" t="s">
        <v>2321</v>
      </c>
      <c r="D506" t="s">
        <v>2322</v>
      </c>
      <c r="F506" t="s">
        <v>21</v>
      </c>
      <c r="G506" t="s">
        <v>2323</v>
      </c>
      <c r="H506" t="s">
        <v>379</v>
      </c>
      <c r="K506" t="s">
        <v>34</v>
      </c>
      <c r="L506" t="s">
        <v>68</v>
      </c>
      <c r="M506" t="s">
        <v>380</v>
      </c>
      <c r="N506" t="s">
        <v>69</v>
      </c>
      <c r="O506" t="s">
        <v>28</v>
      </c>
      <c r="P506" t="s">
        <v>28</v>
      </c>
      <c r="R506" t="s">
        <v>1039</v>
      </c>
      <c r="T506" t="s">
        <v>39</v>
      </c>
      <c r="U506" t="s">
        <v>39</v>
      </c>
      <c r="V506" t="s">
        <v>39</v>
      </c>
      <c r="W506" t="s">
        <v>2324</v>
      </c>
    </row>
    <row r="507" spans="1:23" x14ac:dyDescent="0.7">
      <c r="A507">
        <v>507</v>
      </c>
      <c r="B507" t="s">
        <v>2325</v>
      </c>
      <c r="C507" t="s">
        <v>2326</v>
      </c>
      <c r="D507" t="s">
        <v>2326</v>
      </c>
      <c r="F507" t="s">
        <v>21</v>
      </c>
      <c r="G507" t="s">
        <v>2327</v>
      </c>
      <c r="H507" t="s">
        <v>549</v>
      </c>
      <c r="K507" t="s">
        <v>24</v>
      </c>
      <c r="L507" t="s">
        <v>250</v>
      </c>
      <c r="M507" t="s">
        <v>185</v>
      </c>
      <c r="N507" t="s">
        <v>251</v>
      </c>
      <c r="R507" t="s">
        <v>1311</v>
      </c>
      <c r="S507">
        <v>40000</v>
      </c>
      <c r="T507">
        <v>0</v>
      </c>
      <c r="U507">
        <v>0</v>
      </c>
      <c r="V507">
        <v>75327</v>
      </c>
    </row>
    <row r="508" spans="1:23" x14ac:dyDescent="0.7">
      <c r="A508">
        <v>511</v>
      </c>
      <c r="B508" t="s">
        <v>2328</v>
      </c>
      <c r="C508" t="s">
        <v>2329</v>
      </c>
      <c r="D508" t="s">
        <v>2330</v>
      </c>
      <c r="F508" t="s">
        <v>21</v>
      </c>
      <c r="G508" t="s">
        <v>1768</v>
      </c>
      <c r="H508" t="s">
        <v>292</v>
      </c>
      <c r="K508" t="s">
        <v>24</v>
      </c>
      <c r="L508" t="s">
        <v>293</v>
      </c>
      <c r="M508" t="s">
        <v>1769</v>
      </c>
      <c r="N508" t="s">
        <v>294</v>
      </c>
      <c r="O508" t="s">
        <v>76</v>
      </c>
      <c r="P508" t="s">
        <v>295</v>
      </c>
      <c r="R508" t="s">
        <v>2331</v>
      </c>
      <c r="S508">
        <v>7325000</v>
      </c>
      <c r="T508" t="s">
        <v>39</v>
      </c>
      <c r="U508" t="s">
        <v>39</v>
      </c>
      <c r="V508" t="s">
        <v>39</v>
      </c>
      <c r="W508" t="s">
        <v>2332</v>
      </c>
    </row>
    <row r="509" spans="1:23" x14ac:dyDescent="0.7">
      <c r="A509">
        <v>508</v>
      </c>
      <c r="B509" t="s">
        <v>2333</v>
      </c>
      <c r="C509" t="s">
        <v>2334</v>
      </c>
      <c r="D509" t="s">
        <v>2335</v>
      </c>
      <c r="F509" t="s">
        <v>384</v>
      </c>
      <c r="G509" t="s">
        <v>2336</v>
      </c>
      <c r="H509" t="s">
        <v>292</v>
      </c>
      <c r="K509" t="s">
        <v>92</v>
      </c>
      <c r="L509" t="s">
        <v>293</v>
      </c>
      <c r="M509" t="s">
        <v>427</v>
      </c>
      <c r="N509" t="s">
        <v>294</v>
      </c>
      <c r="O509" t="s">
        <v>76</v>
      </c>
      <c r="P509" t="s">
        <v>28</v>
      </c>
      <c r="R509" t="s">
        <v>2337</v>
      </c>
      <c r="S509">
        <v>416000</v>
      </c>
      <c r="T509">
        <v>1856200</v>
      </c>
      <c r="U509">
        <v>0</v>
      </c>
      <c r="V509">
        <v>0</v>
      </c>
    </row>
    <row r="510" spans="1:23" x14ac:dyDescent="0.7">
      <c r="A510">
        <v>509</v>
      </c>
      <c r="B510" t="s">
        <v>2338</v>
      </c>
      <c r="C510" t="s">
        <v>2339</v>
      </c>
      <c r="D510" t="s">
        <v>2339</v>
      </c>
      <c r="F510" t="s">
        <v>21</v>
      </c>
      <c r="G510" t="s">
        <v>2340</v>
      </c>
      <c r="H510" t="s">
        <v>292</v>
      </c>
      <c r="K510" t="s">
        <v>24</v>
      </c>
      <c r="L510" t="s">
        <v>293</v>
      </c>
      <c r="M510" t="s">
        <v>969</v>
      </c>
      <c r="N510" t="s">
        <v>294</v>
      </c>
      <c r="O510" t="s">
        <v>76</v>
      </c>
      <c r="P510" t="s">
        <v>28</v>
      </c>
      <c r="R510" t="s">
        <v>2341</v>
      </c>
      <c r="S510">
        <v>168000</v>
      </c>
      <c r="T510">
        <v>16000</v>
      </c>
      <c r="U510">
        <v>0</v>
      </c>
      <c r="V510">
        <v>-18122922</v>
      </c>
    </row>
    <row r="511" spans="1:23" x14ac:dyDescent="0.7">
      <c r="A511">
        <v>510</v>
      </c>
      <c r="B511" t="s">
        <v>2342</v>
      </c>
      <c r="C511" t="s">
        <v>2343</v>
      </c>
      <c r="D511" t="s">
        <v>2343</v>
      </c>
      <c r="F511" t="s">
        <v>21</v>
      </c>
      <c r="G511" t="s">
        <v>2344</v>
      </c>
      <c r="H511" t="s">
        <v>292</v>
      </c>
      <c r="K511" t="s">
        <v>24</v>
      </c>
      <c r="L511" t="s">
        <v>293</v>
      </c>
      <c r="M511" t="s">
        <v>2345</v>
      </c>
      <c r="N511" t="s">
        <v>294</v>
      </c>
      <c r="O511" t="s">
        <v>76</v>
      </c>
      <c r="P511" t="s">
        <v>295</v>
      </c>
      <c r="R511" t="s">
        <v>2346</v>
      </c>
      <c r="S511">
        <v>153000</v>
      </c>
      <c r="T511">
        <v>29888620</v>
      </c>
      <c r="U511">
        <v>51512200</v>
      </c>
      <c r="V511">
        <v>-31871210</v>
      </c>
    </row>
    <row r="512" spans="1:23" x14ac:dyDescent="0.7">
      <c r="A512">
        <v>512</v>
      </c>
      <c r="B512" t="s">
        <v>2347</v>
      </c>
      <c r="C512" t="s">
        <v>2348</v>
      </c>
      <c r="D512" t="s">
        <v>2349</v>
      </c>
      <c r="F512" t="s">
        <v>384</v>
      </c>
      <c r="K512" t="s">
        <v>92</v>
      </c>
      <c r="L512" t="s">
        <v>293</v>
      </c>
      <c r="M512" t="s">
        <v>1273</v>
      </c>
      <c r="N512" t="s">
        <v>294</v>
      </c>
      <c r="O512" t="s">
        <v>76</v>
      </c>
      <c r="P512" t="s">
        <v>295</v>
      </c>
      <c r="R512" t="s">
        <v>2350</v>
      </c>
      <c r="S512">
        <v>166750</v>
      </c>
      <c r="T512" t="s">
        <v>39</v>
      </c>
      <c r="U512" t="s">
        <v>39</v>
      </c>
      <c r="V512" t="s">
        <v>39</v>
      </c>
      <c r="W512" t="s">
        <v>2351</v>
      </c>
    </row>
    <row r="513" spans="1:23" x14ac:dyDescent="0.7">
      <c r="A513">
        <v>513</v>
      </c>
      <c r="B513" t="s">
        <v>2352</v>
      </c>
      <c r="C513" t="s">
        <v>2353</v>
      </c>
      <c r="D513" t="s">
        <v>2353</v>
      </c>
      <c r="F513" t="s">
        <v>21</v>
      </c>
      <c r="K513" t="s">
        <v>92</v>
      </c>
      <c r="L513" t="s">
        <v>25</v>
      </c>
      <c r="M513" t="s">
        <v>263</v>
      </c>
      <c r="N513" t="s">
        <v>56</v>
      </c>
      <c r="R513" t="s">
        <v>2354</v>
      </c>
      <c r="T513">
        <v>0</v>
      </c>
      <c r="U513">
        <v>0</v>
      </c>
      <c r="V513">
        <v>-3150000</v>
      </c>
      <c r="W513" t="s">
        <v>2355</v>
      </c>
    </row>
    <row r="514" spans="1:23" x14ac:dyDescent="0.7">
      <c r="A514">
        <v>514</v>
      </c>
      <c r="B514" t="s">
        <v>2356</v>
      </c>
      <c r="C514" t="s">
        <v>2357</v>
      </c>
      <c r="D514" t="s">
        <v>2357</v>
      </c>
      <c r="F514" t="s">
        <v>21</v>
      </c>
      <c r="G514" t="s">
        <v>2358</v>
      </c>
      <c r="H514" t="s">
        <v>292</v>
      </c>
      <c r="K514" t="s">
        <v>24</v>
      </c>
      <c r="L514" t="s">
        <v>293</v>
      </c>
      <c r="M514" t="s">
        <v>316</v>
      </c>
      <c r="N514" t="s">
        <v>294</v>
      </c>
      <c r="O514" t="s">
        <v>76</v>
      </c>
      <c r="P514" t="s">
        <v>28</v>
      </c>
      <c r="R514" t="s">
        <v>2354</v>
      </c>
      <c r="T514">
        <v>0</v>
      </c>
      <c r="U514">
        <v>0</v>
      </c>
      <c r="V514">
        <v>-5219998</v>
      </c>
      <c r="W514" t="s">
        <v>2355</v>
      </c>
    </row>
    <row r="515" spans="1:23" x14ac:dyDescent="0.7">
      <c r="A515">
        <v>515</v>
      </c>
      <c r="B515" t="s">
        <v>2359</v>
      </c>
      <c r="C515" t="s">
        <v>2360</v>
      </c>
      <c r="D515" t="s">
        <v>2360</v>
      </c>
      <c r="F515" t="s">
        <v>21</v>
      </c>
      <c r="G515" t="s">
        <v>2361</v>
      </c>
      <c r="H515" t="s">
        <v>292</v>
      </c>
      <c r="K515" t="s">
        <v>34</v>
      </c>
      <c r="L515" t="s">
        <v>293</v>
      </c>
      <c r="M515" t="s">
        <v>137</v>
      </c>
      <c r="N515" t="s">
        <v>294</v>
      </c>
      <c r="O515" t="s">
        <v>28</v>
      </c>
      <c r="P515" t="s">
        <v>28</v>
      </c>
      <c r="R515" t="s">
        <v>2362</v>
      </c>
      <c r="S515">
        <v>200000</v>
      </c>
      <c r="T515" t="s">
        <v>39</v>
      </c>
      <c r="U515" t="s">
        <v>39</v>
      </c>
      <c r="V515" t="s">
        <v>39</v>
      </c>
      <c r="W515" t="s">
        <v>2363</v>
      </c>
    </row>
    <row r="516" spans="1:23" x14ac:dyDescent="0.7">
      <c r="A516">
        <v>516</v>
      </c>
      <c r="B516" t="s">
        <v>2364</v>
      </c>
      <c r="C516" t="s">
        <v>2365</v>
      </c>
      <c r="D516" t="s">
        <v>2365</v>
      </c>
      <c r="F516" t="s">
        <v>21</v>
      </c>
      <c r="G516" t="s">
        <v>2366</v>
      </c>
      <c r="H516" t="s">
        <v>274</v>
      </c>
      <c r="K516" t="s">
        <v>24</v>
      </c>
      <c r="L516" t="s">
        <v>68</v>
      </c>
      <c r="M516" t="s">
        <v>185</v>
      </c>
      <c r="N516" t="s">
        <v>69</v>
      </c>
      <c r="O516" t="s">
        <v>28</v>
      </c>
      <c r="P516" t="s">
        <v>28</v>
      </c>
      <c r="R516" t="s">
        <v>1142</v>
      </c>
      <c r="S516">
        <v>10000000</v>
      </c>
      <c r="T516">
        <v>17009901</v>
      </c>
      <c r="U516">
        <v>21880000</v>
      </c>
      <c r="V516">
        <v>24422241</v>
      </c>
      <c r="W516" t="s">
        <v>2367</v>
      </c>
    </row>
    <row r="517" spans="1:23" x14ac:dyDescent="0.7">
      <c r="A517">
        <v>517</v>
      </c>
      <c r="B517" t="s">
        <v>2368</v>
      </c>
      <c r="C517" t="s">
        <v>2369</v>
      </c>
      <c r="D517" t="s">
        <v>2369</v>
      </c>
      <c r="F517" t="s">
        <v>21</v>
      </c>
      <c r="G517" t="s">
        <v>2370</v>
      </c>
      <c r="H517" t="s">
        <v>73</v>
      </c>
      <c r="K517" t="s">
        <v>24</v>
      </c>
      <c r="L517" t="s">
        <v>68</v>
      </c>
      <c r="M517" t="s">
        <v>55</v>
      </c>
      <c r="N517" t="s">
        <v>69</v>
      </c>
      <c r="O517" t="s">
        <v>28</v>
      </c>
      <c r="P517" t="s">
        <v>28</v>
      </c>
      <c r="R517" t="s">
        <v>2371</v>
      </c>
      <c r="T517">
        <v>10641400</v>
      </c>
      <c r="U517">
        <v>0</v>
      </c>
      <c r="V517">
        <v>209805200</v>
      </c>
      <c r="W517" t="s">
        <v>2372</v>
      </c>
    </row>
    <row r="518" spans="1:23" x14ac:dyDescent="0.7">
      <c r="A518">
        <v>518</v>
      </c>
      <c r="B518" t="s">
        <v>2373</v>
      </c>
      <c r="C518" t="s">
        <v>2374</v>
      </c>
      <c r="D518" t="s">
        <v>2374</v>
      </c>
      <c r="F518" t="s">
        <v>21</v>
      </c>
      <c r="G518" t="s">
        <v>2375</v>
      </c>
      <c r="H518" t="s">
        <v>283</v>
      </c>
      <c r="K518" t="s">
        <v>24</v>
      </c>
      <c r="L518" t="s">
        <v>35</v>
      </c>
      <c r="M518" t="s">
        <v>2376</v>
      </c>
      <c r="N518" t="s">
        <v>37</v>
      </c>
      <c r="R518" t="s">
        <v>1210</v>
      </c>
      <c r="S518">
        <v>360000</v>
      </c>
      <c r="T518">
        <v>1140000</v>
      </c>
      <c r="U518">
        <v>1140000</v>
      </c>
      <c r="V518">
        <v>0</v>
      </c>
    </row>
    <row r="519" spans="1:23" x14ac:dyDescent="0.7">
      <c r="A519">
        <v>519</v>
      </c>
      <c r="B519" t="s">
        <v>2377</v>
      </c>
      <c r="C519" t="s">
        <v>2378</v>
      </c>
      <c r="D519" t="s">
        <v>2379</v>
      </c>
      <c r="F519" t="s">
        <v>21</v>
      </c>
      <c r="G519" t="s">
        <v>2380</v>
      </c>
      <c r="H519" t="s">
        <v>601</v>
      </c>
      <c r="K519" t="s">
        <v>24</v>
      </c>
      <c r="L519" t="s">
        <v>243</v>
      </c>
      <c r="M519" t="s">
        <v>366</v>
      </c>
      <c r="N519" t="s">
        <v>603</v>
      </c>
      <c r="O519" t="s">
        <v>28</v>
      </c>
      <c r="P519" t="s">
        <v>28</v>
      </c>
      <c r="R519" t="s">
        <v>2381</v>
      </c>
      <c r="S519">
        <v>700000</v>
      </c>
      <c r="T519" t="s">
        <v>39</v>
      </c>
      <c r="U519" t="s">
        <v>39</v>
      </c>
      <c r="V519" t="s">
        <v>39</v>
      </c>
      <c r="W519" t="s">
        <v>2382</v>
      </c>
    </row>
    <row r="520" spans="1:23" x14ac:dyDescent="0.7">
      <c r="A520">
        <v>520</v>
      </c>
      <c r="B520" t="s">
        <v>2383</v>
      </c>
      <c r="C520" t="s">
        <v>2384</v>
      </c>
      <c r="D520" t="s">
        <v>2385</v>
      </c>
      <c r="F520" t="s">
        <v>21</v>
      </c>
      <c r="G520" t="s">
        <v>2386</v>
      </c>
      <c r="H520" t="s">
        <v>1182</v>
      </c>
      <c r="K520" t="s">
        <v>24</v>
      </c>
      <c r="L520" t="s">
        <v>25</v>
      </c>
      <c r="M520" t="s">
        <v>55</v>
      </c>
      <c r="N520" t="s">
        <v>56</v>
      </c>
      <c r="R520" t="s">
        <v>2371</v>
      </c>
      <c r="U520">
        <v>0</v>
      </c>
      <c r="V520">
        <v>17738700</v>
      </c>
      <c r="W520" t="s">
        <v>2387</v>
      </c>
    </row>
    <row r="521" spans="1:23" x14ac:dyDescent="0.7">
      <c r="A521">
        <v>521</v>
      </c>
      <c r="B521" t="s">
        <v>2388</v>
      </c>
      <c r="C521" t="s">
        <v>2389</v>
      </c>
      <c r="D521" t="s">
        <v>2389</v>
      </c>
      <c r="F521" t="s">
        <v>21</v>
      </c>
      <c r="G521" t="s">
        <v>2390</v>
      </c>
      <c r="H521" t="s">
        <v>1305</v>
      </c>
      <c r="K521" t="s">
        <v>24</v>
      </c>
      <c r="L521" t="s">
        <v>68</v>
      </c>
      <c r="M521" t="s">
        <v>2391</v>
      </c>
      <c r="N521" t="s">
        <v>186</v>
      </c>
      <c r="O521" t="s">
        <v>28</v>
      </c>
      <c r="P521" t="s">
        <v>295</v>
      </c>
      <c r="R521" t="s">
        <v>1957</v>
      </c>
      <c r="S521">
        <v>7500000</v>
      </c>
      <c r="T521">
        <v>7500000</v>
      </c>
      <c r="U521">
        <v>7500000</v>
      </c>
      <c r="V521">
        <v>0</v>
      </c>
    </row>
    <row r="522" spans="1:23" x14ac:dyDescent="0.7">
      <c r="A522">
        <v>522</v>
      </c>
      <c r="B522" t="s">
        <v>2392</v>
      </c>
      <c r="C522" t="s">
        <v>2393</v>
      </c>
      <c r="D522" t="s">
        <v>2393</v>
      </c>
      <c r="F522" t="s">
        <v>21</v>
      </c>
      <c r="G522" t="s">
        <v>2394</v>
      </c>
      <c r="H522" t="s">
        <v>625</v>
      </c>
      <c r="K522" t="s">
        <v>24</v>
      </c>
      <c r="L522" t="s">
        <v>25</v>
      </c>
      <c r="M522" t="s">
        <v>36</v>
      </c>
      <c r="N522" t="s">
        <v>27</v>
      </c>
      <c r="O522" t="s">
        <v>28</v>
      </c>
      <c r="P522" t="s">
        <v>28</v>
      </c>
      <c r="R522" t="s">
        <v>305</v>
      </c>
      <c r="S522">
        <v>233000</v>
      </c>
      <c r="T522">
        <v>1467000</v>
      </c>
      <c r="U522">
        <v>1467000</v>
      </c>
      <c r="V522">
        <v>0</v>
      </c>
    </row>
    <row r="523" spans="1:23" x14ac:dyDescent="0.7">
      <c r="A523">
        <v>523</v>
      </c>
      <c r="B523" t="s">
        <v>2395</v>
      </c>
      <c r="C523" t="s">
        <v>2396</v>
      </c>
      <c r="D523" t="s">
        <v>2396</v>
      </c>
      <c r="F523" t="s">
        <v>21</v>
      </c>
      <c r="G523" t="s">
        <v>2397</v>
      </c>
      <c r="H523" t="s">
        <v>211</v>
      </c>
      <c r="K523" t="s">
        <v>34</v>
      </c>
      <c r="L523" t="s">
        <v>68</v>
      </c>
      <c r="M523" t="s">
        <v>185</v>
      </c>
      <c r="N523" t="s">
        <v>75</v>
      </c>
      <c r="O523" t="s">
        <v>28</v>
      </c>
      <c r="P523" t="s">
        <v>295</v>
      </c>
      <c r="R523" t="s">
        <v>109</v>
      </c>
      <c r="S523">
        <v>1000000</v>
      </c>
      <c r="T523" t="s">
        <v>39</v>
      </c>
      <c r="U523" t="s">
        <v>39</v>
      </c>
      <c r="V523" t="s">
        <v>39</v>
      </c>
      <c r="W523" t="s">
        <v>2398</v>
      </c>
    </row>
    <row r="524" spans="1:23" x14ac:dyDescent="0.7">
      <c r="A524">
        <v>524</v>
      </c>
      <c r="B524" t="s">
        <v>2399</v>
      </c>
      <c r="C524" t="s">
        <v>2400</v>
      </c>
      <c r="D524" t="s">
        <v>2400</v>
      </c>
      <c r="F524" t="s">
        <v>21</v>
      </c>
      <c r="G524" t="s">
        <v>2401</v>
      </c>
      <c r="H524" t="s">
        <v>61</v>
      </c>
      <c r="K524" t="s">
        <v>34</v>
      </c>
      <c r="L524" t="s">
        <v>293</v>
      </c>
      <c r="M524" t="s">
        <v>316</v>
      </c>
      <c r="N524" t="s">
        <v>294</v>
      </c>
      <c r="O524" t="s">
        <v>28</v>
      </c>
      <c r="P524" t="s">
        <v>28</v>
      </c>
      <c r="R524" t="s">
        <v>2402</v>
      </c>
      <c r="S524">
        <v>100000000</v>
      </c>
      <c r="T524">
        <v>25000000</v>
      </c>
      <c r="U524">
        <v>250000000</v>
      </c>
      <c r="V524">
        <v>-13000</v>
      </c>
      <c r="W524" t="s">
        <v>2403</v>
      </c>
    </row>
    <row r="525" spans="1:23" x14ac:dyDescent="0.7">
      <c r="A525">
        <v>525</v>
      </c>
      <c r="B525" t="s">
        <v>2404</v>
      </c>
      <c r="C525" t="s">
        <v>2405</v>
      </c>
      <c r="D525" t="s">
        <v>2406</v>
      </c>
      <c r="F525" t="s">
        <v>21</v>
      </c>
      <c r="G525" t="s">
        <v>2407</v>
      </c>
      <c r="H525" t="s">
        <v>426</v>
      </c>
      <c r="K525" t="s">
        <v>24</v>
      </c>
      <c r="L525" t="s">
        <v>68</v>
      </c>
      <c r="M525" t="s">
        <v>1764</v>
      </c>
      <c r="N525" t="s">
        <v>75</v>
      </c>
      <c r="O525" t="s">
        <v>28</v>
      </c>
      <c r="P525" t="s">
        <v>76</v>
      </c>
      <c r="R525" t="s">
        <v>1459</v>
      </c>
      <c r="S525">
        <v>1450000</v>
      </c>
      <c r="T525" t="s">
        <v>39</v>
      </c>
      <c r="U525">
        <v>1450000</v>
      </c>
      <c r="V525">
        <v>-1450000</v>
      </c>
      <c r="W525" t="s">
        <v>2408</v>
      </c>
    </row>
    <row r="526" spans="1:23" x14ac:dyDescent="0.7">
      <c r="A526">
        <v>526</v>
      </c>
      <c r="B526" t="s">
        <v>2409</v>
      </c>
      <c r="C526" t="s">
        <v>2410</v>
      </c>
      <c r="D526" t="s">
        <v>2410</v>
      </c>
      <c r="F526" t="s">
        <v>21</v>
      </c>
      <c r="H526" t="s">
        <v>2410</v>
      </c>
      <c r="K526" t="s">
        <v>24</v>
      </c>
      <c r="L526" t="s">
        <v>481</v>
      </c>
      <c r="M526" t="s">
        <v>185</v>
      </c>
      <c r="N526" t="s">
        <v>482</v>
      </c>
      <c r="P526" t="s">
        <v>76</v>
      </c>
      <c r="R526" t="s">
        <v>392</v>
      </c>
      <c r="S526">
        <v>3729404</v>
      </c>
      <c r="T526">
        <v>7703252</v>
      </c>
      <c r="U526">
        <v>7602354</v>
      </c>
      <c r="V526">
        <v>155834</v>
      </c>
    </row>
    <row r="527" spans="1:23" x14ac:dyDescent="0.7">
      <c r="A527">
        <v>527</v>
      </c>
      <c r="B527" t="s">
        <v>2411</v>
      </c>
      <c r="C527" t="s">
        <v>2412</v>
      </c>
      <c r="D527" t="s">
        <v>2412</v>
      </c>
      <c r="F527" t="s">
        <v>21</v>
      </c>
      <c r="G527" t="s">
        <v>2413</v>
      </c>
      <c r="H527" t="s">
        <v>1209</v>
      </c>
      <c r="K527" t="s">
        <v>24</v>
      </c>
      <c r="L527" t="s">
        <v>243</v>
      </c>
      <c r="M527" t="s">
        <v>263</v>
      </c>
      <c r="N527" t="s">
        <v>244</v>
      </c>
      <c r="O527" t="s">
        <v>28</v>
      </c>
      <c r="P527" t="s">
        <v>28</v>
      </c>
      <c r="R527" t="s">
        <v>2414</v>
      </c>
      <c r="S527">
        <v>135000</v>
      </c>
      <c r="T527" t="s">
        <v>39</v>
      </c>
      <c r="U527" t="s">
        <v>39</v>
      </c>
      <c r="V527" t="s">
        <v>39</v>
      </c>
      <c r="W527" t="s">
        <v>353</v>
      </c>
    </row>
    <row r="528" spans="1:23" x14ac:dyDescent="0.7">
      <c r="A528">
        <v>528</v>
      </c>
      <c r="B528" t="s">
        <v>2415</v>
      </c>
      <c r="C528" t="s">
        <v>2416</v>
      </c>
      <c r="D528" t="s">
        <v>2416</v>
      </c>
      <c r="F528" t="s">
        <v>21</v>
      </c>
      <c r="G528" t="s">
        <v>2417</v>
      </c>
      <c r="H528" t="s">
        <v>160</v>
      </c>
      <c r="K528" t="s">
        <v>24</v>
      </c>
      <c r="L528" t="s">
        <v>25</v>
      </c>
      <c r="M528" t="s">
        <v>36</v>
      </c>
      <c r="N528" t="s">
        <v>27</v>
      </c>
      <c r="O528" t="s">
        <v>28</v>
      </c>
      <c r="P528" t="s">
        <v>28</v>
      </c>
      <c r="R528" t="s">
        <v>2418</v>
      </c>
      <c r="S528">
        <v>80000</v>
      </c>
      <c r="T528" t="s">
        <v>39</v>
      </c>
      <c r="U528" t="s">
        <v>39</v>
      </c>
      <c r="V528" t="s">
        <v>39</v>
      </c>
      <c r="W528" t="s">
        <v>581</v>
      </c>
    </row>
    <row r="529" spans="1:23" x14ac:dyDescent="0.7">
      <c r="A529">
        <v>529</v>
      </c>
      <c r="B529" t="s">
        <v>2419</v>
      </c>
      <c r="C529" t="s">
        <v>2420</v>
      </c>
      <c r="D529" t="s">
        <v>2420</v>
      </c>
      <c r="F529" t="s">
        <v>21</v>
      </c>
      <c r="G529" t="s">
        <v>2421</v>
      </c>
      <c r="H529" t="s">
        <v>2064</v>
      </c>
      <c r="K529" t="s">
        <v>24</v>
      </c>
      <c r="L529" t="s">
        <v>68</v>
      </c>
      <c r="M529" t="s">
        <v>602</v>
      </c>
      <c r="N529" t="s">
        <v>75</v>
      </c>
      <c r="O529" t="s">
        <v>76</v>
      </c>
      <c r="P529" t="s">
        <v>28</v>
      </c>
      <c r="R529" t="s">
        <v>2422</v>
      </c>
      <c r="S529">
        <v>48000</v>
      </c>
      <c r="T529">
        <v>0</v>
      </c>
      <c r="U529">
        <v>0</v>
      </c>
      <c r="V529">
        <v>-30000</v>
      </c>
      <c r="W529" t="s">
        <v>2423</v>
      </c>
    </row>
    <row r="530" spans="1:23" x14ac:dyDescent="0.7">
      <c r="A530">
        <v>530</v>
      </c>
      <c r="B530" t="s">
        <v>2424</v>
      </c>
      <c r="C530" t="s">
        <v>2425</v>
      </c>
      <c r="D530" t="s">
        <v>2425</v>
      </c>
      <c r="F530" t="s">
        <v>21</v>
      </c>
      <c r="G530" t="s">
        <v>2426</v>
      </c>
      <c r="H530" t="s">
        <v>660</v>
      </c>
      <c r="K530" t="s">
        <v>24</v>
      </c>
      <c r="L530" t="s">
        <v>293</v>
      </c>
      <c r="M530" t="s">
        <v>708</v>
      </c>
      <c r="N530" t="s">
        <v>294</v>
      </c>
      <c r="O530" t="s">
        <v>76</v>
      </c>
      <c r="P530" t="s">
        <v>295</v>
      </c>
      <c r="R530" t="s">
        <v>2427</v>
      </c>
      <c r="S530">
        <v>20000000</v>
      </c>
      <c r="T530">
        <v>10206900</v>
      </c>
      <c r="U530">
        <v>0</v>
      </c>
      <c r="V530">
        <v>-598500</v>
      </c>
    </row>
    <row r="531" spans="1:23" x14ac:dyDescent="0.7">
      <c r="A531">
        <v>531</v>
      </c>
      <c r="B531" t="s">
        <v>2428</v>
      </c>
      <c r="C531" t="s">
        <v>2429</v>
      </c>
      <c r="D531" t="s">
        <v>2429</v>
      </c>
      <c r="F531" t="s">
        <v>21</v>
      </c>
      <c r="G531" t="s">
        <v>2430</v>
      </c>
      <c r="H531" t="s">
        <v>33</v>
      </c>
      <c r="K531" t="s">
        <v>24</v>
      </c>
      <c r="L531" t="s">
        <v>243</v>
      </c>
      <c r="M531" t="s">
        <v>137</v>
      </c>
      <c r="N531" t="s">
        <v>244</v>
      </c>
      <c r="O531" t="s">
        <v>28</v>
      </c>
      <c r="P531" t="s">
        <v>28</v>
      </c>
      <c r="R531" t="s">
        <v>1320</v>
      </c>
      <c r="S531">
        <v>24000</v>
      </c>
      <c r="T531" t="s">
        <v>39</v>
      </c>
      <c r="U531" t="s">
        <v>39</v>
      </c>
      <c r="V531" t="s">
        <v>39</v>
      </c>
      <c r="W531" t="s">
        <v>919</v>
      </c>
    </row>
    <row r="532" spans="1:23" x14ac:dyDescent="0.7">
      <c r="A532">
        <v>532</v>
      </c>
      <c r="B532" t="s">
        <v>2431</v>
      </c>
      <c r="C532" t="s">
        <v>2432</v>
      </c>
      <c r="D532" t="s">
        <v>2432</v>
      </c>
      <c r="F532" t="s">
        <v>21</v>
      </c>
      <c r="G532" t="s">
        <v>2433</v>
      </c>
      <c r="H532" t="s">
        <v>136</v>
      </c>
      <c r="K532" t="s">
        <v>24</v>
      </c>
      <c r="L532" t="s">
        <v>243</v>
      </c>
      <c r="M532" t="s">
        <v>137</v>
      </c>
      <c r="N532" t="s">
        <v>244</v>
      </c>
      <c r="O532" t="s">
        <v>28</v>
      </c>
      <c r="P532" t="s">
        <v>28</v>
      </c>
      <c r="R532" t="s">
        <v>487</v>
      </c>
      <c r="S532">
        <v>30000</v>
      </c>
      <c r="T532" t="s">
        <v>39</v>
      </c>
      <c r="U532" t="s">
        <v>39</v>
      </c>
      <c r="V532" t="s">
        <v>39</v>
      </c>
      <c r="W532" t="s">
        <v>919</v>
      </c>
    </row>
    <row r="533" spans="1:23" x14ac:dyDescent="0.7">
      <c r="A533">
        <v>533</v>
      </c>
      <c r="B533" t="s">
        <v>2434</v>
      </c>
      <c r="C533" t="s">
        <v>2435</v>
      </c>
      <c r="D533" t="s">
        <v>2435</v>
      </c>
      <c r="F533" t="s">
        <v>21</v>
      </c>
      <c r="G533" t="s">
        <v>2436</v>
      </c>
      <c r="H533" t="s">
        <v>982</v>
      </c>
      <c r="K533" t="s">
        <v>24</v>
      </c>
      <c r="L533" t="s">
        <v>293</v>
      </c>
      <c r="M533" t="s">
        <v>36</v>
      </c>
      <c r="N533" t="s">
        <v>626</v>
      </c>
      <c r="O533" t="s">
        <v>295</v>
      </c>
      <c r="P533" t="s">
        <v>28</v>
      </c>
      <c r="R533" t="s">
        <v>857</v>
      </c>
      <c r="S533">
        <v>1847800</v>
      </c>
      <c r="T533">
        <v>1241500</v>
      </c>
      <c r="U533">
        <v>0</v>
      </c>
      <c r="V533">
        <v>272900</v>
      </c>
    </row>
    <row r="534" spans="1:23" x14ac:dyDescent="0.7">
      <c r="A534">
        <v>534</v>
      </c>
      <c r="B534" t="s">
        <v>2437</v>
      </c>
      <c r="C534" t="s">
        <v>2438</v>
      </c>
      <c r="D534" t="s">
        <v>2438</v>
      </c>
      <c r="F534" t="s">
        <v>21</v>
      </c>
      <c r="G534" t="s">
        <v>2439</v>
      </c>
      <c r="H534" t="s">
        <v>892</v>
      </c>
      <c r="K534" t="s">
        <v>34</v>
      </c>
      <c r="L534" t="s">
        <v>293</v>
      </c>
      <c r="M534" t="s">
        <v>1335</v>
      </c>
      <c r="N534" t="s">
        <v>56</v>
      </c>
      <c r="R534" t="s">
        <v>2440</v>
      </c>
      <c r="S534">
        <v>20000</v>
      </c>
      <c r="T534" t="s">
        <v>39</v>
      </c>
      <c r="U534" t="s">
        <v>39</v>
      </c>
      <c r="V534" t="s">
        <v>39</v>
      </c>
      <c r="W534" t="s">
        <v>1265</v>
      </c>
    </row>
    <row r="535" spans="1:23" x14ac:dyDescent="0.7">
      <c r="A535">
        <v>535</v>
      </c>
      <c r="B535" t="s">
        <v>2441</v>
      </c>
      <c r="C535" t="s">
        <v>2442</v>
      </c>
      <c r="D535" t="s">
        <v>2442</v>
      </c>
      <c r="F535" t="s">
        <v>21</v>
      </c>
      <c r="G535" t="s">
        <v>2443</v>
      </c>
      <c r="H535" t="s">
        <v>2444</v>
      </c>
      <c r="K535" t="s">
        <v>24</v>
      </c>
      <c r="L535" t="s">
        <v>243</v>
      </c>
      <c r="M535" t="s">
        <v>137</v>
      </c>
      <c r="N535" t="s">
        <v>438</v>
      </c>
      <c r="O535" t="s">
        <v>28</v>
      </c>
      <c r="P535" t="s">
        <v>28</v>
      </c>
      <c r="R535" t="s">
        <v>1597</v>
      </c>
      <c r="S535">
        <v>30000</v>
      </c>
      <c r="T535" t="s">
        <v>39</v>
      </c>
      <c r="U535" t="s">
        <v>39</v>
      </c>
      <c r="V535" t="s">
        <v>39</v>
      </c>
      <c r="W535" t="s">
        <v>440</v>
      </c>
    </row>
    <row r="536" spans="1:23" x14ac:dyDescent="0.7">
      <c r="A536">
        <v>536</v>
      </c>
      <c r="B536" t="s">
        <v>2445</v>
      </c>
      <c r="C536" t="s">
        <v>2446</v>
      </c>
      <c r="D536" t="s">
        <v>2446</v>
      </c>
      <c r="F536" t="s">
        <v>21</v>
      </c>
      <c r="G536" t="s">
        <v>2447</v>
      </c>
      <c r="H536" t="s">
        <v>874</v>
      </c>
      <c r="K536" t="s">
        <v>34</v>
      </c>
      <c r="L536" t="s">
        <v>250</v>
      </c>
      <c r="M536" t="s">
        <v>137</v>
      </c>
      <c r="N536" t="s">
        <v>251</v>
      </c>
      <c r="R536" t="s">
        <v>2448</v>
      </c>
      <c r="S536">
        <v>30000</v>
      </c>
      <c r="T536" t="s">
        <v>39</v>
      </c>
      <c r="U536" t="s">
        <v>39</v>
      </c>
      <c r="V536" t="s">
        <v>39</v>
      </c>
      <c r="W536" t="s">
        <v>1138</v>
      </c>
    </row>
    <row r="537" spans="1:23" x14ac:dyDescent="0.7">
      <c r="A537">
        <v>537</v>
      </c>
      <c r="B537" t="s">
        <v>2449</v>
      </c>
      <c r="C537" t="s">
        <v>2450</v>
      </c>
      <c r="D537" t="s">
        <v>2450</v>
      </c>
      <c r="F537" t="s">
        <v>21</v>
      </c>
      <c r="G537" t="s">
        <v>2451</v>
      </c>
      <c r="H537" t="s">
        <v>1669</v>
      </c>
      <c r="K537" t="s">
        <v>34</v>
      </c>
      <c r="L537" t="s">
        <v>250</v>
      </c>
      <c r="M537" t="s">
        <v>2263</v>
      </c>
      <c r="N537" t="s">
        <v>251</v>
      </c>
      <c r="R537" t="s">
        <v>1827</v>
      </c>
      <c r="S537">
        <v>40000</v>
      </c>
      <c r="T537" t="s">
        <v>39</v>
      </c>
      <c r="U537" t="s">
        <v>39</v>
      </c>
      <c r="V537" t="s">
        <v>39</v>
      </c>
      <c r="W537" t="s">
        <v>1138</v>
      </c>
    </row>
    <row r="538" spans="1:23" x14ac:dyDescent="0.7">
      <c r="A538">
        <v>538</v>
      </c>
      <c r="B538" t="s">
        <v>2452</v>
      </c>
      <c r="C538" t="s">
        <v>2453</v>
      </c>
      <c r="D538" t="s">
        <v>2453</v>
      </c>
      <c r="F538" t="s">
        <v>21</v>
      </c>
      <c r="G538" t="s">
        <v>2454</v>
      </c>
      <c r="H538" t="s">
        <v>160</v>
      </c>
      <c r="K538" t="s">
        <v>24</v>
      </c>
      <c r="L538" t="s">
        <v>25</v>
      </c>
      <c r="M538" t="s">
        <v>217</v>
      </c>
      <c r="N538" t="s">
        <v>27</v>
      </c>
      <c r="O538" t="s">
        <v>28</v>
      </c>
      <c r="P538" t="s">
        <v>28</v>
      </c>
      <c r="R538" t="s">
        <v>439</v>
      </c>
      <c r="S538">
        <v>69000</v>
      </c>
      <c r="T538" t="s">
        <v>39</v>
      </c>
      <c r="U538" t="s">
        <v>39</v>
      </c>
      <c r="V538" t="s">
        <v>39</v>
      </c>
      <c r="W538" t="s">
        <v>581</v>
      </c>
    </row>
    <row r="539" spans="1:23" x14ac:dyDescent="0.7">
      <c r="A539">
        <v>539</v>
      </c>
      <c r="B539" t="s">
        <v>2455</v>
      </c>
      <c r="C539" t="s">
        <v>2456</v>
      </c>
      <c r="D539" t="s">
        <v>2456</v>
      </c>
      <c r="F539" t="s">
        <v>21</v>
      </c>
      <c r="G539" t="s">
        <v>2457</v>
      </c>
      <c r="H539" t="s">
        <v>1437</v>
      </c>
      <c r="K539" t="s">
        <v>24</v>
      </c>
      <c r="L539" t="s">
        <v>68</v>
      </c>
      <c r="M539" t="s">
        <v>36</v>
      </c>
      <c r="N539" t="s">
        <v>367</v>
      </c>
      <c r="O539" t="s">
        <v>28</v>
      </c>
      <c r="P539" t="s">
        <v>28</v>
      </c>
      <c r="R539" t="s">
        <v>2458</v>
      </c>
      <c r="S539">
        <v>1859200</v>
      </c>
      <c r="T539">
        <v>0</v>
      </c>
      <c r="U539">
        <v>0</v>
      </c>
      <c r="V539">
        <v>0</v>
      </c>
      <c r="W539" t="s">
        <v>2459</v>
      </c>
    </row>
    <row r="540" spans="1:23" x14ac:dyDescent="0.7">
      <c r="A540">
        <v>540</v>
      </c>
      <c r="B540" t="s">
        <v>2460</v>
      </c>
      <c r="C540" t="s">
        <v>2461</v>
      </c>
      <c r="D540" t="s">
        <v>2461</v>
      </c>
      <c r="F540" t="s">
        <v>21</v>
      </c>
      <c r="G540" t="s">
        <v>2462</v>
      </c>
      <c r="H540" t="s">
        <v>61</v>
      </c>
      <c r="K540" t="s">
        <v>24</v>
      </c>
      <c r="L540" t="s">
        <v>293</v>
      </c>
      <c r="M540" t="s">
        <v>55</v>
      </c>
      <c r="N540" t="s">
        <v>626</v>
      </c>
      <c r="O540" t="s">
        <v>28</v>
      </c>
      <c r="P540" t="s">
        <v>28</v>
      </c>
      <c r="R540" t="s">
        <v>1995</v>
      </c>
      <c r="S540">
        <v>2306600</v>
      </c>
      <c r="T540">
        <v>14290400</v>
      </c>
      <c r="U540">
        <v>15062800</v>
      </c>
      <c r="V540">
        <v>995600</v>
      </c>
    </row>
    <row r="541" spans="1:23" x14ac:dyDescent="0.7">
      <c r="A541">
        <v>541</v>
      </c>
      <c r="B541" t="s">
        <v>2463</v>
      </c>
      <c r="C541" t="s">
        <v>2464</v>
      </c>
      <c r="D541" t="s">
        <v>2464</v>
      </c>
      <c r="F541" t="s">
        <v>21</v>
      </c>
      <c r="G541" t="s">
        <v>2465</v>
      </c>
      <c r="H541" t="s">
        <v>415</v>
      </c>
      <c r="K541" t="s">
        <v>24</v>
      </c>
      <c r="L541" t="s">
        <v>68</v>
      </c>
      <c r="M541" t="s">
        <v>1335</v>
      </c>
      <c r="N541" t="s">
        <v>186</v>
      </c>
      <c r="O541" t="s">
        <v>28</v>
      </c>
      <c r="P541" t="s">
        <v>28</v>
      </c>
      <c r="R541" t="s">
        <v>317</v>
      </c>
      <c r="S541">
        <v>158400</v>
      </c>
      <c r="T541">
        <v>1146836</v>
      </c>
      <c r="U541">
        <v>964800</v>
      </c>
      <c r="V541">
        <v>182036</v>
      </c>
    </row>
    <row r="542" spans="1:23" x14ac:dyDescent="0.7">
      <c r="A542">
        <v>542</v>
      </c>
      <c r="B542" t="s">
        <v>2466</v>
      </c>
      <c r="C542" t="s">
        <v>2467</v>
      </c>
      <c r="D542" t="s">
        <v>2467</v>
      </c>
      <c r="F542" t="s">
        <v>21</v>
      </c>
      <c r="G542" t="s">
        <v>2468</v>
      </c>
      <c r="H542" t="s">
        <v>160</v>
      </c>
      <c r="K542" t="s">
        <v>24</v>
      </c>
      <c r="L542" t="s">
        <v>25</v>
      </c>
      <c r="M542" t="s">
        <v>55</v>
      </c>
      <c r="N542" t="s">
        <v>56</v>
      </c>
      <c r="R542" t="s">
        <v>416</v>
      </c>
      <c r="S542">
        <v>1570000</v>
      </c>
      <c r="T542">
        <v>3426600</v>
      </c>
      <c r="U542">
        <v>3426600</v>
      </c>
      <c r="V542">
        <v>0</v>
      </c>
    </row>
    <row r="543" spans="1:23" x14ac:dyDescent="0.7">
      <c r="A543">
        <v>543</v>
      </c>
      <c r="B543" t="s">
        <v>2469</v>
      </c>
      <c r="C543" t="s">
        <v>2470</v>
      </c>
      <c r="D543" t="s">
        <v>2470</v>
      </c>
      <c r="F543" t="s">
        <v>21</v>
      </c>
      <c r="G543" t="s">
        <v>2471</v>
      </c>
      <c r="H543" t="s">
        <v>44</v>
      </c>
      <c r="K543" t="s">
        <v>24</v>
      </c>
      <c r="L543" t="s">
        <v>25</v>
      </c>
      <c r="M543" t="s">
        <v>2472</v>
      </c>
      <c r="N543" t="s">
        <v>27</v>
      </c>
      <c r="O543" t="s">
        <v>28</v>
      </c>
      <c r="P543" t="s">
        <v>28</v>
      </c>
      <c r="R543" t="s">
        <v>2473</v>
      </c>
      <c r="S543">
        <v>5000000</v>
      </c>
      <c r="T543">
        <v>5296480</v>
      </c>
      <c r="U543">
        <v>9015000</v>
      </c>
      <c r="V543">
        <v>-2703520</v>
      </c>
    </row>
    <row r="544" spans="1:23" x14ac:dyDescent="0.7">
      <c r="A544">
        <v>544</v>
      </c>
      <c r="B544" t="s">
        <v>2474</v>
      </c>
      <c r="C544" t="s">
        <v>2475</v>
      </c>
      <c r="D544" t="s">
        <v>2476</v>
      </c>
      <c r="F544" t="s">
        <v>21</v>
      </c>
      <c r="G544" t="s">
        <v>2477</v>
      </c>
      <c r="H544" t="s">
        <v>1589</v>
      </c>
      <c r="K544" t="s">
        <v>34</v>
      </c>
      <c r="L544" t="s">
        <v>68</v>
      </c>
      <c r="M544" t="s">
        <v>36</v>
      </c>
      <c r="N544" t="s">
        <v>367</v>
      </c>
      <c r="O544" t="s">
        <v>28</v>
      </c>
      <c r="P544" t="s">
        <v>28</v>
      </c>
      <c r="R544" t="s">
        <v>2478</v>
      </c>
      <c r="S544">
        <v>177000</v>
      </c>
      <c r="T544" t="s">
        <v>39</v>
      </c>
      <c r="U544" t="s">
        <v>39</v>
      </c>
      <c r="V544" t="s">
        <v>39</v>
      </c>
      <c r="W544" t="s">
        <v>2479</v>
      </c>
    </row>
    <row r="545" spans="1:23" x14ac:dyDescent="0.7">
      <c r="A545">
        <v>545</v>
      </c>
      <c r="B545" t="s">
        <v>2480</v>
      </c>
      <c r="C545" t="s">
        <v>2481</v>
      </c>
      <c r="D545" t="s">
        <v>2481</v>
      </c>
      <c r="F545" t="s">
        <v>21</v>
      </c>
      <c r="G545" t="s">
        <v>2482</v>
      </c>
      <c r="H545" t="s">
        <v>165</v>
      </c>
      <c r="K545" t="s">
        <v>24</v>
      </c>
      <c r="L545" t="s">
        <v>243</v>
      </c>
      <c r="M545" t="s">
        <v>137</v>
      </c>
      <c r="N545" t="s">
        <v>244</v>
      </c>
      <c r="O545" t="s">
        <v>28</v>
      </c>
      <c r="P545" t="s">
        <v>28</v>
      </c>
      <c r="R545" t="s">
        <v>2276</v>
      </c>
      <c r="S545">
        <v>24000</v>
      </c>
      <c r="T545" t="s">
        <v>39</v>
      </c>
      <c r="U545" t="s">
        <v>39</v>
      </c>
      <c r="V545" t="s">
        <v>39</v>
      </c>
      <c r="W545" t="s">
        <v>919</v>
      </c>
    </row>
    <row r="546" spans="1:23" x14ac:dyDescent="0.7">
      <c r="A546">
        <v>546</v>
      </c>
      <c r="B546" t="s">
        <v>2483</v>
      </c>
      <c r="C546" t="s">
        <v>2484</v>
      </c>
      <c r="D546" t="s">
        <v>2484</v>
      </c>
      <c r="F546" t="s">
        <v>21</v>
      </c>
      <c r="G546" t="s">
        <v>2485</v>
      </c>
      <c r="H546" t="s">
        <v>549</v>
      </c>
      <c r="K546" t="s">
        <v>34</v>
      </c>
      <c r="L546" t="s">
        <v>250</v>
      </c>
      <c r="M546" t="s">
        <v>137</v>
      </c>
      <c r="N546" t="s">
        <v>251</v>
      </c>
      <c r="P546" t="s">
        <v>28</v>
      </c>
      <c r="R546" t="s">
        <v>2486</v>
      </c>
      <c r="S546">
        <v>30000</v>
      </c>
      <c r="T546" t="s">
        <v>39</v>
      </c>
      <c r="U546" t="s">
        <v>39</v>
      </c>
      <c r="V546" t="s">
        <v>39</v>
      </c>
      <c r="W546" t="s">
        <v>1138</v>
      </c>
    </row>
    <row r="547" spans="1:23" x14ac:dyDescent="0.7">
      <c r="A547">
        <v>547</v>
      </c>
      <c r="B547" t="s">
        <v>2487</v>
      </c>
      <c r="C547" t="s">
        <v>2488</v>
      </c>
      <c r="D547" t="s">
        <v>2488</v>
      </c>
      <c r="F547" t="s">
        <v>21</v>
      </c>
      <c r="G547" t="s">
        <v>2489</v>
      </c>
      <c r="H547" t="s">
        <v>2490</v>
      </c>
      <c r="K547" t="s">
        <v>24</v>
      </c>
      <c r="L547" t="s">
        <v>243</v>
      </c>
      <c r="M547" t="s">
        <v>137</v>
      </c>
      <c r="N547" t="s">
        <v>244</v>
      </c>
      <c r="O547" t="s">
        <v>28</v>
      </c>
      <c r="P547" t="s">
        <v>28</v>
      </c>
      <c r="R547" t="s">
        <v>352</v>
      </c>
      <c r="S547">
        <v>10000</v>
      </c>
      <c r="T547" t="s">
        <v>39</v>
      </c>
      <c r="U547" t="s">
        <v>39</v>
      </c>
      <c r="V547" t="s">
        <v>39</v>
      </c>
      <c r="W547" t="s">
        <v>919</v>
      </c>
    </row>
    <row r="548" spans="1:23" x14ac:dyDescent="0.7">
      <c r="A548">
        <v>548</v>
      </c>
      <c r="B548" t="s">
        <v>2491</v>
      </c>
      <c r="C548" t="s">
        <v>2492</v>
      </c>
      <c r="D548" t="s">
        <v>2492</v>
      </c>
      <c r="F548" t="s">
        <v>21</v>
      </c>
      <c r="G548" t="s">
        <v>2493</v>
      </c>
      <c r="H548" t="s">
        <v>107</v>
      </c>
      <c r="K548" t="s">
        <v>34</v>
      </c>
      <c r="L548" t="s">
        <v>68</v>
      </c>
      <c r="M548" t="s">
        <v>366</v>
      </c>
      <c r="N548" t="s">
        <v>367</v>
      </c>
      <c r="O548" t="s">
        <v>28</v>
      </c>
      <c r="P548" t="s">
        <v>76</v>
      </c>
      <c r="R548" t="s">
        <v>2494</v>
      </c>
      <c r="S548">
        <v>120000</v>
      </c>
      <c r="T548" t="s">
        <v>39</v>
      </c>
      <c r="U548" t="s">
        <v>39</v>
      </c>
      <c r="V548" t="s">
        <v>39</v>
      </c>
      <c r="W548" t="s">
        <v>2495</v>
      </c>
    </row>
    <row r="549" spans="1:23" x14ac:dyDescent="0.7">
      <c r="A549">
        <v>549</v>
      </c>
      <c r="B549" t="s">
        <v>2496</v>
      </c>
      <c r="C549" t="s">
        <v>2497</v>
      </c>
      <c r="D549" t="s">
        <v>2497</v>
      </c>
      <c r="F549" t="s">
        <v>21</v>
      </c>
      <c r="G549" t="s">
        <v>2498</v>
      </c>
      <c r="H549" t="s">
        <v>160</v>
      </c>
      <c r="K549" t="s">
        <v>24</v>
      </c>
      <c r="L549" t="s">
        <v>25</v>
      </c>
      <c r="M549" t="s">
        <v>36</v>
      </c>
      <c r="N549" t="s">
        <v>27</v>
      </c>
      <c r="O549" t="s">
        <v>28</v>
      </c>
      <c r="P549" t="s">
        <v>28</v>
      </c>
      <c r="R549" t="s">
        <v>2499</v>
      </c>
      <c r="S549">
        <v>80000</v>
      </c>
      <c r="T549">
        <v>240000</v>
      </c>
      <c r="U549">
        <v>240000</v>
      </c>
      <c r="V549">
        <v>0</v>
      </c>
    </row>
    <row r="550" spans="1:23" x14ac:dyDescent="0.7">
      <c r="A550">
        <v>550</v>
      </c>
      <c r="B550" t="s">
        <v>2500</v>
      </c>
      <c r="C550" t="s">
        <v>2501</v>
      </c>
      <c r="D550" t="s">
        <v>2501</v>
      </c>
      <c r="F550" t="s">
        <v>21</v>
      </c>
      <c r="G550" t="s">
        <v>2502</v>
      </c>
      <c r="H550" t="s">
        <v>1182</v>
      </c>
      <c r="K550" t="s">
        <v>92</v>
      </c>
      <c r="L550" t="s">
        <v>243</v>
      </c>
      <c r="M550" t="s">
        <v>263</v>
      </c>
      <c r="N550" t="s">
        <v>438</v>
      </c>
      <c r="O550" t="s">
        <v>28</v>
      </c>
      <c r="P550" t="s">
        <v>295</v>
      </c>
      <c r="R550" t="s">
        <v>2503</v>
      </c>
      <c r="S550">
        <v>140000</v>
      </c>
      <c r="T550" t="s">
        <v>39</v>
      </c>
      <c r="U550" t="s">
        <v>39</v>
      </c>
      <c r="V550" t="s">
        <v>39</v>
      </c>
    </row>
    <row r="551" spans="1:23" x14ac:dyDescent="0.7">
      <c r="A551">
        <v>551</v>
      </c>
      <c r="B551" t="s">
        <v>2504</v>
      </c>
      <c r="C551" t="s">
        <v>2505</v>
      </c>
      <c r="D551" t="s">
        <v>2505</v>
      </c>
      <c r="F551" t="s">
        <v>21</v>
      </c>
      <c r="G551" t="s">
        <v>2506</v>
      </c>
      <c r="H551" t="s">
        <v>1029</v>
      </c>
      <c r="K551" t="s">
        <v>92</v>
      </c>
      <c r="L551" t="s">
        <v>35</v>
      </c>
      <c r="M551" t="s">
        <v>263</v>
      </c>
      <c r="N551" t="s">
        <v>37</v>
      </c>
      <c r="P551" t="s">
        <v>295</v>
      </c>
      <c r="R551" t="s">
        <v>2354</v>
      </c>
      <c r="T551">
        <v>0</v>
      </c>
      <c r="U551">
        <v>0</v>
      </c>
      <c r="V551">
        <v>-1477000</v>
      </c>
      <c r="W551" t="s">
        <v>2355</v>
      </c>
    </row>
    <row r="552" spans="1:23" x14ac:dyDescent="0.7">
      <c r="A552">
        <v>552</v>
      </c>
      <c r="B552" t="s">
        <v>2507</v>
      </c>
      <c r="C552" t="s">
        <v>2508</v>
      </c>
      <c r="D552" t="s">
        <v>2509</v>
      </c>
      <c r="F552" t="s">
        <v>21</v>
      </c>
      <c r="G552" t="s">
        <v>2510</v>
      </c>
      <c r="H552" t="s">
        <v>601</v>
      </c>
      <c r="K552" t="s">
        <v>24</v>
      </c>
      <c r="L552" t="s">
        <v>243</v>
      </c>
      <c r="M552" t="s">
        <v>185</v>
      </c>
      <c r="N552" t="s">
        <v>493</v>
      </c>
      <c r="O552" t="s">
        <v>28</v>
      </c>
      <c r="P552" t="s">
        <v>28</v>
      </c>
      <c r="R552" t="s">
        <v>983</v>
      </c>
      <c r="S552">
        <v>5000000</v>
      </c>
      <c r="T552">
        <v>960000</v>
      </c>
      <c r="U552">
        <v>5000000</v>
      </c>
      <c r="V552">
        <v>-4040000</v>
      </c>
      <c r="W552" t="s">
        <v>1486</v>
      </c>
    </row>
    <row r="553" spans="1:23" x14ac:dyDescent="0.7">
      <c r="A553">
        <v>553</v>
      </c>
      <c r="B553" t="s">
        <v>2511</v>
      </c>
      <c r="C553" t="s">
        <v>2512</v>
      </c>
      <c r="D553" t="s">
        <v>2512</v>
      </c>
      <c r="F553" t="s">
        <v>21</v>
      </c>
      <c r="G553" t="s">
        <v>2513</v>
      </c>
      <c r="H553" t="s">
        <v>160</v>
      </c>
      <c r="K553" t="s">
        <v>24</v>
      </c>
      <c r="L553" t="s">
        <v>25</v>
      </c>
      <c r="M553" t="s">
        <v>36</v>
      </c>
      <c r="N553" t="s">
        <v>27</v>
      </c>
      <c r="O553" t="s">
        <v>28</v>
      </c>
      <c r="P553" t="s">
        <v>28</v>
      </c>
      <c r="R553" t="s">
        <v>1580</v>
      </c>
      <c r="S553">
        <v>80000</v>
      </c>
      <c r="T553">
        <v>160000</v>
      </c>
      <c r="U553">
        <v>160000</v>
      </c>
      <c r="V553">
        <v>0</v>
      </c>
    </row>
    <row r="554" spans="1:23" x14ac:dyDescent="0.7">
      <c r="A554">
        <v>554</v>
      </c>
      <c r="B554" t="s">
        <v>2514</v>
      </c>
      <c r="C554" t="s">
        <v>2515</v>
      </c>
      <c r="D554" t="s">
        <v>2515</v>
      </c>
      <c r="F554" t="s">
        <v>21</v>
      </c>
      <c r="G554" t="s">
        <v>1181</v>
      </c>
      <c r="H554" t="s">
        <v>23</v>
      </c>
      <c r="K554" t="s">
        <v>24</v>
      </c>
      <c r="L554" t="s">
        <v>25</v>
      </c>
      <c r="M554" t="s">
        <v>36</v>
      </c>
      <c r="N554" t="s">
        <v>27</v>
      </c>
      <c r="O554" t="s">
        <v>28</v>
      </c>
      <c r="P554" t="s">
        <v>28</v>
      </c>
      <c r="R554" t="s">
        <v>2516</v>
      </c>
      <c r="S554">
        <v>330000</v>
      </c>
      <c r="T554" t="s">
        <v>39</v>
      </c>
      <c r="U554" t="s">
        <v>39</v>
      </c>
      <c r="V554" t="s">
        <v>39</v>
      </c>
      <c r="W554" t="s">
        <v>581</v>
      </c>
    </row>
    <row r="555" spans="1:23" x14ac:dyDescent="0.7">
      <c r="A555">
        <v>555</v>
      </c>
      <c r="B555" t="s">
        <v>2517</v>
      </c>
      <c r="C555" t="s">
        <v>2518</v>
      </c>
      <c r="D555" t="s">
        <v>2518</v>
      </c>
      <c r="F555" t="s">
        <v>21</v>
      </c>
      <c r="G555" t="s">
        <v>2519</v>
      </c>
      <c r="H555" t="s">
        <v>136</v>
      </c>
      <c r="K555" t="s">
        <v>24</v>
      </c>
      <c r="L555" t="s">
        <v>243</v>
      </c>
      <c r="M555" t="s">
        <v>85</v>
      </c>
      <c r="N555" t="s">
        <v>244</v>
      </c>
      <c r="O555" t="s">
        <v>28</v>
      </c>
      <c r="P555" t="s">
        <v>28</v>
      </c>
      <c r="R555" t="s">
        <v>2213</v>
      </c>
      <c r="S555">
        <v>120000</v>
      </c>
      <c r="T555" t="s">
        <v>39</v>
      </c>
      <c r="U555" t="s">
        <v>39</v>
      </c>
      <c r="V555" t="s">
        <v>39</v>
      </c>
      <c r="W555" t="s">
        <v>919</v>
      </c>
    </row>
    <row r="556" spans="1:23" x14ac:dyDescent="0.7">
      <c r="A556">
        <v>556</v>
      </c>
      <c r="B556" t="s">
        <v>2520</v>
      </c>
      <c r="C556" t="s">
        <v>2521</v>
      </c>
      <c r="D556" t="s">
        <v>2521</v>
      </c>
      <c r="F556" t="s">
        <v>21</v>
      </c>
      <c r="G556" t="s">
        <v>2522</v>
      </c>
      <c r="H556" t="s">
        <v>61</v>
      </c>
      <c r="K556" t="s">
        <v>34</v>
      </c>
      <c r="L556" t="s">
        <v>35</v>
      </c>
      <c r="M556" t="s">
        <v>36</v>
      </c>
      <c r="N556" t="s">
        <v>37</v>
      </c>
      <c r="P556" t="s">
        <v>28</v>
      </c>
      <c r="R556" t="s">
        <v>199</v>
      </c>
      <c r="S556">
        <v>190000</v>
      </c>
      <c r="T556" t="s">
        <v>39</v>
      </c>
      <c r="U556" t="s">
        <v>39</v>
      </c>
      <c r="V556" t="s">
        <v>39</v>
      </c>
    </row>
    <row r="557" spans="1:23" x14ac:dyDescent="0.7">
      <c r="A557">
        <v>557</v>
      </c>
      <c r="B557" t="s">
        <v>2523</v>
      </c>
      <c r="C557" t="s">
        <v>2524</v>
      </c>
      <c r="D557" t="s">
        <v>2524</v>
      </c>
      <c r="F557" t="s">
        <v>21</v>
      </c>
      <c r="G557" t="s">
        <v>2525</v>
      </c>
      <c r="H557" t="s">
        <v>1029</v>
      </c>
      <c r="K557" t="s">
        <v>24</v>
      </c>
      <c r="L557" t="s">
        <v>243</v>
      </c>
      <c r="M557" t="s">
        <v>137</v>
      </c>
      <c r="N557" t="s">
        <v>244</v>
      </c>
      <c r="O557" t="s">
        <v>28</v>
      </c>
      <c r="P557" t="s">
        <v>28</v>
      </c>
      <c r="R557" t="s">
        <v>109</v>
      </c>
      <c r="S557">
        <v>15000</v>
      </c>
      <c r="T557" t="s">
        <v>39</v>
      </c>
      <c r="U557" t="s">
        <v>39</v>
      </c>
      <c r="V557" t="s">
        <v>39</v>
      </c>
      <c r="W557" t="s">
        <v>2526</v>
      </c>
    </row>
    <row r="558" spans="1:23" x14ac:dyDescent="0.7">
      <c r="A558">
        <v>559</v>
      </c>
      <c r="B558" t="s">
        <v>2527</v>
      </c>
      <c r="C558" t="s">
        <v>2528</v>
      </c>
      <c r="D558" t="s">
        <v>2528</v>
      </c>
      <c r="F558" t="s">
        <v>21</v>
      </c>
      <c r="G558" t="s">
        <v>2529</v>
      </c>
      <c r="H558" t="s">
        <v>249</v>
      </c>
      <c r="K558" t="s">
        <v>24</v>
      </c>
      <c r="L558" t="s">
        <v>68</v>
      </c>
      <c r="M558" t="s">
        <v>137</v>
      </c>
      <c r="N558" t="s">
        <v>75</v>
      </c>
      <c r="O558" t="s">
        <v>28</v>
      </c>
      <c r="P558" t="s">
        <v>28</v>
      </c>
      <c r="R558" t="s">
        <v>961</v>
      </c>
      <c r="S558">
        <v>32000</v>
      </c>
      <c r="T558">
        <v>92000</v>
      </c>
      <c r="U558">
        <v>92000</v>
      </c>
      <c r="V558">
        <v>0</v>
      </c>
    </row>
    <row r="559" spans="1:23" x14ac:dyDescent="0.7">
      <c r="A559">
        <v>560</v>
      </c>
      <c r="B559" t="s">
        <v>2530</v>
      </c>
      <c r="C559" t="s">
        <v>2531</v>
      </c>
      <c r="D559" t="s">
        <v>2531</v>
      </c>
      <c r="F559" t="s">
        <v>21</v>
      </c>
      <c r="G559" t="s">
        <v>2532</v>
      </c>
      <c r="H559" t="s">
        <v>33</v>
      </c>
      <c r="K559" t="s">
        <v>24</v>
      </c>
      <c r="L559" t="s">
        <v>243</v>
      </c>
      <c r="M559" t="s">
        <v>137</v>
      </c>
      <c r="N559" t="s">
        <v>244</v>
      </c>
      <c r="O559" t="s">
        <v>28</v>
      </c>
      <c r="P559" t="s">
        <v>28</v>
      </c>
      <c r="R559" t="s">
        <v>2533</v>
      </c>
      <c r="S559">
        <v>30000</v>
      </c>
      <c r="T559" t="s">
        <v>39</v>
      </c>
      <c r="U559" t="s">
        <v>39</v>
      </c>
      <c r="V559" t="s">
        <v>39</v>
      </c>
      <c r="W559" t="s">
        <v>919</v>
      </c>
    </row>
    <row r="560" spans="1:23" x14ac:dyDescent="0.7">
      <c r="A560">
        <v>561</v>
      </c>
      <c r="B560" t="s">
        <v>2534</v>
      </c>
      <c r="C560" t="s">
        <v>2535</v>
      </c>
      <c r="D560" t="s">
        <v>2536</v>
      </c>
      <c r="F560" t="s">
        <v>21</v>
      </c>
      <c r="G560" t="s">
        <v>2537</v>
      </c>
      <c r="H560" t="s">
        <v>309</v>
      </c>
      <c r="K560" t="s">
        <v>24</v>
      </c>
      <c r="L560" t="s">
        <v>68</v>
      </c>
      <c r="M560" t="s">
        <v>2538</v>
      </c>
      <c r="N560" t="s">
        <v>69</v>
      </c>
      <c r="P560" t="s">
        <v>28</v>
      </c>
      <c r="R560" t="s">
        <v>674</v>
      </c>
      <c r="S560">
        <v>770000</v>
      </c>
      <c r="T560" t="s">
        <v>39</v>
      </c>
      <c r="U560" t="s">
        <v>39</v>
      </c>
      <c r="V560" t="s">
        <v>39</v>
      </c>
    </row>
    <row r="561" spans="1:23" x14ac:dyDescent="0.7">
      <c r="A561">
        <v>562</v>
      </c>
      <c r="B561" t="s">
        <v>2539</v>
      </c>
      <c r="C561" t="s">
        <v>2540</v>
      </c>
      <c r="D561" t="s">
        <v>2540</v>
      </c>
      <c r="F561" t="s">
        <v>21</v>
      </c>
      <c r="G561" t="s">
        <v>2541</v>
      </c>
      <c r="H561" t="s">
        <v>897</v>
      </c>
      <c r="K561" t="s">
        <v>24</v>
      </c>
      <c r="L561" t="s">
        <v>68</v>
      </c>
      <c r="M561" t="s">
        <v>185</v>
      </c>
      <c r="N561" t="s">
        <v>186</v>
      </c>
      <c r="O561" t="s">
        <v>76</v>
      </c>
      <c r="P561" t="s">
        <v>295</v>
      </c>
      <c r="R561" t="s">
        <v>477</v>
      </c>
      <c r="S561">
        <v>5000000</v>
      </c>
      <c r="T561">
        <v>14224220</v>
      </c>
      <c r="U561">
        <v>15000000</v>
      </c>
      <c r="V561">
        <v>24171860</v>
      </c>
      <c r="W561" t="s">
        <v>417</v>
      </c>
    </row>
    <row r="562" spans="1:23" x14ac:dyDescent="0.7">
      <c r="A562">
        <v>563</v>
      </c>
      <c r="B562" t="s">
        <v>2542</v>
      </c>
      <c r="C562" t="s">
        <v>2543</v>
      </c>
      <c r="D562" t="s">
        <v>2543</v>
      </c>
      <c r="F562" t="s">
        <v>21</v>
      </c>
      <c r="G562" t="s">
        <v>2544</v>
      </c>
      <c r="H562" t="s">
        <v>601</v>
      </c>
      <c r="K562" t="s">
        <v>24</v>
      </c>
      <c r="L562" t="s">
        <v>243</v>
      </c>
      <c r="M562" t="s">
        <v>366</v>
      </c>
      <c r="N562" t="s">
        <v>603</v>
      </c>
      <c r="O562" t="s">
        <v>28</v>
      </c>
      <c r="P562" t="s">
        <v>28</v>
      </c>
      <c r="R562" t="s">
        <v>2545</v>
      </c>
      <c r="S562">
        <v>700000</v>
      </c>
      <c r="T562" t="s">
        <v>39</v>
      </c>
      <c r="U562" t="s">
        <v>39</v>
      </c>
      <c r="V562" t="s">
        <v>39</v>
      </c>
      <c r="W562" t="s">
        <v>2546</v>
      </c>
    </row>
    <row r="563" spans="1:23" x14ac:dyDescent="0.7">
      <c r="A563">
        <v>564</v>
      </c>
      <c r="B563" t="s">
        <v>2547</v>
      </c>
      <c r="C563" t="s">
        <v>2548</v>
      </c>
      <c r="D563" t="s">
        <v>2548</v>
      </c>
      <c r="F563" t="s">
        <v>21</v>
      </c>
      <c r="G563" t="s">
        <v>2549</v>
      </c>
      <c r="H563" t="s">
        <v>2550</v>
      </c>
      <c r="K563" t="s">
        <v>24</v>
      </c>
      <c r="L563" t="s">
        <v>68</v>
      </c>
      <c r="M563" t="s">
        <v>427</v>
      </c>
      <c r="N563" t="s">
        <v>186</v>
      </c>
      <c r="O563" t="s">
        <v>295</v>
      </c>
      <c r="P563" t="s">
        <v>295</v>
      </c>
      <c r="R563" t="s">
        <v>2551</v>
      </c>
      <c r="S563">
        <v>25000000</v>
      </c>
      <c r="T563">
        <v>7927924</v>
      </c>
      <c r="U563">
        <v>0</v>
      </c>
      <c r="V563">
        <v>-11630676</v>
      </c>
      <c r="W563" t="s">
        <v>417</v>
      </c>
    </row>
    <row r="564" spans="1:23" x14ac:dyDescent="0.7">
      <c r="A564">
        <v>565</v>
      </c>
      <c r="B564" t="s">
        <v>2552</v>
      </c>
      <c r="C564" t="s">
        <v>2553</v>
      </c>
      <c r="D564" t="s">
        <v>2553</v>
      </c>
      <c r="F564" t="s">
        <v>21</v>
      </c>
      <c r="G564" t="s">
        <v>2554</v>
      </c>
      <c r="H564" t="s">
        <v>2555</v>
      </c>
      <c r="K564" t="s">
        <v>34</v>
      </c>
      <c r="L564" t="s">
        <v>35</v>
      </c>
      <c r="M564" t="s">
        <v>36</v>
      </c>
      <c r="N564" t="s">
        <v>37</v>
      </c>
      <c r="P564" t="s">
        <v>295</v>
      </c>
      <c r="R564" t="s">
        <v>818</v>
      </c>
      <c r="S564">
        <v>1320000</v>
      </c>
      <c r="T564" t="s">
        <v>39</v>
      </c>
      <c r="U564" t="s">
        <v>39</v>
      </c>
      <c r="V564" t="s">
        <v>39</v>
      </c>
    </row>
    <row r="565" spans="1:23" x14ac:dyDescent="0.7">
      <c r="A565">
        <v>566</v>
      </c>
      <c r="B565" t="s">
        <v>2556</v>
      </c>
      <c r="C565" t="s">
        <v>2557</v>
      </c>
      <c r="D565" t="s">
        <v>2557</v>
      </c>
      <c r="F565" t="s">
        <v>21</v>
      </c>
      <c r="G565" t="s">
        <v>2558</v>
      </c>
      <c r="H565" t="s">
        <v>23</v>
      </c>
      <c r="K565" t="s">
        <v>24</v>
      </c>
      <c r="L565" t="s">
        <v>293</v>
      </c>
      <c r="M565" t="s">
        <v>2559</v>
      </c>
      <c r="N565" t="s">
        <v>626</v>
      </c>
      <c r="O565" t="s">
        <v>295</v>
      </c>
      <c r="P565" t="s">
        <v>28</v>
      </c>
      <c r="R565" t="s">
        <v>875</v>
      </c>
      <c r="S565">
        <v>10000000</v>
      </c>
      <c r="T565">
        <v>4649600</v>
      </c>
      <c r="U565">
        <v>0</v>
      </c>
      <c r="V565">
        <v>-2285400</v>
      </c>
    </row>
    <row r="566" spans="1:23" x14ac:dyDescent="0.7">
      <c r="A566">
        <v>567</v>
      </c>
      <c r="B566" t="s">
        <v>2560</v>
      </c>
      <c r="C566" t="s">
        <v>2561</v>
      </c>
      <c r="D566" t="s">
        <v>2561</v>
      </c>
      <c r="F566" t="s">
        <v>21</v>
      </c>
      <c r="G566" t="s">
        <v>2562</v>
      </c>
      <c r="H566" t="s">
        <v>1902</v>
      </c>
      <c r="K566" t="s">
        <v>24</v>
      </c>
      <c r="L566" t="s">
        <v>250</v>
      </c>
      <c r="M566" t="s">
        <v>137</v>
      </c>
      <c r="N566" t="s">
        <v>251</v>
      </c>
      <c r="P566" t="s">
        <v>28</v>
      </c>
      <c r="R566" t="s">
        <v>148</v>
      </c>
      <c r="S566">
        <v>16000</v>
      </c>
      <c r="T566">
        <v>16000</v>
      </c>
      <c r="U566">
        <v>16000</v>
      </c>
      <c r="V566">
        <v>0</v>
      </c>
    </row>
    <row r="567" spans="1:23" x14ac:dyDescent="0.7">
      <c r="A567">
        <v>568</v>
      </c>
      <c r="B567" t="s">
        <v>2563</v>
      </c>
      <c r="C567" t="s">
        <v>2564</v>
      </c>
      <c r="D567" t="s">
        <v>2564</v>
      </c>
      <c r="F567" t="s">
        <v>21</v>
      </c>
      <c r="G567" t="s">
        <v>2565</v>
      </c>
      <c r="H567" t="s">
        <v>415</v>
      </c>
      <c r="K567" t="s">
        <v>24</v>
      </c>
      <c r="L567" t="s">
        <v>68</v>
      </c>
      <c r="M567" t="s">
        <v>185</v>
      </c>
      <c r="N567" t="s">
        <v>186</v>
      </c>
      <c r="O567" t="s">
        <v>76</v>
      </c>
      <c r="P567" t="s">
        <v>295</v>
      </c>
      <c r="R567" t="s">
        <v>2566</v>
      </c>
      <c r="S567">
        <v>5000000</v>
      </c>
      <c r="T567">
        <v>4008279</v>
      </c>
      <c r="U567">
        <v>5000000</v>
      </c>
      <c r="V567">
        <v>-1829558</v>
      </c>
      <c r="W567" t="s">
        <v>417</v>
      </c>
    </row>
    <row r="568" spans="1:23" x14ac:dyDescent="0.7">
      <c r="A568">
        <v>569</v>
      </c>
      <c r="B568" t="s">
        <v>2567</v>
      </c>
      <c r="C568" t="s">
        <v>2568</v>
      </c>
      <c r="D568" t="s">
        <v>2568</v>
      </c>
      <c r="F568" t="s">
        <v>21</v>
      </c>
      <c r="G568" t="s">
        <v>2569</v>
      </c>
      <c r="H568" t="s">
        <v>597</v>
      </c>
      <c r="K568" t="s">
        <v>24</v>
      </c>
      <c r="L568" t="s">
        <v>243</v>
      </c>
      <c r="M568" t="s">
        <v>55</v>
      </c>
      <c r="N568" t="s">
        <v>244</v>
      </c>
      <c r="O568" t="s">
        <v>76</v>
      </c>
      <c r="P568" t="s">
        <v>76</v>
      </c>
      <c r="R568" t="s">
        <v>2371</v>
      </c>
      <c r="T568">
        <v>0</v>
      </c>
      <c r="U568">
        <v>0</v>
      </c>
      <c r="V568">
        <v>106000</v>
      </c>
    </row>
    <row r="569" spans="1:23" x14ac:dyDescent="0.7">
      <c r="A569">
        <v>570</v>
      </c>
      <c r="B569" t="s">
        <v>2570</v>
      </c>
      <c r="C569" t="s">
        <v>2571</v>
      </c>
      <c r="D569" t="s">
        <v>2571</v>
      </c>
      <c r="F569" t="s">
        <v>21</v>
      </c>
      <c r="G569" t="s">
        <v>2572</v>
      </c>
      <c r="H569" t="s">
        <v>49</v>
      </c>
      <c r="K569" t="s">
        <v>24</v>
      </c>
      <c r="L569" t="s">
        <v>250</v>
      </c>
      <c r="M569" t="s">
        <v>185</v>
      </c>
      <c r="N569" t="s">
        <v>251</v>
      </c>
      <c r="R569" t="s">
        <v>2371</v>
      </c>
      <c r="T569">
        <v>2337200</v>
      </c>
      <c r="U569">
        <v>0</v>
      </c>
      <c r="V569">
        <v>2337200</v>
      </c>
      <c r="W569" t="s">
        <v>1486</v>
      </c>
    </row>
    <row r="570" spans="1:23" x14ac:dyDescent="0.7">
      <c r="A570">
        <v>571</v>
      </c>
      <c r="B570" t="s">
        <v>2573</v>
      </c>
      <c r="C570" t="s">
        <v>2574</v>
      </c>
      <c r="D570" t="s">
        <v>2574</v>
      </c>
      <c r="F570" t="s">
        <v>21</v>
      </c>
      <c r="G570" t="s">
        <v>2575</v>
      </c>
      <c r="H570" t="s">
        <v>23</v>
      </c>
      <c r="K570" t="s">
        <v>24</v>
      </c>
      <c r="L570" t="s">
        <v>25</v>
      </c>
      <c r="M570" t="s">
        <v>36</v>
      </c>
      <c r="N570" t="s">
        <v>27</v>
      </c>
      <c r="O570" t="s">
        <v>295</v>
      </c>
      <c r="P570" t="s">
        <v>28</v>
      </c>
      <c r="R570" t="s">
        <v>2576</v>
      </c>
      <c r="S570">
        <v>280000</v>
      </c>
      <c r="T570" t="s">
        <v>39</v>
      </c>
      <c r="U570" t="s">
        <v>39</v>
      </c>
      <c r="V570" t="s">
        <v>39</v>
      </c>
      <c r="W570" t="s">
        <v>581</v>
      </c>
    </row>
    <row r="571" spans="1:23" x14ac:dyDescent="0.7">
      <c r="A571">
        <v>572</v>
      </c>
      <c r="B571" t="s">
        <v>2577</v>
      </c>
      <c r="C571" t="s">
        <v>2578</v>
      </c>
      <c r="D571" t="s">
        <v>2578</v>
      </c>
      <c r="F571" t="s">
        <v>21</v>
      </c>
      <c r="G571" t="s">
        <v>2579</v>
      </c>
      <c r="H571" t="s">
        <v>2580</v>
      </c>
      <c r="K571" t="s">
        <v>24</v>
      </c>
      <c r="L571" t="s">
        <v>68</v>
      </c>
      <c r="M571" t="s">
        <v>36</v>
      </c>
      <c r="N571" t="s">
        <v>186</v>
      </c>
      <c r="O571" t="s">
        <v>28</v>
      </c>
      <c r="P571" t="s">
        <v>28</v>
      </c>
      <c r="R571" t="s">
        <v>2581</v>
      </c>
      <c r="S571">
        <v>160000</v>
      </c>
      <c r="T571">
        <v>160000</v>
      </c>
      <c r="U571">
        <v>160000</v>
      </c>
      <c r="V571">
        <v>0</v>
      </c>
    </row>
    <row r="572" spans="1:23" x14ac:dyDescent="0.7">
      <c r="A572">
        <v>573</v>
      </c>
      <c r="B572" t="s">
        <v>2582</v>
      </c>
      <c r="C572" t="s">
        <v>2583</v>
      </c>
      <c r="D572" t="s">
        <v>2583</v>
      </c>
      <c r="F572" t="s">
        <v>21</v>
      </c>
      <c r="G572" t="s">
        <v>2584</v>
      </c>
      <c r="H572" t="s">
        <v>886</v>
      </c>
      <c r="K572" t="s">
        <v>24</v>
      </c>
      <c r="L572" t="s">
        <v>68</v>
      </c>
      <c r="M572" t="s">
        <v>185</v>
      </c>
      <c r="N572" t="s">
        <v>367</v>
      </c>
      <c r="O572" t="s">
        <v>295</v>
      </c>
      <c r="P572" t="s">
        <v>295</v>
      </c>
      <c r="R572" t="s">
        <v>2585</v>
      </c>
      <c r="S572">
        <v>25500</v>
      </c>
      <c r="T572">
        <v>0</v>
      </c>
      <c r="U572">
        <v>0</v>
      </c>
      <c r="V572">
        <v>21000</v>
      </c>
      <c r="W572" t="s">
        <v>2586</v>
      </c>
    </row>
    <row r="573" spans="1:23" x14ac:dyDescent="0.7">
      <c r="A573">
        <v>574</v>
      </c>
      <c r="B573" t="s">
        <v>2587</v>
      </c>
      <c r="C573" t="s">
        <v>2588</v>
      </c>
      <c r="D573" t="s">
        <v>2588</v>
      </c>
      <c r="F573" t="s">
        <v>21</v>
      </c>
      <c r="G573" t="s">
        <v>2589</v>
      </c>
      <c r="H573" t="s">
        <v>379</v>
      </c>
      <c r="K573" t="s">
        <v>34</v>
      </c>
      <c r="L573" t="s">
        <v>68</v>
      </c>
      <c r="M573" t="s">
        <v>1335</v>
      </c>
      <c r="N573" t="s">
        <v>69</v>
      </c>
      <c r="P573" t="s">
        <v>28</v>
      </c>
      <c r="R573" t="s">
        <v>109</v>
      </c>
      <c r="S573">
        <v>51200</v>
      </c>
      <c r="T573" t="s">
        <v>39</v>
      </c>
      <c r="U573" t="s">
        <v>39</v>
      </c>
      <c r="V573" t="s">
        <v>39</v>
      </c>
      <c r="W573" t="s">
        <v>1265</v>
      </c>
    </row>
    <row r="574" spans="1:23" x14ac:dyDescent="0.7">
      <c r="A574">
        <v>575</v>
      </c>
      <c r="B574" t="s">
        <v>2590</v>
      </c>
      <c r="C574" t="s">
        <v>2591</v>
      </c>
      <c r="D574" t="s">
        <v>2591</v>
      </c>
      <c r="F574" t="s">
        <v>21</v>
      </c>
      <c r="G574" t="s">
        <v>654</v>
      </c>
      <c r="H574" t="s">
        <v>292</v>
      </c>
      <c r="K574" t="s">
        <v>34</v>
      </c>
      <c r="L574" t="s">
        <v>293</v>
      </c>
      <c r="M574" t="s">
        <v>137</v>
      </c>
      <c r="N574" t="s">
        <v>294</v>
      </c>
      <c r="O574" t="s">
        <v>28</v>
      </c>
      <c r="P574" t="s">
        <v>28</v>
      </c>
      <c r="R574" t="s">
        <v>2592</v>
      </c>
      <c r="S574">
        <v>80000</v>
      </c>
      <c r="T574">
        <v>0</v>
      </c>
      <c r="U574">
        <v>0</v>
      </c>
      <c r="V574">
        <v>59443560</v>
      </c>
      <c r="W574" t="s">
        <v>2593</v>
      </c>
    </row>
    <row r="575" spans="1:23" x14ac:dyDescent="0.7">
      <c r="A575">
        <v>576</v>
      </c>
      <c r="B575" t="s">
        <v>2594</v>
      </c>
      <c r="C575" t="s">
        <v>2595</v>
      </c>
      <c r="D575" t="s">
        <v>2596</v>
      </c>
      <c r="F575" t="s">
        <v>21</v>
      </c>
      <c r="G575" t="s">
        <v>2597</v>
      </c>
      <c r="H575" t="s">
        <v>1797</v>
      </c>
      <c r="K575" t="s">
        <v>24</v>
      </c>
      <c r="L575" t="s">
        <v>250</v>
      </c>
      <c r="M575" t="s">
        <v>166</v>
      </c>
      <c r="N575" t="s">
        <v>251</v>
      </c>
      <c r="R575" t="s">
        <v>1871</v>
      </c>
      <c r="S575">
        <v>7730150</v>
      </c>
      <c r="T575">
        <v>91707006</v>
      </c>
      <c r="U575">
        <v>34174142</v>
      </c>
      <c r="V575">
        <v>60068000</v>
      </c>
      <c r="W575" t="s">
        <v>2387</v>
      </c>
    </row>
    <row r="576" spans="1:23" x14ac:dyDescent="0.7">
      <c r="A576">
        <v>577</v>
      </c>
      <c r="B576" t="s">
        <v>2598</v>
      </c>
      <c r="C576" t="s">
        <v>2599</v>
      </c>
      <c r="D576" t="s">
        <v>2600</v>
      </c>
      <c r="F576" t="s">
        <v>21</v>
      </c>
      <c r="G576" t="s">
        <v>2601</v>
      </c>
      <c r="H576" t="s">
        <v>379</v>
      </c>
      <c r="K576" t="s">
        <v>24</v>
      </c>
      <c r="L576" t="s">
        <v>68</v>
      </c>
      <c r="M576" t="s">
        <v>1335</v>
      </c>
      <c r="N576" t="s">
        <v>69</v>
      </c>
      <c r="R576" t="s">
        <v>212</v>
      </c>
      <c r="S576">
        <v>11250</v>
      </c>
      <c r="T576" t="s">
        <v>39</v>
      </c>
      <c r="U576" t="s">
        <v>39</v>
      </c>
      <c r="V576" t="s">
        <v>39</v>
      </c>
    </row>
    <row r="577" spans="1:23" x14ac:dyDescent="0.7">
      <c r="A577">
        <v>578</v>
      </c>
      <c r="B577" t="s">
        <v>2602</v>
      </c>
      <c r="C577" t="s">
        <v>2603</v>
      </c>
      <c r="D577" t="s">
        <v>2603</v>
      </c>
      <c r="F577" t="s">
        <v>21</v>
      </c>
      <c r="G577" t="s">
        <v>2604</v>
      </c>
      <c r="H577" t="s">
        <v>160</v>
      </c>
      <c r="K577" t="s">
        <v>24</v>
      </c>
      <c r="L577" t="s">
        <v>25</v>
      </c>
      <c r="M577" t="s">
        <v>185</v>
      </c>
      <c r="N577" t="s">
        <v>27</v>
      </c>
      <c r="O577" t="s">
        <v>76</v>
      </c>
      <c r="P577" t="s">
        <v>28</v>
      </c>
      <c r="R577" t="s">
        <v>2605</v>
      </c>
      <c r="S577">
        <v>70400</v>
      </c>
      <c r="T577">
        <v>70400</v>
      </c>
      <c r="U577">
        <v>70400</v>
      </c>
      <c r="V577">
        <v>0</v>
      </c>
    </row>
    <row r="578" spans="1:23" x14ac:dyDescent="0.7">
      <c r="A578">
        <v>579</v>
      </c>
      <c r="B578" t="s">
        <v>2606</v>
      </c>
      <c r="C578" t="s">
        <v>2607</v>
      </c>
      <c r="D578" t="s">
        <v>2607</v>
      </c>
      <c r="F578" t="s">
        <v>21</v>
      </c>
      <c r="G578" t="s">
        <v>2608</v>
      </c>
      <c r="H578" t="s">
        <v>379</v>
      </c>
      <c r="K578" t="s">
        <v>34</v>
      </c>
      <c r="L578" t="s">
        <v>68</v>
      </c>
      <c r="M578" t="s">
        <v>2609</v>
      </c>
      <c r="N578" t="s">
        <v>69</v>
      </c>
      <c r="O578" t="s">
        <v>28</v>
      </c>
      <c r="P578" t="s">
        <v>28</v>
      </c>
      <c r="R578" t="s">
        <v>621</v>
      </c>
      <c r="S578">
        <v>174000</v>
      </c>
      <c r="T578" t="s">
        <v>39</v>
      </c>
      <c r="U578" t="s">
        <v>39</v>
      </c>
      <c r="V578" t="s">
        <v>39</v>
      </c>
      <c r="W578" t="s">
        <v>2610</v>
      </c>
    </row>
    <row r="579" spans="1:23" x14ac:dyDescent="0.7">
      <c r="A579">
        <v>580</v>
      </c>
      <c r="B579" t="s">
        <v>2611</v>
      </c>
      <c r="C579" t="s">
        <v>2612</v>
      </c>
      <c r="D579" t="s">
        <v>2612</v>
      </c>
      <c r="F579" t="s">
        <v>21</v>
      </c>
      <c r="G579" t="s">
        <v>2613</v>
      </c>
      <c r="H579" t="s">
        <v>509</v>
      </c>
      <c r="K579" t="s">
        <v>24</v>
      </c>
      <c r="L579" t="s">
        <v>25</v>
      </c>
      <c r="M579" t="s">
        <v>55</v>
      </c>
      <c r="N579" t="s">
        <v>56</v>
      </c>
      <c r="R579" t="s">
        <v>477</v>
      </c>
      <c r="S579">
        <v>1600000</v>
      </c>
      <c r="T579">
        <v>9597000</v>
      </c>
      <c r="U579">
        <v>7000000</v>
      </c>
      <c r="V579">
        <v>3202200</v>
      </c>
    </row>
    <row r="580" spans="1:23" x14ac:dyDescent="0.7">
      <c r="A580">
        <v>581</v>
      </c>
      <c r="B580" t="s">
        <v>2614</v>
      </c>
      <c r="C580" t="s">
        <v>2615</v>
      </c>
      <c r="D580" t="s">
        <v>2615</v>
      </c>
      <c r="F580" t="s">
        <v>21</v>
      </c>
      <c r="G580" t="s">
        <v>2616</v>
      </c>
      <c r="H580" t="s">
        <v>1669</v>
      </c>
      <c r="K580" t="s">
        <v>24</v>
      </c>
      <c r="L580" t="s">
        <v>250</v>
      </c>
      <c r="M580" t="s">
        <v>1335</v>
      </c>
      <c r="N580" t="s">
        <v>251</v>
      </c>
      <c r="R580" t="s">
        <v>1254</v>
      </c>
      <c r="S580">
        <v>300000</v>
      </c>
      <c r="T580">
        <v>900000</v>
      </c>
      <c r="U580">
        <v>900000</v>
      </c>
      <c r="V580">
        <v>0</v>
      </c>
    </row>
    <row r="581" spans="1:23" x14ac:dyDescent="0.7">
      <c r="A581">
        <v>582</v>
      </c>
      <c r="B581" t="s">
        <v>2617</v>
      </c>
      <c r="C581" t="s">
        <v>2618</v>
      </c>
      <c r="D581" t="s">
        <v>2618</v>
      </c>
      <c r="F581" t="s">
        <v>21</v>
      </c>
      <c r="G581" t="s">
        <v>2619</v>
      </c>
      <c r="H581" t="s">
        <v>415</v>
      </c>
      <c r="K581" t="s">
        <v>24</v>
      </c>
      <c r="L581" t="s">
        <v>68</v>
      </c>
      <c r="M581" t="s">
        <v>185</v>
      </c>
      <c r="N581" t="s">
        <v>186</v>
      </c>
      <c r="O581" t="s">
        <v>295</v>
      </c>
      <c r="P581" t="s">
        <v>295</v>
      </c>
      <c r="R581" t="s">
        <v>2620</v>
      </c>
      <c r="S581">
        <v>8000000</v>
      </c>
      <c r="T581">
        <v>26260000</v>
      </c>
      <c r="U581">
        <v>8000000</v>
      </c>
      <c r="V581">
        <v>5999740</v>
      </c>
      <c r="W581" t="s">
        <v>2621</v>
      </c>
    </row>
    <row r="582" spans="1:23" x14ac:dyDescent="0.7">
      <c r="A582">
        <v>583</v>
      </c>
      <c r="B582" t="s">
        <v>2622</v>
      </c>
      <c r="C582" t="s">
        <v>2623</v>
      </c>
      <c r="D582" t="s">
        <v>2624</v>
      </c>
      <c r="F582" t="s">
        <v>21</v>
      </c>
      <c r="G582" t="s">
        <v>2625</v>
      </c>
      <c r="H582" t="s">
        <v>2626</v>
      </c>
      <c r="K582" t="s">
        <v>24</v>
      </c>
      <c r="L582" t="s">
        <v>68</v>
      </c>
      <c r="M582" t="s">
        <v>2627</v>
      </c>
      <c r="N582" t="s">
        <v>367</v>
      </c>
      <c r="O582" t="s">
        <v>28</v>
      </c>
      <c r="P582" t="s">
        <v>28</v>
      </c>
      <c r="R582" t="s">
        <v>2628</v>
      </c>
      <c r="S582">
        <v>1344000</v>
      </c>
      <c r="T582">
        <v>0</v>
      </c>
      <c r="U582">
        <v>0</v>
      </c>
      <c r="V582">
        <v>-273776</v>
      </c>
      <c r="W582" t="s">
        <v>2629</v>
      </c>
    </row>
    <row r="583" spans="1:23" x14ac:dyDescent="0.7">
      <c r="A583">
        <v>584</v>
      </c>
      <c r="B583" t="s">
        <v>2630</v>
      </c>
      <c r="C583" t="s">
        <v>2631</v>
      </c>
      <c r="D583" t="s">
        <v>2631</v>
      </c>
      <c r="F583" t="s">
        <v>384</v>
      </c>
      <c r="K583" t="s">
        <v>92</v>
      </c>
      <c r="L583" t="s">
        <v>25</v>
      </c>
      <c r="M583" t="s">
        <v>185</v>
      </c>
      <c r="N583" t="s">
        <v>27</v>
      </c>
      <c r="R583" t="s">
        <v>2632</v>
      </c>
      <c r="S583">
        <v>10000000</v>
      </c>
      <c r="T583" t="s">
        <v>39</v>
      </c>
      <c r="U583" t="s">
        <v>39</v>
      </c>
      <c r="V583" t="s">
        <v>39</v>
      </c>
      <c r="W583" t="s">
        <v>2633</v>
      </c>
    </row>
    <row r="584" spans="1:23" x14ac:dyDescent="0.7">
      <c r="A584">
        <v>585</v>
      </c>
      <c r="B584" t="s">
        <v>2634</v>
      </c>
      <c r="C584" t="s">
        <v>2635</v>
      </c>
      <c r="D584" t="s">
        <v>2635</v>
      </c>
      <c r="F584" t="s">
        <v>21</v>
      </c>
      <c r="G584" t="s">
        <v>2636</v>
      </c>
      <c r="H584" t="s">
        <v>160</v>
      </c>
      <c r="K584" t="s">
        <v>24</v>
      </c>
      <c r="L584" t="s">
        <v>25</v>
      </c>
      <c r="M584" t="s">
        <v>2637</v>
      </c>
      <c r="N584" t="s">
        <v>27</v>
      </c>
      <c r="O584" t="s">
        <v>295</v>
      </c>
      <c r="P584" t="s">
        <v>28</v>
      </c>
      <c r="R584" t="s">
        <v>2638</v>
      </c>
      <c r="S584">
        <v>144000</v>
      </c>
      <c r="T584" t="s">
        <v>39</v>
      </c>
      <c r="U584" t="s">
        <v>39</v>
      </c>
      <c r="V584" t="s">
        <v>39</v>
      </c>
      <c r="W584" t="s">
        <v>2639</v>
      </c>
    </row>
    <row r="585" spans="1:23" x14ac:dyDescent="0.7">
      <c r="A585">
        <v>586</v>
      </c>
      <c r="B585" t="s">
        <v>2640</v>
      </c>
      <c r="C585" t="s">
        <v>2641</v>
      </c>
      <c r="D585" t="s">
        <v>2641</v>
      </c>
      <c r="F585" t="s">
        <v>21</v>
      </c>
      <c r="G585" t="s">
        <v>1493</v>
      </c>
      <c r="H585" t="s">
        <v>211</v>
      </c>
      <c r="K585" t="s">
        <v>24</v>
      </c>
      <c r="L585" t="s">
        <v>35</v>
      </c>
      <c r="M585" t="s">
        <v>427</v>
      </c>
      <c r="N585" t="s">
        <v>37</v>
      </c>
      <c r="R585" t="s">
        <v>561</v>
      </c>
      <c r="S585">
        <v>1000000</v>
      </c>
      <c r="T585">
        <v>0</v>
      </c>
      <c r="U585">
        <v>0</v>
      </c>
      <c r="V585">
        <v>17693708</v>
      </c>
      <c r="W585" t="s">
        <v>2642</v>
      </c>
    </row>
    <row r="586" spans="1:23" x14ac:dyDescent="0.7">
      <c r="A586">
        <v>587</v>
      </c>
      <c r="B586" t="s">
        <v>2643</v>
      </c>
      <c r="C586" t="s">
        <v>2644</v>
      </c>
      <c r="D586" t="s">
        <v>2644</v>
      </c>
      <c r="F586" t="s">
        <v>21</v>
      </c>
      <c r="G586" t="s">
        <v>2645</v>
      </c>
      <c r="H586" t="s">
        <v>242</v>
      </c>
      <c r="K586" t="s">
        <v>24</v>
      </c>
      <c r="L586" t="s">
        <v>243</v>
      </c>
      <c r="M586" t="s">
        <v>1897</v>
      </c>
      <c r="N586" t="s">
        <v>244</v>
      </c>
      <c r="O586" t="s">
        <v>295</v>
      </c>
      <c r="P586" t="s">
        <v>295</v>
      </c>
      <c r="R586" t="s">
        <v>1071</v>
      </c>
      <c r="S586">
        <v>30000000</v>
      </c>
      <c r="T586">
        <v>4886990</v>
      </c>
      <c r="U586">
        <v>0</v>
      </c>
      <c r="V586">
        <v>-10418085</v>
      </c>
      <c r="W586" t="s">
        <v>2646</v>
      </c>
    </row>
    <row r="587" spans="1:23" x14ac:dyDescent="0.7">
      <c r="A587">
        <v>588</v>
      </c>
      <c r="B587" t="s">
        <v>2647</v>
      </c>
      <c r="C587" t="s">
        <v>2648</v>
      </c>
      <c r="D587" t="s">
        <v>2648</v>
      </c>
      <c r="F587" t="s">
        <v>21</v>
      </c>
      <c r="G587" t="s">
        <v>2649</v>
      </c>
      <c r="H587" t="s">
        <v>1029</v>
      </c>
      <c r="K587" t="s">
        <v>24</v>
      </c>
      <c r="L587" t="s">
        <v>243</v>
      </c>
      <c r="M587" t="s">
        <v>1335</v>
      </c>
      <c r="N587" t="s">
        <v>244</v>
      </c>
      <c r="O587" t="s">
        <v>28</v>
      </c>
      <c r="P587" t="s">
        <v>28</v>
      </c>
      <c r="R587" t="s">
        <v>2650</v>
      </c>
      <c r="S587">
        <v>78000</v>
      </c>
      <c r="T587">
        <v>120000</v>
      </c>
      <c r="U587">
        <v>78000</v>
      </c>
      <c r="V587">
        <v>42000</v>
      </c>
    </row>
    <row r="588" spans="1:23" x14ac:dyDescent="0.7">
      <c r="A588">
        <v>589</v>
      </c>
      <c r="B588" t="s">
        <v>2651</v>
      </c>
      <c r="C588" t="s">
        <v>2652</v>
      </c>
      <c r="D588" t="s">
        <v>2653</v>
      </c>
      <c r="F588" t="s">
        <v>21</v>
      </c>
      <c r="G588" t="s">
        <v>2654</v>
      </c>
      <c r="H588" t="s">
        <v>538</v>
      </c>
      <c r="K588" t="s">
        <v>24</v>
      </c>
      <c r="L588" t="s">
        <v>68</v>
      </c>
      <c r="M588" t="s">
        <v>748</v>
      </c>
      <c r="N588" t="s">
        <v>367</v>
      </c>
      <c r="O588" t="s">
        <v>28</v>
      </c>
      <c r="P588" t="s">
        <v>28</v>
      </c>
      <c r="R588" t="s">
        <v>2581</v>
      </c>
      <c r="S588">
        <v>115000</v>
      </c>
      <c r="T588">
        <v>0</v>
      </c>
      <c r="U588">
        <v>115000</v>
      </c>
      <c r="V588">
        <v>0</v>
      </c>
      <c r="W588" t="s">
        <v>2655</v>
      </c>
    </row>
    <row r="589" spans="1:23" x14ac:dyDescent="0.7">
      <c r="A589">
        <v>590</v>
      </c>
      <c r="B589" t="s">
        <v>2656</v>
      </c>
      <c r="C589" t="s">
        <v>2657</v>
      </c>
      <c r="D589" t="s">
        <v>2658</v>
      </c>
      <c r="F589" t="s">
        <v>21</v>
      </c>
      <c r="G589" t="s">
        <v>2659</v>
      </c>
      <c r="H589" t="s">
        <v>2490</v>
      </c>
      <c r="K589" t="s">
        <v>34</v>
      </c>
      <c r="L589" t="s">
        <v>243</v>
      </c>
      <c r="M589" t="s">
        <v>55</v>
      </c>
      <c r="N589" t="s">
        <v>244</v>
      </c>
      <c r="O589" t="s">
        <v>76</v>
      </c>
      <c r="P589" t="s">
        <v>28</v>
      </c>
      <c r="R589" t="s">
        <v>2354</v>
      </c>
      <c r="T589" t="s">
        <v>39</v>
      </c>
      <c r="U589" t="s">
        <v>39</v>
      </c>
      <c r="V589" t="s">
        <v>39</v>
      </c>
      <c r="W589" t="s">
        <v>2660</v>
      </c>
    </row>
    <row r="590" spans="1:23" x14ac:dyDescent="0.7">
      <c r="A590">
        <v>591</v>
      </c>
      <c r="B590" t="s">
        <v>2661</v>
      </c>
      <c r="C590" t="s">
        <v>2662</v>
      </c>
      <c r="D590" t="s">
        <v>2662</v>
      </c>
      <c r="F590" t="s">
        <v>21</v>
      </c>
      <c r="G590" t="s">
        <v>2663</v>
      </c>
      <c r="H590" t="s">
        <v>1797</v>
      </c>
      <c r="K590" t="s">
        <v>24</v>
      </c>
      <c r="L590" t="s">
        <v>243</v>
      </c>
      <c r="M590" t="s">
        <v>36</v>
      </c>
      <c r="N590" t="s">
        <v>438</v>
      </c>
      <c r="O590" t="s">
        <v>28</v>
      </c>
      <c r="P590" t="s">
        <v>28</v>
      </c>
      <c r="R590" t="s">
        <v>156</v>
      </c>
      <c r="S590">
        <v>80000</v>
      </c>
      <c r="T590">
        <v>560000</v>
      </c>
      <c r="U590">
        <v>640000</v>
      </c>
      <c r="V590">
        <v>0</v>
      </c>
      <c r="W590" t="s">
        <v>440</v>
      </c>
    </row>
    <row r="591" spans="1:23" x14ac:dyDescent="0.7">
      <c r="A591">
        <v>592</v>
      </c>
      <c r="B591" t="s">
        <v>2664</v>
      </c>
      <c r="C591" t="s">
        <v>2665</v>
      </c>
      <c r="D591" t="s">
        <v>2665</v>
      </c>
      <c r="F591" t="s">
        <v>21</v>
      </c>
      <c r="G591" t="s">
        <v>2666</v>
      </c>
      <c r="H591" t="s">
        <v>1362</v>
      </c>
      <c r="K591" t="s">
        <v>24</v>
      </c>
      <c r="L591" t="s">
        <v>243</v>
      </c>
      <c r="M591" t="s">
        <v>655</v>
      </c>
      <c r="N591" t="s">
        <v>244</v>
      </c>
      <c r="O591" t="s">
        <v>295</v>
      </c>
      <c r="P591" t="s">
        <v>295</v>
      </c>
      <c r="R591" t="s">
        <v>2667</v>
      </c>
      <c r="S591">
        <v>46000</v>
      </c>
      <c r="T591" t="s">
        <v>39</v>
      </c>
      <c r="U591" t="s">
        <v>39</v>
      </c>
      <c r="V591" t="s">
        <v>39</v>
      </c>
      <c r="W591" t="s">
        <v>919</v>
      </c>
    </row>
    <row r="592" spans="1:23" x14ac:dyDescent="0.7">
      <c r="A592">
        <v>593</v>
      </c>
      <c r="B592" t="s">
        <v>2668</v>
      </c>
      <c r="C592" t="s">
        <v>2669</v>
      </c>
      <c r="D592" t="s">
        <v>2670</v>
      </c>
      <c r="F592" t="s">
        <v>384</v>
      </c>
      <c r="G592" t="s">
        <v>2671</v>
      </c>
      <c r="H592" t="s">
        <v>358</v>
      </c>
      <c r="K592" t="s">
        <v>92</v>
      </c>
      <c r="L592" t="s">
        <v>35</v>
      </c>
      <c r="N592" t="s">
        <v>37</v>
      </c>
      <c r="R592" t="s">
        <v>2354</v>
      </c>
      <c r="T592" t="s">
        <v>39</v>
      </c>
      <c r="U592" t="s">
        <v>39</v>
      </c>
      <c r="V592" t="s">
        <v>39</v>
      </c>
      <c r="W592" t="s">
        <v>2672</v>
      </c>
    </row>
    <row r="593" spans="1:23" x14ac:dyDescent="0.7">
      <c r="A593">
        <v>594</v>
      </c>
      <c r="B593" t="s">
        <v>2673</v>
      </c>
      <c r="C593" t="s">
        <v>2674</v>
      </c>
      <c r="D593" t="s">
        <v>2674</v>
      </c>
      <c r="F593" t="s">
        <v>21</v>
      </c>
      <c r="G593" t="s">
        <v>2675</v>
      </c>
      <c r="H593" t="s">
        <v>358</v>
      </c>
      <c r="K593" t="s">
        <v>24</v>
      </c>
      <c r="L593" t="s">
        <v>293</v>
      </c>
      <c r="M593" t="s">
        <v>185</v>
      </c>
      <c r="N593" t="s">
        <v>294</v>
      </c>
      <c r="O593" t="s">
        <v>76</v>
      </c>
      <c r="P593" t="s">
        <v>28</v>
      </c>
      <c r="R593" t="s">
        <v>1395</v>
      </c>
      <c r="S593">
        <v>5000000</v>
      </c>
      <c r="T593">
        <v>5632758</v>
      </c>
      <c r="U593">
        <v>20000000</v>
      </c>
      <c r="V593">
        <v>-15598837</v>
      </c>
    </row>
    <row r="594" spans="1:23" x14ac:dyDescent="0.7">
      <c r="A594">
        <v>595</v>
      </c>
      <c r="B594" t="s">
        <v>2676</v>
      </c>
      <c r="C594" t="s">
        <v>2677</v>
      </c>
      <c r="D594" t="s">
        <v>2677</v>
      </c>
      <c r="F594" t="s">
        <v>21</v>
      </c>
      <c r="G594" t="s">
        <v>2678</v>
      </c>
      <c r="H594" t="s">
        <v>358</v>
      </c>
      <c r="K594" t="s">
        <v>34</v>
      </c>
      <c r="L594" t="s">
        <v>293</v>
      </c>
      <c r="M594" t="s">
        <v>36</v>
      </c>
      <c r="N594" t="s">
        <v>294</v>
      </c>
      <c r="O594" t="s">
        <v>28</v>
      </c>
      <c r="P594" t="s">
        <v>28</v>
      </c>
      <c r="R594" t="s">
        <v>2679</v>
      </c>
      <c r="S594">
        <v>80500</v>
      </c>
      <c r="T594" t="s">
        <v>39</v>
      </c>
      <c r="U594" t="s">
        <v>39</v>
      </c>
      <c r="V594" t="s">
        <v>39</v>
      </c>
      <c r="W594" t="s">
        <v>2680</v>
      </c>
    </row>
    <row r="595" spans="1:23" x14ac:dyDescent="0.7">
      <c r="A595">
        <v>596</v>
      </c>
      <c r="B595" t="s">
        <v>2681</v>
      </c>
      <c r="C595" t="s">
        <v>2682</v>
      </c>
      <c r="D595" t="s">
        <v>2682</v>
      </c>
      <c r="F595" t="s">
        <v>21</v>
      </c>
      <c r="G595" t="s">
        <v>2683</v>
      </c>
      <c r="H595" t="s">
        <v>358</v>
      </c>
      <c r="K595" t="s">
        <v>24</v>
      </c>
      <c r="L595" t="s">
        <v>293</v>
      </c>
      <c r="M595" t="s">
        <v>1453</v>
      </c>
      <c r="N595" t="s">
        <v>294</v>
      </c>
      <c r="O595" t="s">
        <v>76</v>
      </c>
      <c r="P595" t="s">
        <v>295</v>
      </c>
      <c r="R595" t="s">
        <v>2684</v>
      </c>
      <c r="S595">
        <v>80000</v>
      </c>
      <c r="T595">
        <v>1286411</v>
      </c>
      <c r="U595">
        <v>0</v>
      </c>
      <c r="V595">
        <v>-15945729</v>
      </c>
    </row>
    <row r="596" spans="1:23" x14ac:dyDescent="0.7">
      <c r="A596">
        <v>597</v>
      </c>
      <c r="B596" t="s">
        <v>2685</v>
      </c>
      <c r="C596" t="s">
        <v>2686</v>
      </c>
      <c r="D596" t="s">
        <v>2686</v>
      </c>
      <c r="F596" t="s">
        <v>21</v>
      </c>
      <c r="G596" t="s">
        <v>2687</v>
      </c>
      <c r="H596" t="s">
        <v>897</v>
      </c>
      <c r="K596" t="s">
        <v>24</v>
      </c>
      <c r="L596" t="s">
        <v>68</v>
      </c>
      <c r="M596" t="s">
        <v>615</v>
      </c>
      <c r="N596" t="s">
        <v>75</v>
      </c>
      <c r="T596" t="s">
        <v>39</v>
      </c>
      <c r="U596" t="s">
        <v>39</v>
      </c>
      <c r="V596" t="s">
        <v>39</v>
      </c>
    </row>
    <row r="597" spans="1:23" x14ac:dyDescent="0.7">
      <c r="A597">
        <v>598</v>
      </c>
      <c r="B597" t="s">
        <v>2688</v>
      </c>
      <c r="C597" t="s">
        <v>2689</v>
      </c>
      <c r="D597" t="s">
        <v>2689</v>
      </c>
      <c r="F597" t="s">
        <v>21</v>
      </c>
      <c r="G597" t="s">
        <v>1945</v>
      </c>
      <c r="H597" t="s">
        <v>61</v>
      </c>
      <c r="K597" t="s">
        <v>24</v>
      </c>
      <c r="L597" t="s">
        <v>25</v>
      </c>
      <c r="M597" t="s">
        <v>36</v>
      </c>
      <c r="N597" t="s">
        <v>27</v>
      </c>
      <c r="O597" t="s">
        <v>28</v>
      </c>
      <c r="P597" t="s">
        <v>28</v>
      </c>
      <c r="R597" t="s">
        <v>839</v>
      </c>
      <c r="S597">
        <v>43500</v>
      </c>
      <c r="T597" t="s">
        <v>39</v>
      </c>
      <c r="U597" t="s">
        <v>39</v>
      </c>
      <c r="V597" t="s">
        <v>39</v>
      </c>
      <c r="W597" t="s">
        <v>581</v>
      </c>
    </row>
    <row r="598" spans="1:23" x14ac:dyDescent="0.7">
      <c r="A598">
        <v>599</v>
      </c>
      <c r="B598" t="s">
        <v>2690</v>
      </c>
      <c r="C598" t="s">
        <v>2691</v>
      </c>
      <c r="D598" t="s">
        <v>2691</v>
      </c>
      <c r="F598" t="s">
        <v>21</v>
      </c>
      <c r="G598" t="s">
        <v>2692</v>
      </c>
      <c r="H598" t="s">
        <v>426</v>
      </c>
      <c r="K598" t="s">
        <v>24</v>
      </c>
      <c r="L598" t="s">
        <v>68</v>
      </c>
      <c r="M598" t="s">
        <v>137</v>
      </c>
      <c r="N598" t="s">
        <v>75</v>
      </c>
      <c r="O598" t="s">
        <v>28</v>
      </c>
      <c r="P598" t="s">
        <v>28</v>
      </c>
      <c r="R598" t="s">
        <v>694</v>
      </c>
      <c r="S598">
        <v>96000</v>
      </c>
      <c r="T598">
        <v>144000</v>
      </c>
      <c r="U598">
        <v>96000</v>
      </c>
      <c r="V598">
        <v>48000</v>
      </c>
    </row>
    <row r="599" spans="1:23" x14ac:dyDescent="0.7">
      <c r="A599">
        <v>600</v>
      </c>
      <c r="B599" t="s">
        <v>2693</v>
      </c>
      <c r="C599" t="s">
        <v>2694</v>
      </c>
      <c r="D599" t="s">
        <v>2694</v>
      </c>
      <c r="F599" t="s">
        <v>21</v>
      </c>
      <c r="G599" t="s">
        <v>2695</v>
      </c>
      <c r="H599" t="s">
        <v>476</v>
      </c>
      <c r="K599" t="s">
        <v>24</v>
      </c>
      <c r="L599" t="s">
        <v>68</v>
      </c>
      <c r="M599" t="s">
        <v>826</v>
      </c>
      <c r="N599" t="s">
        <v>367</v>
      </c>
      <c r="O599" t="s">
        <v>28</v>
      </c>
      <c r="P599" t="s">
        <v>28</v>
      </c>
      <c r="R599" t="s">
        <v>2696</v>
      </c>
      <c r="S599">
        <v>153000</v>
      </c>
      <c r="T599" t="s">
        <v>39</v>
      </c>
      <c r="U599" t="s">
        <v>39</v>
      </c>
      <c r="V599" t="s">
        <v>39</v>
      </c>
      <c r="W599" t="s">
        <v>2697</v>
      </c>
    </row>
    <row r="600" spans="1:23" x14ac:dyDescent="0.7">
      <c r="A600">
        <v>601</v>
      </c>
      <c r="B600" t="s">
        <v>2698</v>
      </c>
      <c r="C600" t="s">
        <v>2699</v>
      </c>
      <c r="D600" t="s">
        <v>2699</v>
      </c>
      <c r="F600" t="s">
        <v>21</v>
      </c>
      <c r="G600" t="s">
        <v>2700</v>
      </c>
      <c r="H600" t="s">
        <v>1204</v>
      </c>
      <c r="K600" t="s">
        <v>24</v>
      </c>
      <c r="L600" t="s">
        <v>243</v>
      </c>
      <c r="M600" t="s">
        <v>2701</v>
      </c>
      <c r="N600" t="s">
        <v>244</v>
      </c>
      <c r="O600" t="s">
        <v>28</v>
      </c>
      <c r="P600" t="s">
        <v>28</v>
      </c>
      <c r="R600" t="s">
        <v>702</v>
      </c>
      <c r="S600">
        <v>105000</v>
      </c>
      <c r="T600" t="s">
        <v>39</v>
      </c>
      <c r="U600" t="s">
        <v>39</v>
      </c>
      <c r="V600" t="s">
        <v>39</v>
      </c>
      <c r="W600" t="s">
        <v>2702</v>
      </c>
    </row>
    <row r="601" spans="1:23" x14ac:dyDescent="0.7">
      <c r="A601">
        <v>602</v>
      </c>
      <c r="B601" t="s">
        <v>2703</v>
      </c>
      <c r="C601" t="s">
        <v>2704</v>
      </c>
      <c r="D601" t="s">
        <v>2704</v>
      </c>
      <c r="F601" t="s">
        <v>21</v>
      </c>
      <c r="G601" t="s">
        <v>2074</v>
      </c>
      <c r="H601" t="s">
        <v>625</v>
      </c>
      <c r="K601" t="s">
        <v>24</v>
      </c>
      <c r="L601" t="s">
        <v>25</v>
      </c>
      <c r="M601" t="s">
        <v>263</v>
      </c>
      <c r="N601" t="s">
        <v>27</v>
      </c>
      <c r="O601" t="s">
        <v>28</v>
      </c>
      <c r="P601" t="s">
        <v>28</v>
      </c>
      <c r="R601" t="s">
        <v>2705</v>
      </c>
      <c r="S601">
        <v>30000</v>
      </c>
      <c r="T601" t="s">
        <v>39</v>
      </c>
      <c r="U601" t="s">
        <v>39</v>
      </c>
      <c r="V601" t="s">
        <v>39</v>
      </c>
      <c r="W601" t="s">
        <v>581</v>
      </c>
    </row>
    <row r="602" spans="1:23" x14ac:dyDescent="0.7">
      <c r="A602">
        <v>603</v>
      </c>
      <c r="B602" t="s">
        <v>2706</v>
      </c>
      <c r="C602" t="s">
        <v>2707</v>
      </c>
      <c r="D602" t="s">
        <v>2707</v>
      </c>
      <c r="F602" t="s">
        <v>21</v>
      </c>
      <c r="G602" t="s">
        <v>2708</v>
      </c>
      <c r="H602" t="s">
        <v>426</v>
      </c>
      <c r="K602" t="s">
        <v>24</v>
      </c>
      <c r="L602" t="s">
        <v>68</v>
      </c>
      <c r="M602" t="s">
        <v>36</v>
      </c>
      <c r="N602" t="s">
        <v>75</v>
      </c>
      <c r="O602" t="s">
        <v>28</v>
      </c>
      <c r="P602" t="s">
        <v>28</v>
      </c>
      <c r="R602" t="s">
        <v>719</v>
      </c>
      <c r="S602">
        <v>80000</v>
      </c>
      <c r="T602">
        <v>540000</v>
      </c>
      <c r="U602">
        <v>540000</v>
      </c>
      <c r="V602">
        <v>0</v>
      </c>
    </row>
    <row r="603" spans="1:23" x14ac:dyDescent="0.7">
      <c r="A603">
        <v>604</v>
      </c>
      <c r="B603" t="s">
        <v>2709</v>
      </c>
      <c r="C603" t="s">
        <v>2710</v>
      </c>
      <c r="D603" t="s">
        <v>2710</v>
      </c>
      <c r="F603" t="s">
        <v>21</v>
      </c>
      <c r="G603" t="s">
        <v>2711</v>
      </c>
      <c r="H603" t="s">
        <v>476</v>
      </c>
      <c r="K603" t="s">
        <v>24</v>
      </c>
      <c r="L603" t="s">
        <v>68</v>
      </c>
      <c r="M603" t="s">
        <v>615</v>
      </c>
      <c r="N603" t="s">
        <v>69</v>
      </c>
      <c r="R603" t="s">
        <v>2032</v>
      </c>
      <c r="S603">
        <v>482420</v>
      </c>
      <c r="T603">
        <v>958140</v>
      </c>
      <c r="U603">
        <v>958140</v>
      </c>
      <c r="V603">
        <v>0</v>
      </c>
    </row>
    <row r="604" spans="1:23" x14ac:dyDescent="0.7">
      <c r="A604">
        <v>605</v>
      </c>
      <c r="B604" t="s">
        <v>2712</v>
      </c>
      <c r="C604" t="s">
        <v>2713</v>
      </c>
      <c r="D604" t="s">
        <v>2713</v>
      </c>
      <c r="F604" t="s">
        <v>21</v>
      </c>
      <c r="G604" t="s">
        <v>2714</v>
      </c>
      <c r="H604" t="s">
        <v>2580</v>
      </c>
      <c r="K604" t="s">
        <v>24</v>
      </c>
      <c r="L604" t="s">
        <v>68</v>
      </c>
      <c r="M604" t="s">
        <v>263</v>
      </c>
      <c r="N604" t="s">
        <v>186</v>
      </c>
      <c r="O604" t="s">
        <v>28</v>
      </c>
      <c r="P604" t="s">
        <v>28</v>
      </c>
      <c r="R604" t="s">
        <v>2715</v>
      </c>
      <c r="S604">
        <v>150000</v>
      </c>
      <c r="T604" t="s">
        <v>39</v>
      </c>
      <c r="U604" t="s">
        <v>39</v>
      </c>
      <c r="V604" t="s">
        <v>39</v>
      </c>
      <c r="W604" t="s">
        <v>2716</v>
      </c>
    </row>
    <row r="605" spans="1:23" x14ac:dyDescent="0.7">
      <c r="A605">
        <v>606</v>
      </c>
      <c r="B605" t="s">
        <v>2717</v>
      </c>
      <c r="C605" t="s">
        <v>2718</v>
      </c>
      <c r="D605" t="s">
        <v>2718</v>
      </c>
      <c r="F605" t="s">
        <v>21</v>
      </c>
      <c r="G605" t="s">
        <v>2719</v>
      </c>
      <c r="H605" t="s">
        <v>98</v>
      </c>
      <c r="K605" t="s">
        <v>24</v>
      </c>
      <c r="L605" t="s">
        <v>68</v>
      </c>
      <c r="M605" t="s">
        <v>2720</v>
      </c>
      <c r="N605" t="s">
        <v>186</v>
      </c>
      <c r="O605" t="s">
        <v>28</v>
      </c>
      <c r="P605" t="s">
        <v>28</v>
      </c>
      <c r="R605" t="s">
        <v>2721</v>
      </c>
      <c r="S605">
        <v>323000</v>
      </c>
      <c r="T605">
        <v>0</v>
      </c>
      <c r="U605">
        <v>0</v>
      </c>
      <c r="V605">
        <v>-8095</v>
      </c>
    </row>
    <row r="606" spans="1:23" x14ac:dyDescent="0.7">
      <c r="A606">
        <v>607</v>
      </c>
      <c r="B606" t="s">
        <v>2722</v>
      </c>
      <c r="C606" t="s">
        <v>2723</v>
      </c>
      <c r="D606" t="s">
        <v>2724</v>
      </c>
      <c r="F606" t="s">
        <v>21</v>
      </c>
      <c r="G606" t="s">
        <v>2725</v>
      </c>
      <c r="H606" t="s">
        <v>426</v>
      </c>
      <c r="K606" t="s">
        <v>24</v>
      </c>
      <c r="L606" t="s">
        <v>68</v>
      </c>
      <c r="M606" t="s">
        <v>185</v>
      </c>
      <c r="N606" t="s">
        <v>75</v>
      </c>
      <c r="O606" t="s">
        <v>28</v>
      </c>
      <c r="P606" t="s">
        <v>76</v>
      </c>
      <c r="R606" t="s">
        <v>1696</v>
      </c>
      <c r="S606">
        <v>10300000</v>
      </c>
      <c r="T606">
        <v>9575700</v>
      </c>
      <c r="U606">
        <v>0</v>
      </c>
      <c r="V606">
        <v>0</v>
      </c>
      <c r="W606" t="s">
        <v>417</v>
      </c>
    </row>
    <row r="607" spans="1:23" x14ac:dyDescent="0.7">
      <c r="A607">
        <v>608</v>
      </c>
      <c r="B607" t="s">
        <v>2726</v>
      </c>
      <c r="C607" t="s">
        <v>2727</v>
      </c>
      <c r="D607" t="s">
        <v>2728</v>
      </c>
      <c r="F607" t="s">
        <v>21</v>
      </c>
      <c r="G607" t="s">
        <v>2729</v>
      </c>
      <c r="H607" t="s">
        <v>538</v>
      </c>
      <c r="K607" t="s">
        <v>34</v>
      </c>
      <c r="L607" t="s">
        <v>68</v>
      </c>
      <c r="M607" t="s">
        <v>137</v>
      </c>
      <c r="N607" t="s">
        <v>367</v>
      </c>
      <c r="O607" t="s">
        <v>28</v>
      </c>
      <c r="P607" t="s">
        <v>28</v>
      </c>
      <c r="R607" t="s">
        <v>2730</v>
      </c>
      <c r="S607">
        <v>30000</v>
      </c>
      <c r="T607" t="s">
        <v>39</v>
      </c>
      <c r="U607" t="s">
        <v>39</v>
      </c>
      <c r="V607" t="s">
        <v>39</v>
      </c>
      <c r="W607" t="s">
        <v>2731</v>
      </c>
    </row>
    <row r="608" spans="1:23" x14ac:dyDescent="0.7">
      <c r="A608">
        <v>609</v>
      </c>
      <c r="B608" t="s">
        <v>2732</v>
      </c>
      <c r="C608" t="s">
        <v>2733</v>
      </c>
      <c r="D608" t="s">
        <v>2733</v>
      </c>
      <c r="F608" t="s">
        <v>21</v>
      </c>
      <c r="G608" t="s">
        <v>2734</v>
      </c>
      <c r="H608" t="s">
        <v>631</v>
      </c>
      <c r="K608" t="s">
        <v>24</v>
      </c>
      <c r="L608" t="s">
        <v>68</v>
      </c>
      <c r="M608" t="s">
        <v>137</v>
      </c>
      <c r="N608" t="s">
        <v>186</v>
      </c>
      <c r="O608" t="s">
        <v>28</v>
      </c>
      <c r="P608" t="s">
        <v>295</v>
      </c>
      <c r="R608" t="s">
        <v>987</v>
      </c>
      <c r="S608">
        <v>30000</v>
      </c>
      <c r="T608">
        <v>30000</v>
      </c>
      <c r="U608">
        <v>30000</v>
      </c>
      <c r="V608">
        <v>0</v>
      </c>
    </row>
    <row r="609" spans="1:23" x14ac:dyDescent="0.7">
      <c r="A609">
        <v>610</v>
      </c>
      <c r="B609" t="s">
        <v>2735</v>
      </c>
      <c r="C609" t="s">
        <v>2736</v>
      </c>
      <c r="D609" t="s">
        <v>2736</v>
      </c>
      <c r="F609" t="s">
        <v>21</v>
      </c>
      <c r="G609" t="s">
        <v>2737</v>
      </c>
      <c r="H609" t="s">
        <v>952</v>
      </c>
      <c r="K609" t="s">
        <v>24</v>
      </c>
      <c r="L609" t="s">
        <v>68</v>
      </c>
      <c r="M609" t="s">
        <v>137</v>
      </c>
      <c r="N609" t="s">
        <v>75</v>
      </c>
      <c r="O609" t="s">
        <v>28</v>
      </c>
      <c r="P609" t="s">
        <v>28</v>
      </c>
      <c r="R609" t="s">
        <v>2620</v>
      </c>
      <c r="S609">
        <v>47000</v>
      </c>
      <c r="T609">
        <v>280000</v>
      </c>
      <c r="U609">
        <v>264000</v>
      </c>
      <c r="V609">
        <v>16000</v>
      </c>
    </row>
    <row r="610" spans="1:23" x14ac:dyDescent="0.7">
      <c r="A610">
        <v>611</v>
      </c>
      <c r="B610" t="s">
        <v>2738</v>
      </c>
      <c r="C610" t="s">
        <v>2739</v>
      </c>
      <c r="D610" t="s">
        <v>2740</v>
      </c>
      <c r="F610" t="s">
        <v>21</v>
      </c>
      <c r="G610" t="s">
        <v>2741</v>
      </c>
      <c r="H610" t="s">
        <v>575</v>
      </c>
      <c r="K610" t="s">
        <v>24</v>
      </c>
      <c r="L610" t="s">
        <v>68</v>
      </c>
      <c r="M610" t="s">
        <v>137</v>
      </c>
      <c r="N610" t="s">
        <v>367</v>
      </c>
      <c r="O610" t="s">
        <v>28</v>
      </c>
      <c r="P610" t="s">
        <v>28</v>
      </c>
      <c r="R610" t="s">
        <v>2742</v>
      </c>
      <c r="S610">
        <v>24000</v>
      </c>
      <c r="T610" t="s">
        <v>39</v>
      </c>
      <c r="U610" t="s">
        <v>39</v>
      </c>
      <c r="V610" t="s">
        <v>39</v>
      </c>
      <c r="W610" t="s">
        <v>2743</v>
      </c>
    </row>
    <row r="611" spans="1:23" x14ac:dyDescent="0.7">
      <c r="A611">
        <v>612</v>
      </c>
      <c r="B611" t="s">
        <v>2744</v>
      </c>
      <c r="C611" t="s">
        <v>2745</v>
      </c>
      <c r="D611" t="s">
        <v>2745</v>
      </c>
      <c r="F611" t="s">
        <v>21</v>
      </c>
      <c r="G611" t="s">
        <v>2746</v>
      </c>
      <c r="H611" t="s">
        <v>625</v>
      </c>
      <c r="K611" t="s">
        <v>34</v>
      </c>
      <c r="L611" t="s">
        <v>35</v>
      </c>
      <c r="M611" t="s">
        <v>36</v>
      </c>
      <c r="N611" t="s">
        <v>37</v>
      </c>
      <c r="R611" t="s">
        <v>2075</v>
      </c>
      <c r="S611">
        <v>1794000</v>
      </c>
      <c r="T611" t="s">
        <v>39</v>
      </c>
      <c r="U611" t="s">
        <v>39</v>
      </c>
      <c r="V611" t="s">
        <v>39</v>
      </c>
    </row>
    <row r="612" spans="1:23" x14ac:dyDescent="0.7">
      <c r="A612">
        <v>613</v>
      </c>
      <c r="B612" t="s">
        <v>2747</v>
      </c>
      <c r="C612" t="s">
        <v>2748</v>
      </c>
      <c r="D612" t="s">
        <v>2748</v>
      </c>
      <c r="F612" t="s">
        <v>21</v>
      </c>
      <c r="G612" t="s">
        <v>2749</v>
      </c>
      <c r="H612" t="s">
        <v>1029</v>
      </c>
      <c r="K612" t="s">
        <v>24</v>
      </c>
      <c r="L612" t="s">
        <v>243</v>
      </c>
      <c r="M612" t="s">
        <v>36</v>
      </c>
      <c r="N612" t="s">
        <v>244</v>
      </c>
      <c r="O612" t="s">
        <v>28</v>
      </c>
      <c r="P612" t="s">
        <v>28</v>
      </c>
      <c r="R612" t="s">
        <v>2750</v>
      </c>
      <c r="S612">
        <v>177000</v>
      </c>
      <c r="T612" t="s">
        <v>39</v>
      </c>
      <c r="U612" t="s">
        <v>39</v>
      </c>
      <c r="V612" t="s">
        <v>39</v>
      </c>
      <c r="W612" t="s">
        <v>2751</v>
      </c>
    </row>
    <row r="613" spans="1:23" x14ac:dyDescent="0.7">
      <c r="A613">
        <v>614</v>
      </c>
      <c r="B613" t="s">
        <v>2752</v>
      </c>
      <c r="C613" t="s">
        <v>2753</v>
      </c>
      <c r="D613" t="s">
        <v>2754</v>
      </c>
      <c r="F613" t="s">
        <v>21</v>
      </c>
      <c r="G613" t="s">
        <v>2485</v>
      </c>
      <c r="H613" t="s">
        <v>2755</v>
      </c>
      <c r="K613" t="s">
        <v>24</v>
      </c>
      <c r="L613" t="s">
        <v>68</v>
      </c>
      <c r="M613" t="s">
        <v>185</v>
      </c>
      <c r="N613" t="s">
        <v>69</v>
      </c>
      <c r="O613" t="s">
        <v>28</v>
      </c>
      <c r="P613" t="s">
        <v>28</v>
      </c>
      <c r="R613" t="s">
        <v>392</v>
      </c>
      <c r="S613">
        <v>1500000</v>
      </c>
      <c r="T613">
        <v>1021000</v>
      </c>
      <c r="U613">
        <v>1500000</v>
      </c>
      <c r="V613">
        <v>-479000</v>
      </c>
      <c r="W613" t="s">
        <v>2756</v>
      </c>
    </row>
    <row r="614" spans="1:23" x14ac:dyDescent="0.7">
      <c r="A614">
        <v>615</v>
      </c>
      <c r="B614" t="s">
        <v>2757</v>
      </c>
      <c r="C614" t="s">
        <v>2758</v>
      </c>
      <c r="D614" t="s">
        <v>2759</v>
      </c>
      <c r="F614" t="s">
        <v>21</v>
      </c>
      <c r="G614" t="s">
        <v>2760</v>
      </c>
      <c r="H614" t="s">
        <v>660</v>
      </c>
      <c r="K614" t="s">
        <v>24</v>
      </c>
      <c r="L614" t="s">
        <v>25</v>
      </c>
      <c r="M614" t="s">
        <v>427</v>
      </c>
      <c r="N614" t="s">
        <v>27</v>
      </c>
      <c r="O614" t="s">
        <v>295</v>
      </c>
      <c r="P614" t="s">
        <v>28</v>
      </c>
      <c r="R614" t="s">
        <v>1005</v>
      </c>
      <c r="S614">
        <v>1000000</v>
      </c>
      <c r="T614">
        <v>1000000</v>
      </c>
      <c r="U614">
        <v>1000000</v>
      </c>
      <c r="V614">
        <v>0</v>
      </c>
    </row>
    <row r="615" spans="1:23" x14ac:dyDescent="0.7">
      <c r="A615">
        <v>616</v>
      </c>
      <c r="B615" t="s">
        <v>2761</v>
      </c>
      <c r="C615" t="s">
        <v>2762</v>
      </c>
      <c r="D615" t="s">
        <v>2762</v>
      </c>
      <c r="F615" t="s">
        <v>21</v>
      </c>
      <c r="G615" t="s">
        <v>2763</v>
      </c>
      <c r="H615" t="s">
        <v>61</v>
      </c>
      <c r="K615" t="s">
        <v>24</v>
      </c>
      <c r="L615" t="s">
        <v>25</v>
      </c>
      <c r="M615" t="s">
        <v>36</v>
      </c>
      <c r="N615" t="s">
        <v>27</v>
      </c>
      <c r="O615" t="s">
        <v>28</v>
      </c>
      <c r="P615" t="s">
        <v>28</v>
      </c>
      <c r="R615" t="s">
        <v>2764</v>
      </c>
      <c r="S615">
        <v>350000</v>
      </c>
      <c r="T615" t="s">
        <v>39</v>
      </c>
      <c r="U615" t="s">
        <v>39</v>
      </c>
      <c r="V615" t="s">
        <v>39</v>
      </c>
      <c r="W615" t="s">
        <v>581</v>
      </c>
    </row>
    <row r="616" spans="1:23" x14ac:dyDescent="0.7">
      <c r="A616">
        <v>617</v>
      </c>
      <c r="B616" t="s">
        <v>2765</v>
      </c>
      <c r="C616" t="s">
        <v>2766</v>
      </c>
      <c r="D616" t="s">
        <v>2766</v>
      </c>
      <c r="F616" t="s">
        <v>21</v>
      </c>
      <c r="G616" t="s">
        <v>2767</v>
      </c>
      <c r="H616" t="s">
        <v>1080</v>
      </c>
      <c r="K616" t="s">
        <v>24</v>
      </c>
      <c r="L616" t="s">
        <v>35</v>
      </c>
      <c r="M616" t="s">
        <v>36</v>
      </c>
      <c r="N616" t="s">
        <v>37</v>
      </c>
      <c r="R616" t="s">
        <v>80</v>
      </c>
      <c r="S616">
        <v>765000</v>
      </c>
      <c r="T616">
        <v>765000</v>
      </c>
      <c r="U616">
        <v>765000</v>
      </c>
      <c r="V616">
        <v>0</v>
      </c>
    </row>
    <row r="617" spans="1:23" x14ac:dyDescent="0.7">
      <c r="A617">
        <v>618</v>
      </c>
      <c r="B617" t="s">
        <v>2768</v>
      </c>
      <c r="C617" t="s">
        <v>2769</v>
      </c>
      <c r="D617" t="s">
        <v>2769</v>
      </c>
      <c r="F617" t="s">
        <v>21</v>
      </c>
      <c r="G617" t="s">
        <v>2770</v>
      </c>
      <c r="H617" t="s">
        <v>1080</v>
      </c>
      <c r="K617" t="s">
        <v>34</v>
      </c>
      <c r="L617" t="s">
        <v>35</v>
      </c>
      <c r="M617" t="s">
        <v>36</v>
      </c>
      <c r="N617" t="s">
        <v>37</v>
      </c>
      <c r="R617" t="s">
        <v>1279</v>
      </c>
      <c r="S617">
        <v>220000</v>
      </c>
      <c r="T617" t="s">
        <v>39</v>
      </c>
      <c r="U617" t="s">
        <v>39</v>
      </c>
      <c r="V617" t="s">
        <v>39</v>
      </c>
    </row>
    <row r="618" spans="1:23" x14ac:dyDescent="0.7">
      <c r="A618">
        <v>619</v>
      </c>
      <c r="B618" t="s">
        <v>2771</v>
      </c>
      <c r="C618" t="s">
        <v>2772</v>
      </c>
      <c r="D618" t="s">
        <v>2772</v>
      </c>
      <c r="F618" t="s">
        <v>21</v>
      </c>
      <c r="G618" t="s">
        <v>2773</v>
      </c>
      <c r="H618" t="s">
        <v>738</v>
      </c>
      <c r="K618" t="s">
        <v>34</v>
      </c>
      <c r="L618" t="s">
        <v>250</v>
      </c>
      <c r="M618" t="s">
        <v>137</v>
      </c>
      <c r="N618" t="s">
        <v>251</v>
      </c>
      <c r="R618" t="s">
        <v>2774</v>
      </c>
      <c r="S618">
        <v>40000</v>
      </c>
      <c r="T618" t="s">
        <v>39</v>
      </c>
      <c r="U618" t="s">
        <v>39</v>
      </c>
      <c r="V618" t="s">
        <v>39</v>
      </c>
      <c r="W618" t="s">
        <v>1138</v>
      </c>
    </row>
    <row r="619" spans="1:23" x14ac:dyDescent="0.7">
      <c r="A619">
        <v>620</v>
      </c>
      <c r="B619" t="s">
        <v>2775</v>
      </c>
      <c r="C619" t="s">
        <v>2776</v>
      </c>
      <c r="D619" t="s">
        <v>2776</v>
      </c>
      <c r="F619" t="s">
        <v>21</v>
      </c>
      <c r="G619" t="s">
        <v>2777</v>
      </c>
      <c r="H619" t="s">
        <v>660</v>
      </c>
      <c r="K619" t="s">
        <v>34</v>
      </c>
      <c r="L619" t="s">
        <v>35</v>
      </c>
      <c r="M619" t="s">
        <v>36</v>
      </c>
      <c r="N619" t="s">
        <v>37</v>
      </c>
      <c r="R619" t="s">
        <v>2778</v>
      </c>
      <c r="S619">
        <v>208000</v>
      </c>
      <c r="T619" t="s">
        <v>39</v>
      </c>
      <c r="U619" t="s">
        <v>39</v>
      </c>
      <c r="V619" t="s">
        <v>39</v>
      </c>
    </row>
    <row r="620" spans="1:23" x14ac:dyDescent="0.7">
      <c r="A620">
        <v>621</v>
      </c>
      <c r="B620" t="s">
        <v>2779</v>
      </c>
      <c r="C620" t="s">
        <v>2780</v>
      </c>
      <c r="D620" t="s">
        <v>2780</v>
      </c>
      <c r="F620" t="s">
        <v>21</v>
      </c>
      <c r="G620" t="s">
        <v>2781</v>
      </c>
      <c r="H620" t="s">
        <v>44</v>
      </c>
      <c r="K620" t="s">
        <v>24</v>
      </c>
      <c r="L620" t="s">
        <v>25</v>
      </c>
      <c r="M620" t="s">
        <v>36</v>
      </c>
      <c r="N620" t="s">
        <v>27</v>
      </c>
      <c r="O620" t="s">
        <v>28</v>
      </c>
      <c r="P620" t="s">
        <v>28</v>
      </c>
      <c r="R620" t="s">
        <v>1665</v>
      </c>
      <c r="S620">
        <v>76500</v>
      </c>
      <c r="T620" t="s">
        <v>39</v>
      </c>
      <c r="U620" t="s">
        <v>39</v>
      </c>
      <c r="V620" t="s">
        <v>39</v>
      </c>
      <c r="W620" t="s">
        <v>581</v>
      </c>
    </row>
    <row r="621" spans="1:23" x14ac:dyDescent="0.7">
      <c r="A621">
        <v>622</v>
      </c>
      <c r="B621" t="s">
        <v>2782</v>
      </c>
      <c r="C621" t="s">
        <v>2783</v>
      </c>
      <c r="D621" t="s">
        <v>2783</v>
      </c>
      <c r="F621" t="s">
        <v>21</v>
      </c>
      <c r="G621" t="s">
        <v>2784</v>
      </c>
      <c r="H621" t="s">
        <v>897</v>
      </c>
      <c r="K621" t="s">
        <v>24</v>
      </c>
      <c r="L621" t="s">
        <v>68</v>
      </c>
      <c r="M621" t="s">
        <v>1335</v>
      </c>
      <c r="N621" t="s">
        <v>186</v>
      </c>
      <c r="O621" t="s">
        <v>28</v>
      </c>
      <c r="P621" t="s">
        <v>28</v>
      </c>
      <c r="R621" t="s">
        <v>62</v>
      </c>
      <c r="S621">
        <v>800000</v>
      </c>
      <c r="T621" t="s">
        <v>39</v>
      </c>
      <c r="U621" t="s">
        <v>39</v>
      </c>
      <c r="V621" t="s">
        <v>39</v>
      </c>
      <c r="W621" t="s">
        <v>2785</v>
      </c>
    </row>
    <row r="622" spans="1:23" x14ac:dyDescent="0.7">
      <c r="A622">
        <v>623</v>
      </c>
      <c r="B622" t="s">
        <v>2786</v>
      </c>
      <c r="C622" t="s">
        <v>2787</v>
      </c>
      <c r="D622" t="s">
        <v>2787</v>
      </c>
      <c r="F622" t="s">
        <v>21</v>
      </c>
      <c r="G622" t="s">
        <v>2788</v>
      </c>
      <c r="H622" t="s">
        <v>756</v>
      </c>
      <c r="K622" t="s">
        <v>34</v>
      </c>
      <c r="L622" t="s">
        <v>25</v>
      </c>
      <c r="M622" t="s">
        <v>55</v>
      </c>
      <c r="N622" t="s">
        <v>56</v>
      </c>
      <c r="R622" t="s">
        <v>2789</v>
      </c>
      <c r="S622">
        <v>20000000</v>
      </c>
      <c r="T622">
        <v>0</v>
      </c>
      <c r="U622">
        <v>0</v>
      </c>
      <c r="V622">
        <v>-40000</v>
      </c>
      <c r="W622" t="s">
        <v>2790</v>
      </c>
    </row>
    <row r="623" spans="1:23" x14ac:dyDescent="0.7">
      <c r="A623">
        <v>624</v>
      </c>
      <c r="B623" t="s">
        <v>2791</v>
      </c>
      <c r="C623" t="s">
        <v>2792</v>
      </c>
      <c r="D623" t="s">
        <v>2792</v>
      </c>
      <c r="F623" t="s">
        <v>21</v>
      </c>
      <c r="G623" t="s">
        <v>2793</v>
      </c>
      <c r="H623" t="s">
        <v>2092</v>
      </c>
      <c r="K623" t="s">
        <v>34</v>
      </c>
      <c r="L623" t="s">
        <v>68</v>
      </c>
      <c r="M623" t="s">
        <v>492</v>
      </c>
      <c r="N623" t="s">
        <v>367</v>
      </c>
      <c r="R623" t="s">
        <v>2794</v>
      </c>
      <c r="S623">
        <v>72000</v>
      </c>
      <c r="T623">
        <v>0</v>
      </c>
      <c r="U623">
        <v>72000</v>
      </c>
      <c r="V623">
        <v>0</v>
      </c>
      <c r="W623" t="s">
        <v>2795</v>
      </c>
    </row>
    <row r="624" spans="1:23" x14ac:dyDescent="0.7">
      <c r="A624">
        <v>625</v>
      </c>
      <c r="B624" t="s">
        <v>2796</v>
      </c>
      <c r="C624" t="s">
        <v>2797</v>
      </c>
      <c r="D624" t="s">
        <v>2797</v>
      </c>
      <c r="F624" t="s">
        <v>21</v>
      </c>
      <c r="G624" t="s">
        <v>2798</v>
      </c>
      <c r="H624" t="s">
        <v>44</v>
      </c>
      <c r="K624" t="s">
        <v>24</v>
      </c>
      <c r="L624" t="s">
        <v>293</v>
      </c>
      <c r="M624" t="s">
        <v>2799</v>
      </c>
      <c r="N624" t="s">
        <v>626</v>
      </c>
      <c r="O624" t="s">
        <v>28</v>
      </c>
      <c r="P624" t="s">
        <v>28</v>
      </c>
      <c r="R624" t="s">
        <v>555</v>
      </c>
      <c r="S624">
        <v>5000000</v>
      </c>
      <c r="T624">
        <v>1729200</v>
      </c>
      <c r="U624">
        <v>5000000</v>
      </c>
      <c r="V624">
        <v>-4169800</v>
      </c>
    </row>
    <row r="625" spans="1:23" x14ac:dyDescent="0.7">
      <c r="A625">
        <v>626</v>
      </c>
      <c r="B625" t="s">
        <v>2800</v>
      </c>
      <c r="C625" t="s">
        <v>2801</v>
      </c>
      <c r="D625" t="s">
        <v>2802</v>
      </c>
      <c r="F625" t="s">
        <v>384</v>
      </c>
      <c r="G625" t="s">
        <v>2803</v>
      </c>
      <c r="H625" t="s">
        <v>73</v>
      </c>
      <c r="K625" t="s">
        <v>92</v>
      </c>
      <c r="L625" t="s">
        <v>68</v>
      </c>
      <c r="M625" t="s">
        <v>137</v>
      </c>
      <c r="N625" t="s">
        <v>367</v>
      </c>
      <c r="O625" t="s">
        <v>28</v>
      </c>
      <c r="P625" t="s">
        <v>28</v>
      </c>
      <c r="R625" t="s">
        <v>2804</v>
      </c>
      <c r="S625">
        <v>30000</v>
      </c>
      <c r="T625" t="s">
        <v>39</v>
      </c>
      <c r="U625" t="s">
        <v>39</v>
      </c>
      <c r="V625" t="s">
        <v>39</v>
      </c>
      <c r="W625" t="s">
        <v>2805</v>
      </c>
    </row>
    <row r="626" spans="1:23" x14ac:dyDescent="0.7">
      <c r="A626">
        <v>627</v>
      </c>
      <c r="B626" t="s">
        <v>2806</v>
      </c>
      <c r="C626" t="s">
        <v>2807</v>
      </c>
      <c r="D626" t="s">
        <v>2808</v>
      </c>
      <c r="F626" t="s">
        <v>21</v>
      </c>
      <c r="G626" t="s">
        <v>2809</v>
      </c>
      <c r="H626" t="s">
        <v>334</v>
      </c>
      <c r="K626" t="s">
        <v>24</v>
      </c>
      <c r="L626" t="s">
        <v>68</v>
      </c>
      <c r="M626" t="s">
        <v>2810</v>
      </c>
      <c r="N626" t="s">
        <v>367</v>
      </c>
      <c r="O626" t="s">
        <v>28</v>
      </c>
      <c r="P626" t="s">
        <v>28</v>
      </c>
      <c r="R626" t="s">
        <v>29</v>
      </c>
      <c r="S626">
        <v>200000</v>
      </c>
      <c r="T626">
        <v>420000</v>
      </c>
      <c r="U626">
        <v>420000</v>
      </c>
      <c r="V626">
        <v>0</v>
      </c>
      <c r="W626" t="s">
        <v>2811</v>
      </c>
    </row>
    <row r="627" spans="1:23" x14ac:dyDescent="0.7">
      <c r="A627">
        <v>628</v>
      </c>
      <c r="B627" t="s">
        <v>2812</v>
      </c>
      <c r="C627" t="s">
        <v>2813</v>
      </c>
      <c r="D627" t="s">
        <v>2813</v>
      </c>
      <c r="F627" t="s">
        <v>21</v>
      </c>
      <c r="G627" t="s">
        <v>2814</v>
      </c>
      <c r="H627" t="s">
        <v>625</v>
      </c>
      <c r="K627" t="s">
        <v>24</v>
      </c>
      <c r="L627" t="s">
        <v>25</v>
      </c>
      <c r="M627" t="s">
        <v>1335</v>
      </c>
      <c r="N627" t="s">
        <v>27</v>
      </c>
      <c r="O627" t="s">
        <v>28</v>
      </c>
      <c r="P627" t="s">
        <v>28</v>
      </c>
      <c r="R627" t="s">
        <v>2815</v>
      </c>
      <c r="S627">
        <v>15400</v>
      </c>
      <c r="T627">
        <v>121400</v>
      </c>
      <c r="U627">
        <v>121400</v>
      </c>
      <c r="V627">
        <v>0</v>
      </c>
    </row>
    <row r="628" spans="1:23" x14ac:dyDescent="0.7">
      <c r="A628">
        <v>629</v>
      </c>
      <c r="B628" t="s">
        <v>2816</v>
      </c>
      <c r="C628" t="s">
        <v>2817</v>
      </c>
      <c r="D628" t="s">
        <v>2817</v>
      </c>
      <c r="F628" t="s">
        <v>21</v>
      </c>
      <c r="G628" t="s">
        <v>2818</v>
      </c>
      <c r="H628" t="s">
        <v>358</v>
      </c>
      <c r="K628" t="s">
        <v>34</v>
      </c>
      <c r="L628" t="s">
        <v>250</v>
      </c>
      <c r="M628" t="s">
        <v>1273</v>
      </c>
      <c r="N628" t="s">
        <v>251</v>
      </c>
      <c r="R628" t="s">
        <v>109</v>
      </c>
      <c r="S628">
        <v>1750</v>
      </c>
      <c r="T628" t="s">
        <v>39</v>
      </c>
      <c r="U628" t="s">
        <v>39</v>
      </c>
      <c r="V628" t="s">
        <v>39</v>
      </c>
      <c r="W628" t="s">
        <v>2819</v>
      </c>
    </row>
    <row r="629" spans="1:23" x14ac:dyDescent="0.7">
      <c r="A629">
        <v>630</v>
      </c>
      <c r="B629" t="s">
        <v>2820</v>
      </c>
      <c r="C629" t="s">
        <v>2821</v>
      </c>
      <c r="D629" t="s">
        <v>2821</v>
      </c>
      <c r="F629" t="s">
        <v>21</v>
      </c>
      <c r="G629" t="s">
        <v>2822</v>
      </c>
      <c r="H629" t="s">
        <v>44</v>
      </c>
      <c r="K629" t="s">
        <v>24</v>
      </c>
      <c r="L629" t="s">
        <v>25</v>
      </c>
      <c r="M629" t="s">
        <v>36</v>
      </c>
      <c r="N629" t="s">
        <v>27</v>
      </c>
      <c r="O629" t="s">
        <v>28</v>
      </c>
      <c r="P629" t="s">
        <v>28</v>
      </c>
      <c r="R629" t="s">
        <v>2823</v>
      </c>
      <c r="S629">
        <v>80000</v>
      </c>
      <c r="T629">
        <v>80000</v>
      </c>
      <c r="U629">
        <v>80000</v>
      </c>
      <c r="V629">
        <v>0</v>
      </c>
    </row>
    <row r="630" spans="1:23" x14ac:dyDescent="0.7">
      <c r="A630">
        <v>631</v>
      </c>
      <c r="B630" t="s">
        <v>2824</v>
      </c>
      <c r="C630" t="s">
        <v>2825</v>
      </c>
      <c r="D630" t="s">
        <v>2825</v>
      </c>
      <c r="F630" t="s">
        <v>21</v>
      </c>
      <c r="G630" t="s">
        <v>2826</v>
      </c>
      <c r="H630" t="s">
        <v>358</v>
      </c>
      <c r="K630" t="s">
        <v>24</v>
      </c>
      <c r="L630" t="s">
        <v>293</v>
      </c>
      <c r="M630" t="s">
        <v>2827</v>
      </c>
      <c r="N630" t="s">
        <v>294</v>
      </c>
      <c r="O630" t="s">
        <v>28</v>
      </c>
      <c r="P630" t="s">
        <v>28</v>
      </c>
      <c r="R630" t="s">
        <v>2828</v>
      </c>
      <c r="S630">
        <v>350000</v>
      </c>
      <c r="T630">
        <v>8747781</v>
      </c>
      <c r="U630">
        <v>8350000</v>
      </c>
      <c r="V630">
        <v>-1860432</v>
      </c>
    </row>
    <row r="631" spans="1:23" x14ac:dyDescent="0.7">
      <c r="A631">
        <v>632</v>
      </c>
      <c r="B631" t="s">
        <v>2829</v>
      </c>
      <c r="C631" t="s">
        <v>2830</v>
      </c>
      <c r="D631" t="s">
        <v>2830</v>
      </c>
      <c r="F631" t="s">
        <v>21</v>
      </c>
      <c r="G631" t="s">
        <v>2831</v>
      </c>
      <c r="H631" t="s">
        <v>61</v>
      </c>
      <c r="K631" t="s">
        <v>24</v>
      </c>
      <c r="L631" t="s">
        <v>25</v>
      </c>
      <c r="M631" t="s">
        <v>1177</v>
      </c>
      <c r="N631" t="s">
        <v>27</v>
      </c>
      <c r="O631" t="s">
        <v>76</v>
      </c>
      <c r="P631" t="s">
        <v>28</v>
      </c>
      <c r="R631" t="s">
        <v>2551</v>
      </c>
      <c r="S631">
        <v>5000000</v>
      </c>
      <c r="T631">
        <v>-11200</v>
      </c>
      <c r="U631">
        <v>0</v>
      </c>
      <c r="V631">
        <v>-11200</v>
      </c>
    </row>
    <row r="632" spans="1:23" x14ac:dyDescent="0.7">
      <c r="A632">
        <v>633</v>
      </c>
      <c r="B632" t="s">
        <v>2832</v>
      </c>
      <c r="C632" t="s">
        <v>2833</v>
      </c>
      <c r="D632" t="s">
        <v>2833</v>
      </c>
      <c r="F632" t="s">
        <v>21</v>
      </c>
      <c r="G632" t="s">
        <v>2834</v>
      </c>
      <c r="H632" t="s">
        <v>2580</v>
      </c>
      <c r="K632" t="s">
        <v>34</v>
      </c>
      <c r="L632" t="s">
        <v>68</v>
      </c>
      <c r="M632" t="s">
        <v>74</v>
      </c>
      <c r="N632" t="s">
        <v>186</v>
      </c>
      <c r="O632" t="s">
        <v>28</v>
      </c>
      <c r="P632" t="s">
        <v>28</v>
      </c>
      <c r="R632" t="s">
        <v>1740</v>
      </c>
      <c r="S632">
        <v>72000</v>
      </c>
      <c r="T632" t="s">
        <v>39</v>
      </c>
      <c r="U632" t="s">
        <v>39</v>
      </c>
      <c r="V632" t="s">
        <v>39</v>
      </c>
      <c r="W632" t="s">
        <v>2835</v>
      </c>
    </row>
    <row r="633" spans="1:23" x14ac:dyDescent="0.7">
      <c r="A633">
        <v>634</v>
      </c>
      <c r="B633" t="s">
        <v>2836</v>
      </c>
      <c r="C633" t="s">
        <v>2837</v>
      </c>
      <c r="D633" t="s">
        <v>2837</v>
      </c>
      <c r="F633" t="s">
        <v>21</v>
      </c>
      <c r="G633" t="s">
        <v>2838</v>
      </c>
      <c r="H633" t="s">
        <v>549</v>
      </c>
      <c r="K633" t="s">
        <v>24</v>
      </c>
      <c r="L633" t="s">
        <v>250</v>
      </c>
      <c r="M633" t="s">
        <v>427</v>
      </c>
      <c r="N633" t="s">
        <v>251</v>
      </c>
      <c r="R633" t="s">
        <v>343</v>
      </c>
      <c r="S633">
        <v>22368945</v>
      </c>
      <c r="T633">
        <v>25249500</v>
      </c>
      <c r="U633">
        <v>0</v>
      </c>
      <c r="V633">
        <v>-75397400</v>
      </c>
    </row>
    <row r="634" spans="1:23" x14ac:dyDescent="0.7">
      <c r="A634">
        <v>635</v>
      </c>
      <c r="B634" t="s">
        <v>2839</v>
      </c>
      <c r="C634" t="s">
        <v>2840</v>
      </c>
      <c r="D634" t="s">
        <v>2840</v>
      </c>
      <c r="F634" t="s">
        <v>384</v>
      </c>
      <c r="K634" t="s">
        <v>92</v>
      </c>
      <c r="L634" t="s">
        <v>35</v>
      </c>
      <c r="N634" t="s">
        <v>37</v>
      </c>
      <c r="R634" t="s">
        <v>2354</v>
      </c>
      <c r="T634" t="s">
        <v>39</v>
      </c>
      <c r="U634" t="s">
        <v>39</v>
      </c>
      <c r="V634" t="s">
        <v>39</v>
      </c>
      <c r="W634" t="s">
        <v>2355</v>
      </c>
    </row>
    <row r="635" spans="1:23" x14ac:dyDescent="0.7">
      <c r="A635">
        <v>636</v>
      </c>
      <c r="B635" t="s">
        <v>2841</v>
      </c>
      <c r="C635" t="s">
        <v>2842</v>
      </c>
      <c r="D635" t="s">
        <v>2842</v>
      </c>
      <c r="F635" t="s">
        <v>21</v>
      </c>
      <c r="G635" t="s">
        <v>2843</v>
      </c>
      <c r="H635" t="s">
        <v>797</v>
      </c>
      <c r="K635" t="s">
        <v>24</v>
      </c>
      <c r="L635" t="s">
        <v>68</v>
      </c>
      <c r="M635" t="s">
        <v>36</v>
      </c>
      <c r="N635" t="s">
        <v>186</v>
      </c>
      <c r="O635" t="s">
        <v>28</v>
      </c>
      <c r="P635" t="s">
        <v>28</v>
      </c>
      <c r="R635" t="s">
        <v>2844</v>
      </c>
      <c r="S635">
        <v>80000</v>
      </c>
      <c r="T635">
        <v>80000</v>
      </c>
      <c r="U635">
        <v>80000</v>
      </c>
      <c r="V635">
        <v>0</v>
      </c>
    </row>
    <row r="636" spans="1:23" x14ac:dyDescent="0.7">
      <c r="A636">
        <v>637</v>
      </c>
      <c r="B636" t="s">
        <v>2845</v>
      </c>
      <c r="C636" t="s">
        <v>2846</v>
      </c>
      <c r="D636" t="s">
        <v>2846</v>
      </c>
      <c r="F636" t="s">
        <v>21</v>
      </c>
      <c r="G636" t="s">
        <v>2847</v>
      </c>
      <c r="H636" t="s">
        <v>228</v>
      </c>
      <c r="K636" t="s">
        <v>24</v>
      </c>
      <c r="L636" t="s">
        <v>243</v>
      </c>
      <c r="M636" t="s">
        <v>137</v>
      </c>
      <c r="N636" t="s">
        <v>438</v>
      </c>
      <c r="O636" t="s">
        <v>28</v>
      </c>
      <c r="P636" t="s">
        <v>28</v>
      </c>
      <c r="R636" t="s">
        <v>148</v>
      </c>
      <c r="S636">
        <v>45000</v>
      </c>
      <c r="T636">
        <v>105000</v>
      </c>
      <c r="U636">
        <v>105000</v>
      </c>
      <c r="V636">
        <v>0</v>
      </c>
      <c r="W636" t="s">
        <v>440</v>
      </c>
    </row>
    <row r="637" spans="1:23" x14ac:dyDescent="0.7">
      <c r="A637">
        <v>638</v>
      </c>
      <c r="B637" t="s">
        <v>2848</v>
      </c>
      <c r="C637" t="s">
        <v>2849</v>
      </c>
      <c r="D637" t="s">
        <v>2849</v>
      </c>
      <c r="F637" t="s">
        <v>21</v>
      </c>
      <c r="G637" t="s">
        <v>2850</v>
      </c>
      <c r="H637" t="s">
        <v>44</v>
      </c>
      <c r="K637" t="s">
        <v>24</v>
      </c>
      <c r="L637" t="s">
        <v>25</v>
      </c>
      <c r="M637" t="s">
        <v>1335</v>
      </c>
      <c r="N637" t="s">
        <v>27</v>
      </c>
      <c r="O637" t="s">
        <v>28</v>
      </c>
      <c r="P637" t="s">
        <v>28</v>
      </c>
      <c r="R637" t="s">
        <v>2371</v>
      </c>
      <c r="T637">
        <v>143000</v>
      </c>
      <c r="U637">
        <v>0</v>
      </c>
      <c r="V637">
        <v>143000</v>
      </c>
    </row>
    <row r="638" spans="1:23" x14ac:dyDescent="0.7">
      <c r="A638">
        <v>639</v>
      </c>
      <c r="B638" t="s">
        <v>2851</v>
      </c>
      <c r="C638" t="s">
        <v>2852</v>
      </c>
      <c r="D638" t="s">
        <v>2852</v>
      </c>
      <c r="F638" t="s">
        <v>21</v>
      </c>
      <c r="G638" t="s">
        <v>2853</v>
      </c>
      <c r="H638" t="s">
        <v>897</v>
      </c>
      <c r="K638" t="s">
        <v>24</v>
      </c>
      <c r="L638" t="s">
        <v>68</v>
      </c>
      <c r="M638" t="s">
        <v>36</v>
      </c>
      <c r="N638" t="s">
        <v>186</v>
      </c>
      <c r="O638" t="s">
        <v>28</v>
      </c>
      <c r="P638" t="s">
        <v>28</v>
      </c>
      <c r="R638" t="s">
        <v>766</v>
      </c>
      <c r="S638">
        <v>80000</v>
      </c>
      <c r="T638" t="s">
        <v>39</v>
      </c>
      <c r="U638" t="s">
        <v>39</v>
      </c>
      <c r="V638" t="s">
        <v>39</v>
      </c>
      <c r="W638" t="s">
        <v>767</v>
      </c>
    </row>
    <row r="639" spans="1:23" x14ac:dyDescent="0.7">
      <c r="A639">
        <v>640</v>
      </c>
      <c r="B639" t="s">
        <v>2854</v>
      </c>
      <c r="C639" t="s">
        <v>2855</v>
      </c>
      <c r="D639" t="s">
        <v>2855</v>
      </c>
      <c r="F639" t="s">
        <v>21</v>
      </c>
      <c r="G639" t="s">
        <v>2856</v>
      </c>
      <c r="H639" t="s">
        <v>2857</v>
      </c>
      <c r="K639" t="s">
        <v>34</v>
      </c>
      <c r="L639" t="s">
        <v>68</v>
      </c>
      <c r="M639" t="s">
        <v>263</v>
      </c>
      <c r="N639" t="s">
        <v>186</v>
      </c>
      <c r="O639" t="s">
        <v>28</v>
      </c>
      <c r="P639" t="s">
        <v>28</v>
      </c>
      <c r="R639" t="s">
        <v>2858</v>
      </c>
      <c r="S639">
        <v>150000</v>
      </c>
      <c r="T639" t="s">
        <v>39</v>
      </c>
      <c r="U639" t="s">
        <v>39</v>
      </c>
      <c r="V639" t="s">
        <v>39</v>
      </c>
      <c r="W639" t="s">
        <v>2859</v>
      </c>
    </row>
    <row r="640" spans="1:23" x14ac:dyDescent="0.7">
      <c r="A640">
        <v>641</v>
      </c>
      <c r="B640" t="s">
        <v>2860</v>
      </c>
      <c r="C640" t="s">
        <v>2861</v>
      </c>
      <c r="D640" t="s">
        <v>2861</v>
      </c>
      <c r="F640" t="s">
        <v>384</v>
      </c>
      <c r="G640" t="s">
        <v>2862</v>
      </c>
      <c r="K640" t="s">
        <v>92</v>
      </c>
      <c r="L640" t="s">
        <v>68</v>
      </c>
      <c r="N640" t="s">
        <v>367</v>
      </c>
      <c r="R640" t="s">
        <v>2863</v>
      </c>
      <c r="S640">
        <v>152000</v>
      </c>
      <c r="T640" t="s">
        <v>39</v>
      </c>
      <c r="U640" t="s">
        <v>39</v>
      </c>
      <c r="V640" t="s">
        <v>39</v>
      </c>
      <c r="W640" t="s">
        <v>384</v>
      </c>
    </row>
    <row r="641" spans="1:23" x14ac:dyDescent="0.7">
      <c r="A641">
        <v>642</v>
      </c>
      <c r="B641" t="s">
        <v>2864</v>
      </c>
      <c r="C641" t="s">
        <v>2865</v>
      </c>
      <c r="D641" t="s">
        <v>2865</v>
      </c>
      <c r="F641" t="s">
        <v>21</v>
      </c>
      <c r="G641" t="s">
        <v>2866</v>
      </c>
      <c r="H641" t="s">
        <v>2867</v>
      </c>
      <c r="K641" t="s">
        <v>24</v>
      </c>
      <c r="L641" t="s">
        <v>68</v>
      </c>
      <c r="M641" t="s">
        <v>185</v>
      </c>
      <c r="N641" t="s">
        <v>186</v>
      </c>
      <c r="O641" t="s">
        <v>295</v>
      </c>
      <c r="P641" t="s">
        <v>295</v>
      </c>
      <c r="R641" t="s">
        <v>791</v>
      </c>
      <c r="S641">
        <v>3000000</v>
      </c>
      <c r="T641">
        <v>4545600</v>
      </c>
      <c r="U641">
        <v>3000000</v>
      </c>
      <c r="V641">
        <v>1545600</v>
      </c>
    </row>
    <row r="642" spans="1:23" x14ac:dyDescent="0.7">
      <c r="A642">
        <v>643</v>
      </c>
      <c r="B642" t="s">
        <v>2868</v>
      </c>
      <c r="C642" t="s">
        <v>2869</v>
      </c>
      <c r="D642" t="s">
        <v>2869</v>
      </c>
      <c r="F642" t="s">
        <v>21</v>
      </c>
      <c r="G642" t="s">
        <v>2870</v>
      </c>
      <c r="H642" t="s">
        <v>2064</v>
      </c>
      <c r="K642" t="s">
        <v>34</v>
      </c>
      <c r="L642" t="s">
        <v>68</v>
      </c>
      <c r="M642" t="s">
        <v>36</v>
      </c>
      <c r="N642" t="s">
        <v>75</v>
      </c>
      <c r="O642" t="s">
        <v>28</v>
      </c>
      <c r="P642" t="s">
        <v>28</v>
      </c>
      <c r="R642" t="s">
        <v>2871</v>
      </c>
      <c r="S642">
        <v>200000</v>
      </c>
      <c r="T642" t="s">
        <v>39</v>
      </c>
      <c r="U642" t="s">
        <v>39</v>
      </c>
      <c r="V642" t="s">
        <v>39</v>
      </c>
      <c r="W642" t="s">
        <v>1164</v>
      </c>
    </row>
    <row r="643" spans="1:23" x14ac:dyDescent="0.7">
      <c r="A643">
        <v>644</v>
      </c>
      <c r="B643" t="s">
        <v>2872</v>
      </c>
      <c r="C643" t="s">
        <v>2873</v>
      </c>
      <c r="D643" t="s">
        <v>2873</v>
      </c>
      <c r="F643" t="s">
        <v>21</v>
      </c>
      <c r="G643" t="s">
        <v>2874</v>
      </c>
      <c r="H643" t="s">
        <v>575</v>
      </c>
      <c r="K643" t="s">
        <v>24</v>
      </c>
      <c r="L643" t="s">
        <v>68</v>
      </c>
      <c r="M643" t="s">
        <v>1946</v>
      </c>
      <c r="N643" t="s">
        <v>367</v>
      </c>
      <c r="O643" t="s">
        <v>295</v>
      </c>
      <c r="P643" t="s">
        <v>76</v>
      </c>
      <c r="R643" t="s">
        <v>2620</v>
      </c>
      <c r="S643">
        <v>5000000</v>
      </c>
      <c r="T643">
        <v>4737985</v>
      </c>
      <c r="U643">
        <v>5000000</v>
      </c>
      <c r="V643">
        <v>935285</v>
      </c>
      <c r="W643" t="s">
        <v>1102</v>
      </c>
    </row>
    <row r="644" spans="1:23" x14ac:dyDescent="0.7">
      <c r="A644">
        <v>645</v>
      </c>
      <c r="B644" t="s">
        <v>2875</v>
      </c>
      <c r="C644" t="s">
        <v>2876</v>
      </c>
      <c r="D644" t="s">
        <v>2876</v>
      </c>
      <c r="F644" t="s">
        <v>21</v>
      </c>
      <c r="G644" t="s">
        <v>2877</v>
      </c>
      <c r="H644" t="s">
        <v>707</v>
      </c>
      <c r="K644" t="s">
        <v>24</v>
      </c>
      <c r="L644" t="s">
        <v>243</v>
      </c>
      <c r="M644" t="s">
        <v>137</v>
      </c>
      <c r="N644" t="s">
        <v>244</v>
      </c>
      <c r="O644" t="s">
        <v>28</v>
      </c>
      <c r="P644" t="s">
        <v>28</v>
      </c>
      <c r="R644" t="s">
        <v>343</v>
      </c>
      <c r="S644">
        <v>16000</v>
      </c>
      <c r="T644" t="s">
        <v>39</v>
      </c>
      <c r="U644" t="s">
        <v>39</v>
      </c>
      <c r="V644" t="s">
        <v>39</v>
      </c>
      <c r="W644" t="s">
        <v>919</v>
      </c>
    </row>
    <row r="645" spans="1:23" x14ac:dyDescent="0.7">
      <c r="A645">
        <v>646</v>
      </c>
      <c r="B645" t="s">
        <v>2878</v>
      </c>
      <c r="C645" t="s">
        <v>2879</v>
      </c>
      <c r="D645" t="s">
        <v>2879</v>
      </c>
      <c r="F645" t="s">
        <v>21</v>
      </c>
      <c r="G645" t="s">
        <v>2880</v>
      </c>
      <c r="H645" t="s">
        <v>2490</v>
      </c>
      <c r="K645" t="s">
        <v>24</v>
      </c>
      <c r="L645" t="s">
        <v>243</v>
      </c>
      <c r="M645" t="s">
        <v>137</v>
      </c>
      <c r="N645" t="s">
        <v>244</v>
      </c>
      <c r="O645" t="s">
        <v>28</v>
      </c>
      <c r="P645" t="s">
        <v>28</v>
      </c>
      <c r="R645" t="s">
        <v>2881</v>
      </c>
      <c r="S645">
        <v>32000</v>
      </c>
      <c r="T645">
        <v>30000</v>
      </c>
      <c r="U645">
        <v>0</v>
      </c>
      <c r="V645">
        <v>30000</v>
      </c>
    </row>
    <row r="646" spans="1:23" x14ac:dyDescent="0.7">
      <c r="A646">
        <v>647</v>
      </c>
      <c r="B646" t="s">
        <v>2882</v>
      </c>
      <c r="C646" t="s">
        <v>2883</v>
      </c>
      <c r="D646" t="s">
        <v>2883</v>
      </c>
      <c r="F646" t="s">
        <v>21</v>
      </c>
      <c r="G646" t="s">
        <v>2884</v>
      </c>
      <c r="H646" t="s">
        <v>2885</v>
      </c>
      <c r="K646" t="s">
        <v>24</v>
      </c>
      <c r="L646" t="s">
        <v>293</v>
      </c>
      <c r="M646" t="s">
        <v>2886</v>
      </c>
      <c r="N646" t="s">
        <v>294</v>
      </c>
      <c r="O646" t="s">
        <v>28</v>
      </c>
      <c r="P646" t="s">
        <v>28</v>
      </c>
      <c r="R646" t="s">
        <v>2887</v>
      </c>
      <c r="S646">
        <v>25500</v>
      </c>
      <c r="T646">
        <v>1162800</v>
      </c>
      <c r="U646">
        <v>0</v>
      </c>
      <c r="V646">
        <v>-1590400</v>
      </c>
    </row>
    <row r="647" spans="1:23" x14ac:dyDescent="0.7">
      <c r="A647">
        <v>648</v>
      </c>
      <c r="B647" t="s">
        <v>2888</v>
      </c>
      <c r="C647" t="s">
        <v>2889</v>
      </c>
      <c r="D647" t="s">
        <v>2889</v>
      </c>
      <c r="F647" t="s">
        <v>21</v>
      </c>
      <c r="G647" t="s">
        <v>2890</v>
      </c>
      <c r="H647" t="s">
        <v>897</v>
      </c>
      <c r="K647" t="s">
        <v>24</v>
      </c>
      <c r="L647" t="s">
        <v>68</v>
      </c>
      <c r="M647" t="s">
        <v>36</v>
      </c>
      <c r="N647" t="s">
        <v>186</v>
      </c>
      <c r="O647" t="s">
        <v>28</v>
      </c>
      <c r="P647" t="s">
        <v>28</v>
      </c>
      <c r="R647" t="s">
        <v>2891</v>
      </c>
      <c r="S647">
        <v>504000</v>
      </c>
      <c r="T647">
        <v>168000</v>
      </c>
      <c r="U647">
        <v>0</v>
      </c>
      <c r="V647">
        <v>0</v>
      </c>
    </row>
    <row r="648" spans="1:23" x14ac:dyDescent="0.7">
      <c r="A648">
        <v>649</v>
      </c>
      <c r="B648" t="s">
        <v>2892</v>
      </c>
      <c r="C648" t="s">
        <v>2893</v>
      </c>
      <c r="D648" t="s">
        <v>2894</v>
      </c>
      <c r="F648" t="s">
        <v>21</v>
      </c>
      <c r="G648" t="s">
        <v>2895</v>
      </c>
      <c r="H648" t="s">
        <v>84</v>
      </c>
      <c r="K648" t="s">
        <v>34</v>
      </c>
      <c r="L648" t="s">
        <v>35</v>
      </c>
      <c r="M648" t="s">
        <v>263</v>
      </c>
      <c r="N648" t="s">
        <v>37</v>
      </c>
      <c r="R648" t="s">
        <v>2896</v>
      </c>
      <c r="S648">
        <v>23000</v>
      </c>
      <c r="T648" t="s">
        <v>39</v>
      </c>
      <c r="U648" t="s">
        <v>39</v>
      </c>
      <c r="V648" t="s">
        <v>39</v>
      </c>
    </row>
    <row r="649" spans="1:23" x14ac:dyDescent="0.7">
      <c r="A649">
        <v>650</v>
      </c>
      <c r="B649" t="s">
        <v>2897</v>
      </c>
      <c r="C649" t="s">
        <v>2898</v>
      </c>
      <c r="D649" t="s">
        <v>2898</v>
      </c>
      <c r="F649" t="s">
        <v>21</v>
      </c>
      <c r="G649" t="s">
        <v>2899</v>
      </c>
      <c r="H649" t="s">
        <v>2900</v>
      </c>
      <c r="K649" t="s">
        <v>24</v>
      </c>
      <c r="L649" t="s">
        <v>68</v>
      </c>
      <c r="M649" t="s">
        <v>55</v>
      </c>
      <c r="N649" t="s">
        <v>75</v>
      </c>
      <c r="O649" t="s">
        <v>295</v>
      </c>
      <c r="P649" t="s">
        <v>295</v>
      </c>
      <c r="R649" t="s">
        <v>2901</v>
      </c>
      <c r="S649">
        <v>5000000</v>
      </c>
      <c r="T649">
        <v>1718700</v>
      </c>
      <c r="U649">
        <v>5000000</v>
      </c>
      <c r="V649">
        <v>-3281300</v>
      </c>
      <c r="W649" t="s">
        <v>417</v>
      </c>
    </row>
    <row r="650" spans="1:23" x14ac:dyDescent="0.7">
      <c r="A650">
        <v>651</v>
      </c>
      <c r="B650" t="s">
        <v>2902</v>
      </c>
      <c r="C650" t="s">
        <v>2903</v>
      </c>
      <c r="D650" t="s">
        <v>2903</v>
      </c>
      <c r="F650" t="s">
        <v>21</v>
      </c>
      <c r="G650" t="s">
        <v>2904</v>
      </c>
      <c r="H650" t="s">
        <v>892</v>
      </c>
      <c r="K650" t="s">
        <v>24</v>
      </c>
      <c r="L650" t="s">
        <v>35</v>
      </c>
      <c r="M650" t="s">
        <v>36</v>
      </c>
      <c r="N650" t="s">
        <v>37</v>
      </c>
      <c r="R650" t="s">
        <v>203</v>
      </c>
      <c r="S650">
        <v>150000</v>
      </c>
      <c r="T650">
        <v>300000</v>
      </c>
      <c r="U650">
        <v>300000</v>
      </c>
      <c r="V650">
        <v>0</v>
      </c>
    </row>
    <row r="651" spans="1:23" x14ac:dyDescent="0.7">
      <c r="A651">
        <v>652</v>
      </c>
      <c r="B651" t="s">
        <v>2905</v>
      </c>
      <c r="C651" t="s">
        <v>2906</v>
      </c>
      <c r="D651" t="s">
        <v>2906</v>
      </c>
      <c r="F651" t="s">
        <v>21</v>
      </c>
      <c r="G651" t="s">
        <v>2907</v>
      </c>
      <c r="H651" t="s">
        <v>2908</v>
      </c>
      <c r="K651" t="s">
        <v>34</v>
      </c>
      <c r="L651" t="s">
        <v>293</v>
      </c>
      <c r="M651" t="s">
        <v>137</v>
      </c>
      <c r="N651" t="s">
        <v>626</v>
      </c>
      <c r="O651" t="s">
        <v>28</v>
      </c>
      <c r="P651" t="s">
        <v>28</v>
      </c>
      <c r="R651" t="s">
        <v>2909</v>
      </c>
      <c r="S651">
        <v>30000</v>
      </c>
      <c r="T651" t="s">
        <v>39</v>
      </c>
      <c r="U651" t="s">
        <v>39</v>
      </c>
      <c r="V651" t="s">
        <v>39</v>
      </c>
      <c r="W651" t="s">
        <v>2291</v>
      </c>
    </row>
    <row r="652" spans="1:23" x14ac:dyDescent="0.7">
      <c r="A652">
        <v>653</v>
      </c>
      <c r="B652" t="s">
        <v>2910</v>
      </c>
      <c r="C652" t="s">
        <v>2911</v>
      </c>
      <c r="D652" t="s">
        <v>2911</v>
      </c>
      <c r="F652" t="s">
        <v>21</v>
      </c>
      <c r="G652" t="s">
        <v>2912</v>
      </c>
      <c r="H652" t="s">
        <v>2908</v>
      </c>
      <c r="K652" t="s">
        <v>24</v>
      </c>
      <c r="L652" t="s">
        <v>293</v>
      </c>
      <c r="M652" t="s">
        <v>2913</v>
      </c>
      <c r="N652" t="s">
        <v>626</v>
      </c>
      <c r="O652" t="s">
        <v>295</v>
      </c>
      <c r="P652" t="s">
        <v>28</v>
      </c>
      <c r="R652" t="s">
        <v>2914</v>
      </c>
      <c r="S652">
        <v>84000</v>
      </c>
      <c r="T652">
        <v>2852045</v>
      </c>
      <c r="U652">
        <v>0</v>
      </c>
      <c r="V652">
        <v>-5264470</v>
      </c>
    </row>
    <row r="653" spans="1:23" x14ac:dyDescent="0.7">
      <c r="A653">
        <v>654</v>
      </c>
      <c r="B653" t="s">
        <v>2915</v>
      </c>
      <c r="C653" t="s">
        <v>2916</v>
      </c>
      <c r="D653" t="s">
        <v>2916</v>
      </c>
      <c r="F653" t="s">
        <v>21</v>
      </c>
      <c r="G653" t="s">
        <v>2917</v>
      </c>
      <c r="H653" t="s">
        <v>44</v>
      </c>
      <c r="K653" t="s">
        <v>24</v>
      </c>
      <c r="L653" t="s">
        <v>293</v>
      </c>
      <c r="M653" t="s">
        <v>2918</v>
      </c>
      <c r="N653" t="s">
        <v>626</v>
      </c>
      <c r="O653" t="s">
        <v>28</v>
      </c>
      <c r="P653" t="s">
        <v>28</v>
      </c>
      <c r="R653" t="s">
        <v>2919</v>
      </c>
      <c r="S653">
        <v>5000000</v>
      </c>
      <c r="T653">
        <v>2608680</v>
      </c>
      <c r="U653">
        <v>5000000</v>
      </c>
      <c r="V653">
        <v>-2391320</v>
      </c>
    </row>
    <row r="654" spans="1:23" x14ac:dyDescent="0.7">
      <c r="A654">
        <v>655</v>
      </c>
      <c r="B654" t="s">
        <v>2920</v>
      </c>
      <c r="C654" t="s">
        <v>2921</v>
      </c>
      <c r="D654" t="s">
        <v>2921</v>
      </c>
      <c r="F654" t="s">
        <v>384</v>
      </c>
      <c r="G654" t="s">
        <v>2922</v>
      </c>
      <c r="H654" t="s">
        <v>44</v>
      </c>
      <c r="K654" t="s">
        <v>92</v>
      </c>
      <c r="L654" t="s">
        <v>25</v>
      </c>
      <c r="M654" t="s">
        <v>602</v>
      </c>
      <c r="N654" t="s">
        <v>27</v>
      </c>
      <c r="O654" t="s">
        <v>28</v>
      </c>
      <c r="P654" t="s">
        <v>28</v>
      </c>
      <c r="R654" t="s">
        <v>2923</v>
      </c>
      <c r="S654">
        <v>80000</v>
      </c>
      <c r="T654" t="s">
        <v>39</v>
      </c>
      <c r="U654" t="s">
        <v>39</v>
      </c>
      <c r="V654" t="s">
        <v>39</v>
      </c>
      <c r="W654" t="s">
        <v>2924</v>
      </c>
    </row>
    <row r="655" spans="1:23" x14ac:dyDescent="0.7">
      <c r="A655">
        <v>656</v>
      </c>
      <c r="B655" t="s">
        <v>2925</v>
      </c>
      <c r="C655" t="s">
        <v>2926</v>
      </c>
      <c r="D655" t="s">
        <v>2927</v>
      </c>
      <c r="F655" t="s">
        <v>384</v>
      </c>
      <c r="G655" t="s">
        <v>2856</v>
      </c>
      <c r="H655" t="s">
        <v>509</v>
      </c>
      <c r="K655" t="s">
        <v>24</v>
      </c>
      <c r="L655" t="s">
        <v>68</v>
      </c>
      <c r="M655" t="s">
        <v>185</v>
      </c>
      <c r="N655" t="s">
        <v>186</v>
      </c>
      <c r="O655" t="s">
        <v>295</v>
      </c>
      <c r="P655" t="s">
        <v>295</v>
      </c>
      <c r="R655" t="s">
        <v>2928</v>
      </c>
      <c r="S655">
        <v>30000000</v>
      </c>
      <c r="T655">
        <v>0</v>
      </c>
      <c r="U655">
        <v>0</v>
      </c>
      <c r="V655">
        <v>49358940</v>
      </c>
      <c r="W655" t="s">
        <v>2929</v>
      </c>
    </row>
    <row r="656" spans="1:23" x14ac:dyDescent="0.7">
      <c r="A656">
        <v>657</v>
      </c>
      <c r="B656" t="s">
        <v>2930</v>
      </c>
      <c r="C656" t="s">
        <v>2931</v>
      </c>
      <c r="D656" t="s">
        <v>2931</v>
      </c>
      <c r="F656" t="s">
        <v>21</v>
      </c>
      <c r="G656" t="s">
        <v>2932</v>
      </c>
      <c r="H656" t="s">
        <v>315</v>
      </c>
      <c r="K656" t="s">
        <v>24</v>
      </c>
      <c r="L656" t="s">
        <v>68</v>
      </c>
      <c r="M656" t="s">
        <v>316</v>
      </c>
      <c r="N656" t="s">
        <v>75</v>
      </c>
      <c r="O656" t="s">
        <v>76</v>
      </c>
      <c r="P656" t="s">
        <v>76</v>
      </c>
      <c r="R656" t="s">
        <v>2933</v>
      </c>
      <c r="S656">
        <v>168000</v>
      </c>
      <c r="T656">
        <v>1115000</v>
      </c>
      <c r="U656">
        <v>0</v>
      </c>
      <c r="V656">
        <v>-2038100</v>
      </c>
      <c r="W656" t="s">
        <v>2934</v>
      </c>
    </row>
    <row r="657" spans="1:23" x14ac:dyDescent="0.7">
      <c r="A657">
        <v>658</v>
      </c>
      <c r="B657" t="s">
        <v>2935</v>
      </c>
      <c r="C657" t="s">
        <v>2936</v>
      </c>
      <c r="D657" t="s">
        <v>2936</v>
      </c>
      <c r="F657" t="s">
        <v>21</v>
      </c>
      <c r="G657" t="s">
        <v>2937</v>
      </c>
      <c r="H657" t="s">
        <v>718</v>
      </c>
      <c r="K657" t="s">
        <v>34</v>
      </c>
      <c r="L657" t="s">
        <v>68</v>
      </c>
      <c r="M657" t="s">
        <v>36</v>
      </c>
      <c r="N657" t="s">
        <v>75</v>
      </c>
      <c r="O657" t="s">
        <v>76</v>
      </c>
      <c r="P657" t="s">
        <v>76</v>
      </c>
      <c r="R657" t="s">
        <v>2938</v>
      </c>
      <c r="S657">
        <v>84000</v>
      </c>
      <c r="T657" t="s">
        <v>39</v>
      </c>
      <c r="U657" t="s">
        <v>39</v>
      </c>
      <c r="V657" t="s">
        <v>39</v>
      </c>
      <c r="W657" t="s">
        <v>1164</v>
      </c>
    </row>
    <row r="658" spans="1:23" x14ac:dyDescent="0.7">
      <c r="A658">
        <v>659</v>
      </c>
      <c r="B658" t="s">
        <v>2939</v>
      </c>
      <c r="C658" t="s">
        <v>2940</v>
      </c>
      <c r="D658" t="s">
        <v>2940</v>
      </c>
      <c r="F658" t="s">
        <v>21</v>
      </c>
      <c r="G658" t="s">
        <v>2941</v>
      </c>
      <c r="H658" t="s">
        <v>601</v>
      </c>
      <c r="K658" t="s">
        <v>24</v>
      </c>
      <c r="L658" t="s">
        <v>243</v>
      </c>
      <c r="M658" t="s">
        <v>366</v>
      </c>
      <c r="N658" t="s">
        <v>603</v>
      </c>
      <c r="O658" t="s">
        <v>28</v>
      </c>
      <c r="P658" t="s">
        <v>28</v>
      </c>
      <c r="R658" t="s">
        <v>2942</v>
      </c>
      <c r="S658">
        <v>154000</v>
      </c>
      <c r="T658" t="s">
        <v>39</v>
      </c>
      <c r="U658" t="s">
        <v>39</v>
      </c>
      <c r="V658" t="s">
        <v>39</v>
      </c>
      <c r="W658" t="s">
        <v>2546</v>
      </c>
    </row>
    <row r="659" spans="1:23" x14ac:dyDescent="0.7">
      <c r="A659">
        <v>660</v>
      </c>
      <c r="B659" t="s">
        <v>2943</v>
      </c>
      <c r="C659" t="s">
        <v>2944</v>
      </c>
      <c r="D659" t="s">
        <v>2944</v>
      </c>
      <c r="F659" t="s">
        <v>21</v>
      </c>
      <c r="G659" t="s">
        <v>2945</v>
      </c>
      <c r="H659" t="s">
        <v>165</v>
      </c>
      <c r="K659" t="s">
        <v>24</v>
      </c>
      <c r="L659" t="s">
        <v>243</v>
      </c>
      <c r="M659" t="s">
        <v>36</v>
      </c>
      <c r="N659" t="s">
        <v>244</v>
      </c>
      <c r="O659" t="s">
        <v>28</v>
      </c>
      <c r="P659" t="s">
        <v>28</v>
      </c>
      <c r="R659" t="s">
        <v>1454</v>
      </c>
      <c r="S659">
        <v>80000</v>
      </c>
      <c r="T659">
        <v>80000</v>
      </c>
      <c r="U659">
        <v>80000</v>
      </c>
      <c r="V659">
        <v>0</v>
      </c>
    </row>
    <row r="660" spans="1:23" x14ac:dyDescent="0.7">
      <c r="A660">
        <v>661</v>
      </c>
      <c r="B660" t="s">
        <v>2946</v>
      </c>
      <c r="C660" t="s">
        <v>2947</v>
      </c>
      <c r="D660" t="s">
        <v>2948</v>
      </c>
      <c r="F660" t="s">
        <v>21</v>
      </c>
      <c r="G660" t="s">
        <v>2949</v>
      </c>
      <c r="H660" t="s">
        <v>472</v>
      </c>
      <c r="K660" t="s">
        <v>24</v>
      </c>
      <c r="L660" t="s">
        <v>243</v>
      </c>
      <c r="M660" t="s">
        <v>137</v>
      </c>
      <c r="N660" t="s">
        <v>493</v>
      </c>
      <c r="O660" t="s">
        <v>28</v>
      </c>
      <c r="P660" t="s">
        <v>28</v>
      </c>
      <c r="R660" t="s">
        <v>2950</v>
      </c>
      <c r="S660">
        <v>24000</v>
      </c>
      <c r="T660" t="s">
        <v>39</v>
      </c>
      <c r="U660" t="s">
        <v>39</v>
      </c>
      <c r="V660" t="s">
        <v>39</v>
      </c>
      <c r="W660" t="s">
        <v>440</v>
      </c>
    </row>
    <row r="661" spans="1:23" x14ac:dyDescent="0.7">
      <c r="A661">
        <v>662</v>
      </c>
      <c r="B661" t="s">
        <v>2951</v>
      </c>
      <c r="C661" t="s">
        <v>2952</v>
      </c>
      <c r="D661" t="s">
        <v>2952</v>
      </c>
      <c r="F661" t="s">
        <v>21</v>
      </c>
      <c r="G661" t="s">
        <v>2953</v>
      </c>
      <c r="H661" t="s">
        <v>233</v>
      </c>
      <c r="K661" t="s">
        <v>24</v>
      </c>
      <c r="L661" t="s">
        <v>250</v>
      </c>
      <c r="M661" t="s">
        <v>263</v>
      </c>
      <c r="N661" t="s">
        <v>251</v>
      </c>
      <c r="R661" t="s">
        <v>670</v>
      </c>
      <c r="S661">
        <v>120000</v>
      </c>
      <c r="T661" t="s">
        <v>39</v>
      </c>
      <c r="U661" t="s">
        <v>39</v>
      </c>
      <c r="V661" t="s">
        <v>39</v>
      </c>
      <c r="W661" t="s">
        <v>2954</v>
      </c>
    </row>
    <row r="662" spans="1:23" x14ac:dyDescent="0.7">
      <c r="A662">
        <v>663</v>
      </c>
      <c r="B662" t="s">
        <v>2955</v>
      </c>
      <c r="C662" t="s">
        <v>2956</v>
      </c>
      <c r="D662" t="s">
        <v>2952</v>
      </c>
      <c r="F662" t="s">
        <v>21</v>
      </c>
      <c r="G662" t="s">
        <v>2957</v>
      </c>
      <c r="H662" t="s">
        <v>379</v>
      </c>
      <c r="K662" t="s">
        <v>24</v>
      </c>
      <c r="L662" t="s">
        <v>68</v>
      </c>
      <c r="M662" t="s">
        <v>137</v>
      </c>
      <c r="N662" t="s">
        <v>69</v>
      </c>
      <c r="O662" t="s">
        <v>28</v>
      </c>
      <c r="P662" t="s">
        <v>28</v>
      </c>
      <c r="R662" t="s">
        <v>1846</v>
      </c>
      <c r="S662">
        <v>15000</v>
      </c>
      <c r="T662">
        <v>15000</v>
      </c>
      <c r="U662">
        <v>15000</v>
      </c>
      <c r="V662">
        <v>0</v>
      </c>
      <c r="W662" t="s">
        <v>2071</v>
      </c>
    </row>
    <row r="663" spans="1:23" x14ac:dyDescent="0.7">
      <c r="A663">
        <v>664</v>
      </c>
      <c r="B663" t="s">
        <v>2958</v>
      </c>
      <c r="C663" t="s">
        <v>2959</v>
      </c>
      <c r="D663" t="s">
        <v>2959</v>
      </c>
      <c r="F663" t="s">
        <v>21</v>
      </c>
      <c r="G663" t="s">
        <v>2960</v>
      </c>
      <c r="H663" t="s">
        <v>160</v>
      </c>
      <c r="K663" t="s">
        <v>24</v>
      </c>
      <c r="L663" t="s">
        <v>25</v>
      </c>
      <c r="M663" t="s">
        <v>137</v>
      </c>
      <c r="N663" t="s">
        <v>27</v>
      </c>
      <c r="O663" t="s">
        <v>28</v>
      </c>
      <c r="P663" t="s">
        <v>28</v>
      </c>
      <c r="R663" t="s">
        <v>238</v>
      </c>
      <c r="S663">
        <v>32000</v>
      </c>
      <c r="T663">
        <v>32000</v>
      </c>
      <c r="U663">
        <v>32000</v>
      </c>
      <c r="V663">
        <v>0</v>
      </c>
    </row>
    <row r="664" spans="1:23" x14ac:dyDescent="0.7">
      <c r="A664">
        <v>665</v>
      </c>
      <c r="B664" t="s">
        <v>2961</v>
      </c>
      <c r="C664" t="s">
        <v>2962</v>
      </c>
      <c r="D664" t="s">
        <v>2963</v>
      </c>
      <c r="F664" t="s">
        <v>21</v>
      </c>
      <c r="G664" t="s">
        <v>2964</v>
      </c>
      <c r="H664" t="s">
        <v>575</v>
      </c>
      <c r="K664" t="s">
        <v>24</v>
      </c>
      <c r="L664" t="s">
        <v>68</v>
      </c>
      <c r="M664" t="s">
        <v>185</v>
      </c>
      <c r="N664" t="s">
        <v>367</v>
      </c>
      <c r="O664" t="s">
        <v>295</v>
      </c>
      <c r="P664" t="s">
        <v>28</v>
      </c>
      <c r="R664" t="s">
        <v>2965</v>
      </c>
      <c r="S664">
        <v>10000000</v>
      </c>
      <c r="T664">
        <v>0</v>
      </c>
      <c r="U664">
        <v>0</v>
      </c>
      <c r="V664">
        <v>-652400</v>
      </c>
      <c r="W664" t="s">
        <v>2966</v>
      </c>
    </row>
    <row r="665" spans="1:23" x14ac:dyDescent="0.7">
      <c r="A665">
        <v>666</v>
      </c>
      <c r="B665" t="s">
        <v>2967</v>
      </c>
      <c r="C665" t="s">
        <v>2968</v>
      </c>
      <c r="D665" t="s">
        <v>2968</v>
      </c>
      <c r="F665" t="s">
        <v>21</v>
      </c>
      <c r="G665" t="s">
        <v>1800</v>
      </c>
      <c r="H665" t="s">
        <v>1502</v>
      </c>
      <c r="K665" t="s">
        <v>34</v>
      </c>
      <c r="L665" t="s">
        <v>68</v>
      </c>
      <c r="M665" t="s">
        <v>36</v>
      </c>
      <c r="N665" t="s">
        <v>75</v>
      </c>
      <c r="O665" t="s">
        <v>76</v>
      </c>
      <c r="P665" t="s">
        <v>28</v>
      </c>
      <c r="R665" t="s">
        <v>2969</v>
      </c>
      <c r="S665">
        <v>92000</v>
      </c>
      <c r="T665" t="s">
        <v>39</v>
      </c>
      <c r="U665" t="s">
        <v>39</v>
      </c>
      <c r="V665" t="s">
        <v>39</v>
      </c>
      <c r="W665" t="s">
        <v>1164</v>
      </c>
    </row>
    <row r="666" spans="1:23" x14ac:dyDescent="0.7">
      <c r="A666">
        <v>667</v>
      </c>
      <c r="B666" t="s">
        <v>2970</v>
      </c>
      <c r="C666" t="s">
        <v>2971</v>
      </c>
      <c r="D666" t="s">
        <v>2971</v>
      </c>
      <c r="F666" t="s">
        <v>21</v>
      </c>
      <c r="G666" t="s">
        <v>2972</v>
      </c>
      <c r="H666" t="s">
        <v>2973</v>
      </c>
      <c r="K666" t="s">
        <v>24</v>
      </c>
      <c r="L666" t="s">
        <v>243</v>
      </c>
      <c r="M666" t="s">
        <v>85</v>
      </c>
      <c r="N666" t="s">
        <v>244</v>
      </c>
      <c r="O666" t="s">
        <v>28</v>
      </c>
      <c r="P666" t="s">
        <v>28</v>
      </c>
      <c r="R666" t="s">
        <v>2974</v>
      </c>
      <c r="S666">
        <v>330000</v>
      </c>
      <c r="T666" t="s">
        <v>39</v>
      </c>
      <c r="U666" t="s">
        <v>39</v>
      </c>
      <c r="V666" t="s">
        <v>39</v>
      </c>
      <c r="W666" t="s">
        <v>919</v>
      </c>
    </row>
    <row r="667" spans="1:23" x14ac:dyDescent="0.7">
      <c r="A667">
        <v>668</v>
      </c>
      <c r="B667" t="s">
        <v>2975</v>
      </c>
      <c r="C667" t="s">
        <v>2976</v>
      </c>
      <c r="D667" t="s">
        <v>2976</v>
      </c>
      <c r="F667" t="s">
        <v>21</v>
      </c>
      <c r="G667" t="s">
        <v>2344</v>
      </c>
      <c r="H667" t="s">
        <v>832</v>
      </c>
      <c r="K667" t="s">
        <v>24</v>
      </c>
      <c r="L667" t="s">
        <v>293</v>
      </c>
      <c r="M667" t="s">
        <v>1177</v>
      </c>
      <c r="N667" t="s">
        <v>626</v>
      </c>
      <c r="O667" t="s">
        <v>28</v>
      </c>
      <c r="P667" t="s">
        <v>28</v>
      </c>
      <c r="R667" t="s">
        <v>2354</v>
      </c>
      <c r="T667">
        <v>0</v>
      </c>
      <c r="U667">
        <v>0</v>
      </c>
      <c r="V667">
        <v>-36583</v>
      </c>
      <c r="W667" t="s">
        <v>2977</v>
      </c>
    </row>
    <row r="668" spans="1:23" x14ac:dyDescent="0.7">
      <c r="A668">
        <v>669</v>
      </c>
      <c r="B668" t="s">
        <v>2978</v>
      </c>
      <c r="C668" t="s">
        <v>2979</v>
      </c>
      <c r="D668" t="s">
        <v>2979</v>
      </c>
      <c r="F668" t="s">
        <v>21</v>
      </c>
      <c r="G668" t="s">
        <v>2980</v>
      </c>
      <c r="H668" t="s">
        <v>597</v>
      </c>
      <c r="K668" t="s">
        <v>24</v>
      </c>
      <c r="L668" t="s">
        <v>243</v>
      </c>
      <c r="M668" t="s">
        <v>137</v>
      </c>
      <c r="N668" t="s">
        <v>244</v>
      </c>
      <c r="O668" t="s">
        <v>28</v>
      </c>
      <c r="P668" t="s">
        <v>28</v>
      </c>
      <c r="R668" t="s">
        <v>2981</v>
      </c>
      <c r="S668">
        <v>24000</v>
      </c>
      <c r="T668" t="s">
        <v>39</v>
      </c>
      <c r="U668" t="s">
        <v>39</v>
      </c>
      <c r="V668" t="s">
        <v>39</v>
      </c>
      <c r="W668" t="s">
        <v>919</v>
      </c>
    </row>
    <row r="669" spans="1:23" x14ac:dyDescent="0.7">
      <c r="A669">
        <v>670</v>
      </c>
      <c r="B669" t="s">
        <v>2982</v>
      </c>
      <c r="C669" t="s">
        <v>2983</v>
      </c>
      <c r="D669" t="s">
        <v>2983</v>
      </c>
      <c r="F669" t="s">
        <v>21</v>
      </c>
      <c r="G669" t="s">
        <v>2984</v>
      </c>
      <c r="H669" t="s">
        <v>2985</v>
      </c>
      <c r="K669" t="s">
        <v>24</v>
      </c>
      <c r="L669" t="s">
        <v>250</v>
      </c>
      <c r="M669" t="s">
        <v>1273</v>
      </c>
      <c r="N669" t="s">
        <v>251</v>
      </c>
      <c r="R669" t="s">
        <v>2986</v>
      </c>
      <c r="S669">
        <v>20000000</v>
      </c>
      <c r="T669">
        <v>4732200</v>
      </c>
      <c r="U669">
        <v>0</v>
      </c>
      <c r="V669">
        <v>-6113800</v>
      </c>
    </row>
    <row r="670" spans="1:23" x14ac:dyDescent="0.7">
      <c r="A670">
        <v>671</v>
      </c>
      <c r="B670" t="s">
        <v>2987</v>
      </c>
      <c r="C670" t="s">
        <v>2988</v>
      </c>
      <c r="D670" t="s">
        <v>2988</v>
      </c>
      <c r="F670" t="s">
        <v>21</v>
      </c>
      <c r="G670" t="s">
        <v>2989</v>
      </c>
      <c r="H670" t="s">
        <v>2900</v>
      </c>
      <c r="K670" t="s">
        <v>24</v>
      </c>
      <c r="L670" t="s">
        <v>68</v>
      </c>
      <c r="M670" t="s">
        <v>185</v>
      </c>
      <c r="N670" t="s">
        <v>75</v>
      </c>
      <c r="O670" t="s">
        <v>76</v>
      </c>
      <c r="P670" t="s">
        <v>76</v>
      </c>
      <c r="R670" t="s">
        <v>2990</v>
      </c>
      <c r="S670">
        <v>5000000</v>
      </c>
      <c r="T670">
        <v>14400</v>
      </c>
      <c r="U670">
        <v>0</v>
      </c>
      <c r="V670">
        <v>-1362972</v>
      </c>
      <c r="W670" t="s">
        <v>2991</v>
      </c>
    </row>
    <row r="671" spans="1:23" x14ac:dyDescent="0.7">
      <c r="A671">
        <v>672</v>
      </c>
      <c r="B671" t="s">
        <v>2992</v>
      </c>
      <c r="C671" t="s">
        <v>2993</v>
      </c>
      <c r="D671" t="s">
        <v>2994</v>
      </c>
      <c r="F671" t="s">
        <v>21</v>
      </c>
      <c r="G671" t="s">
        <v>2995</v>
      </c>
      <c r="H671" t="s">
        <v>2996</v>
      </c>
      <c r="K671" t="s">
        <v>24</v>
      </c>
      <c r="L671" t="s">
        <v>481</v>
      </c>
      <c r="M671" t="s">
        <v>185</v>
      </c>
      <c r="N671" t="s">
        <v>482</v>
      </c>
      <c r="R671" t="s">
        <v>1293</v>
      </c>
      <c r="S671">
        <v>26065550</v>
      </c>
      <c r="T671">
        <v>26065550</v>
      </c>
      <c r="U671">
        <v>26065550</v>
      </c>
      <c r="V671">
        <v>0</v>
      </c>
    </row>
    <row r="672" spans="1:23" x14ac:dyDescent="0.7">
      <c r="A672">
        <v>673</v>
      </c>
      <c r="B672" t="s">
        <v>2997</v>
      </c>
      <c r="C672" t="s">
        <v>2998</v>
      </c>
      <c r="D672" t="s">
        <v>2998</v>
      </c>
      <c r="F672" t="s">
        <v>21</v>
      </c>
      <c r="G672" t="s">
        <v>2999</v>
      </c>
      <c r="H672" t="s">
        <v>597</v>
      </c>
      <c r="K672" t="s">
        <v>24</v>
      </c>
      <c r="L672" t="s">
        <v>243</v>
      </c>
      <c r="M672" t="s">
        <v>602</v>
      </c>
      <c r="N672" t="s">
        <v>244</v>
      </c>
      <c r="O672" t="s">
        <v>28</v>
      </c>
      <c r="P672" t="s">
        <v>28</v>
      </c>
      <c r="R672" t="s">
        <v>694</v>
      </c>
      <c r="S672">
        <v>26000</v>
      </c>
      <c r="T672">
        <v>40000</v>
      </c>
      <c r="U672">
        <v>40000</v>
      </c>
      <c r="V672">
        <v>0</v>
      </c>
    </row>
    <row r="673" spans="1:23" x14ac:dyDescent="0.7">
      <c r="A673">
        <v>674</v>
      </c>
      <c r="B673" t="s">
        <v>3000</v>
      </c>
      <c r="C673" t="s">
        <v>3001</v>
      </c>
      <c r="D673" t="s">
        <v>3001</v>
      </c>
      <c r="F673" t="s">
        <v>21</v>
      </c>
      <c r="G673" t="s">
        <v>3002</v>
      </c>
      <c r="H673" t="s">
        <v>1801</v>
      </c>
      <c r="K673" t="s">
        <v>24</v>
      </c>
      <c r="L673" t="s">
        <v>25</v>
      </c>
      <c r="M673" t="s">
        <v>55</v>
      </c>
      <c r="N673" t="s">
        <v>56</v>
      </c>
      <c r="R673" t="s">
        <v>2499</v>
      </c>
      <c r="S673">
        <v>1185000</v>
      </c>
      <c r="T673">
        <v>6806100</v>
      </c>
      <c r="U673">
        <v>6164700</v>
      </c>
      <c r="V673">
        <v>641400</v>
      </c>
    </row>
    <row r="674" spans="1:23" x14ac:dyDescent="0.7">
      <c r="A674">
        <v>675</v>
      </c>
      <c r="B674" t="s">
        <v>3003</v>
      </c>
      <c r="C674" t="s">
        <v>3004</v>
      </c>
      <c r="D674" t="s">
        <v>3005</v>
      </c>
      <c r="F674" t="s">
        <v>21</v>
      </c>
      <c r="G674" t="s">
        <v>3006</v>
      </c>
      <c r="H674" t="s">
        <v>379</v>
      </c>
      <c r="K674" t="s">
        <v>34</v>
      </c>
      <c r="L674" t="s">
        <v>68</v>
      </c>
      <c r="M674" t="s">
        <v>3007</v>
      </c>
      <c r="N674" t="s">
        <v>69</v>
      </c>
      <c r="O674" t="s">
        <v>28</v>
      </c>
      <c r="P674" t="s">
        <v>28</v>
      </c>
      <c r="R674" t="s">
        <v>3008</v>
      </c>
      <c r="S674">
        <v>63600</v>
      </c>
      <c r="T674" t="s">
        <v>39</v>
      </c>
      <c r="U674" t="s">
        <v>39</v>
      </c>
      <c r="V674" t="s">
        <v>39</v>
      </c>
      <c r="W674" t="s">
        <v>3009</v>
      </c>
    </row>
    <row r="675" spans="1:23" x14ac:dyDescent="0.7">
      <c r="A675">
        <v>676</v>
      </c>
      <c r="B675" t="s">
        <v>3010</v>
      </c>
      <c r="C675" t="s">
        <v>3011</v>
      </c>
      <c r="D675" t="s">
        <v>3011</v>
      </c>
      <c r="F675" t="s">
        <v>21</v>
      </c>
      <c r="G675" t="s">
        <v>3012</v>
      </c>
      <c r="H675" t="s">
        <v>61</v>
      </c>
      <c r="K675" t="s">
        <v>24</v>
      </c>
      <c r="L675" t="s">
        <v>35</v>
      </c>
      <c r="M675" t="s">
        <v>748</v>
      </c>
      <c r="N675" t="s">
        <v>37</v>
      </c>
      <c r="R675" t="s">
        <v>3013</v>
      </c>
      <c r="S675">
        <v>8000</v>
      </c>
      <c r="T675">
        <v>8000</v>
      </c>
      <c r="U675">
        <v>8000</v>
      </c>
      <c r="V675">
        <v>0</v>
      </c>
      <c r="W675" t="s">
        <v>3014</v>
      </c>
    </row>
    <row r="676" spans="1:23" x14ac:dyDescent="0.7">
      <c r="A676">
        <v>677</v>
      </c>
      <c r="B676" t="s">
        <v>3015</v>
      </c>
      <c r="C676" t="s">
        <v>3016</v>
      </c>
      <c r="D676" t="s">
        <v>3017</v>
      </c>
      <c r="F676" t="s">
        <v>21</v>
      </c>
      <c r="G676" t="s">
        <v>3018</v>
      </c>
      <c r="H676" t="s">
        <v>1357</v>
      </c>
      <c r="K676" t="s">
        <v>24</v>
      </c>
      <c r="L676" t="s">
        <v>68</v>
      </c>
      <c r="M676" t="s">
        <v>185</v>
      </c>
      <c r="N676" t="s">
        <v>69</v>
      </c>
      <c r="O676" t="s">
        <v>28</v>
      </c>
      <c r="P676" t="s">
        <v>28</v>
      </c>
      <c r="R676" t="s">
        <v>2371</v>
      </c>
      <c r="T676">
        <v>0</v>
      </c>
      <c r="U676">
        <v>0</v>
      </c>
      <c r="V676">
        <v>1943000</v>
      </c>
      <c r="W676" t="s">
        <v>3019</v>
      </c>
    </row>
    <row r="677" spans="1:23" x14ac:dyDescent="0.7">
      <c r="A677">
        <v>678</v>
      </c>
      <c r="B677" t="s">
        <v>3020</v>
      </c>
      <c r="C677" t="s">
        <v>3021</v>
      </c>
      <c r="D677" t="s">
        <v>3021</v>
      </c>
      <c r="F677" t="s">
        <v>21</v>
      </c>
      <c r="G677" t="s">
        <v>3022</v>
      </c>
      <c r="H677" t="s">
        <v>84</v>
      </c>
      <c r="K677" t="s">
        <v>24</v>
      </c>
      <c r="L677" t="s">
        <v>68</v>
      </c>
      <c r="M677" t="s">
        <v>36</v>
      </c>
      <c r="N677" t="s">
        <v>186</v>
      </c>
      <c r="O677" t="s">
        <v>28</v>
      </c>
      <c r="P677" t="s">
        <v>28</v>
      </c>
      <c r="R677" t="s">
        <v>1005</v>
      </c>
      <c r="S677">
        <v>80000</v>
      </c>
      <c r="T677">
        <v>0</v>
      </c>
      <c r="U677">
        <v>80000</v>
      </c>
      <c r="V677">
        <v>-313000</v>
      </c>
    </row>
    <row r="678" spans="1:23" x14ac:dyDescent="0.7">
      <c r="A678">
        <v>679</v>
      </c>
      <c r="B678" t="s">
        <v>3023</v>
      </c>
      <c r="C678" t="s">
        <v>3024</v>
      </c>
      <c r="D678" t="s">
        <v>3024</v>
      </c>
      <c r="F678" t="s">
        <v>21</v>
      </c>
      <c r="G678" t="s">
        <v>3025</v>
      </c>
      <c r="H678" t="s">
        <v>1506</v>
      </c>
      <c r="K678" t="s">
        <v>24</v>
      </c>
      <c r="L678" t="s">
        <v>293</v>
      </c>
      <c r="M678" t="s">
        <v>3026</v>
      </c>
      <c r="N678" t="s">
        <v>626</v>
      </c>
      <c r="O678" t="s">
        <v>28</v>
      </c>
      <c r="P678" t="s">
        <v>28</v>
      </c>
      <c r="R678" t="s">
        <v>694</v>
      </c>
      <c r="S678">
        <v>32000</v>
      </c>
      <c r="T678">
        <v>64000</v>
      </c>
      <c r="U678">
        <v>64000</v>
      </c>
      <c r="V678">
        <v>0</v>
      </c>
    </row>
    <row r="679" spans="1:23" x14ac:dyDescent="0.7">
      <c r="A679">
        <v>680</v>
      </c>
      <c r="B679" t="s">
        <v>3027</v>
      </c>
      <c r="C679" t="s">
        <v>3028</v>
      </c>
      <c r="D679" t="s">
        <v>3028</v>
      </c>
      <c r="F679" t="s">
        <v>21</v>
      </c>
      <c r="G679" t="s">
        <v>3029</v>
      </c>
      <c r="H679" t="s">
        <v>597</v>
      </c>
      <c r="K679" t="s">
        <v>24</v>
      </c>
      <c r="L679" t="s">
        <v>243</v>
      </c>
      <c r="M679" t="s">
        <v>137</v>
      </c>
      <c r="N679" t="s">
        <v>244</v>
      </c>
      <c r="O679" t="s">
        <v>28</v>
      </c>
      <c r="P679" t="s">
        <v>28</v>
      </c>
      <c r="R679" t="s">
        <v>199</v>
      </c>
      <c r="S679">
        <v>30000</v>
      </c>
      <c r="T679" t="s">
        <v>39</v>
      </c>
      <c r="U679" t="s">
        <v>39</v>
      </c>
      <c r="V679" t="s">
        <v>39</v>
      </c>
      <c r="W679" t="s">
        <v>919</v>
      </c>
    </row>
    <row r="680" spans="1:23" x14ac:dyDescent="0.7">
      <c r="A680">
        <v>681</v>
      </c>
      <c r="B680" t="s">
        <v>3030</v>
      </c>
      <c r="C680" t="s">
        <v>3031</v>
      </c>
      <c r="D680" t="s">
        <v>3031</v>
      </c>
      <c r="F680" t="s">
        <v>21</v>
      </c>
      <c r="G680" t="s">
        <v>3032</v>
      </c>
      <c r="H680" t="s">
        <v>756</v>
      </c>
      <c r="K680" t="s">
        <v>24</v>
      </c>
      <c r="L680" t="s">
        <v>293</v>
      </c>
      <c r="M680" t="s">
        <v>36</v>
      </c>
      <c r="N680" t="s">
        <v>626</v>
      </c>
      <c r="O680" t="s">
        <v>295</v>
      </c>
      <c r="P680" t="s">
        <v>28</v>
      </c>
      <c r="R680" t="s">
        <v>3033</v>
      </c>
      <c r="S680">
        <v>118500</v>
      </c>
      <c r="T680">
        <v>278500</v>
      </c>
      <c r="U680">
        <v>278500</v>
      </c>
      <c r="V680">
        <v>0</v>
      </c>
      <c r="W680" t="s">
        <v>2934</v>
      </c>
    </row>
    <row r="681" spans="1:23" x14ac:dyDescent="0.7">
      <c r="A681">
        <v>682</v>
      </c>
      <c r="B681" t="s">
        <v>3034</v>
      </c>
      <c r="C681" t="s">
        <v>3035</v>
      </c>
      <c r="D681" t="s">
        <v>3035</v>
      </c>
      <c r="F681" t="s">
        <v>21</v>
      </c>
      <c r="G681" t="s">
        <v>3036</v>
      </c>
      <c r="H681" t="s">
        <v>61</v>
      </c>
      <c r="K681" t="s">
        <v>34</v>
      </c>
      <c r="L681" t="s">
        <v>35</v>
      </c>
      <c r="M681" t="s">
        <v>36</v>
      </c>
      <c r="N681" t="s">
        <v>37</v>
      </c>
      <c r="R681" t="s">
        <v>3037</v>
      </c>
      <c r="S681">
        <v>160000</v>
      </c>
      <c r="T681" t="s">
        <v>39</v>
      </c>
      <c r="U681" t="s">
        <v>39</v>
      </c>
      <c r="V681" t="s">
        <v>39</v>
      </c>
    </row>
    <row r="682" spans="1:23" x14ac:dyDescent="0.7">
      <c r="A682">
        <v>683</v>
      </c>
      <c r="B682" t="s">
        <v>3038</v>
      </c>
      <c r="C682" t="s">
        <v>3039</v>
      </c>
      <c r="D682" t="s">
        <v>3039</v>
      </c>
      <c r="F682" t="s">
        <v>21</v>
      </c>
      <c r="G682" t="s">
        <v>3040</v>
      </c>
      <c r="H682" t="s">
        <v>67</v>
      </c>
      <c r="K682" t="s">
        <v>24</v>
      </c>
      <c r="L682" t="s">
        <v>68</v>
      </c>
      <c r="M682" t="s">
        <v>55</v>
      </c>
      <c r="N682" t="s">
        <v>186</v>
      </c>
      <c r="O682" t="s">
        <v>28</v>
      </c>
      <c r="P682" t="s">
        <v>28</v>
      </c>
      <c r="R682" t="s">
        <v>3041</v>
      </c>
      <c r="S682">
        <v>151200</v>
      </c>
      <c r="T682">
        <v>0</v>
      </c>
      <c r="U682">
        <v>0</v>
      </c>
      <c r="V682">
        <v>46400</v>
      </c>
    </row>
    <row r="683" spans="1:23" x14ac:dyDescent="0.7">
      <c r="A683">
        <v>684</v>
      </c>
      <c r="B683" t="s">
        <v>3042</v>
      </c>
      <c r="C683" t="s">
        <v>3043</v>
      </c>
      <c r="D683" t="s">
        <v>3043</v>
      </c>
      <c r="F683" t="s">
        <v>21</v>
      </c>
      <c r="G683" t="s">
        <v>3044</v>
      </c>
      <c r="H683" t="s">
        <v>2580</v>
      </c>
      <c r="K683" t="s">
        <v>24</v>
      </c>
      <c r="L683" t="s">
        <v>68</v>
      </c>
      <c r="M683" t="s">
        <v>36</v>
      </c>
      <c r="N683" t="s">
        <v>186</v>
      </c>
      <c r="O683" t="s">
        <v>28</v>
      </c>
      <c r="P683" t="s">
        <v>295</v>
      </c>
      <c r="R683" t="s">
        <v>1999</v>
      </c>
      <c r="S683">
        <v>240000</v>
      </c>
      <c r="T683">
        <v>240000</v>
      </c>
      <c r="U683">
        <v>240000</v>
      </c>
      <c r="V683">
        <v>0</v>
      </c>
    </row>
    <row r="684" spans="1:23" x14ac:dyDescent="0.7">
      <c r="A684">
        <v>685</v>
      </c>
      <c r="B684" t="s">
        <v>3045</v>
      </c>
      <c r="C684" t="s">
        <v>3046</v>
      </c>
      <c r="D684" t="s">
        <v>3046</v>
      </c>
      <c r="F684" t="s">
        <v>384</v>
      </c>
      <c r="G684" t="s">
        <v>3047</v>
      </c>
      <c r="H684" t="s">
        <v>249</v>
      </c>
      <c r="K684" t="s">
        <v>92</v>
      </c>
      <c r="L684" t="s">
        <v>68</v>
      </c>
      <c r="M684" t="s">
        <v>137</v>
      </c>
      <c r="N684" t="s">
        <v>75</v>
      </c>
      <c r="R684" t="s">
        <v>3048</v>
      </c>
      <c r="S684">
        <v>150000</v>
      </c>
      <c r="T684" t="s">
        <v>39</v>
      </c>
      <c r="U684" t="s">
        <v>39</v>
      </c>
      <c r="V684" t="s">
        <v>39</v>
      </c>
      <c r="W684" t="s">
        <v>3049</v>
      </c>
    </row>
    <row r="685" spans="1:23" x14ac:dyDescent="0.7">
      <c r="A685">
        <v>686</v>
      </c>
      <c r="B685" t="s">
        <v>3050</v>
      </c>
      <c r="C685" t="s">
        <v>3051</v>
      </c>
      <c r="D685" t="s">
        <v>3051</v>
      </c>
      <c r="F685" t="s">
        <v>21</v>
      </c>
      <c r="G685" t="s">
        <v>3052</v>
      </c>
      <c r="H685" t="s">
        <v>756</v>
      </c>
      <c r="K685" t="s">
        <v>24</v>
      </c>
      <c r="L685" t="s">
        <v>293</v>
      </c>
      <c r="M685" t="s">
        <v>185</v>
      </c>
      <c r="N685" t="s">
        <v>626</v>
      </c>
      <c r="O685" t="s">
        <v>28</v>
      </c>
      <c r="P685" t="s">
        <v>28</v>
      </c>
      <c r="R685" t="s">
        <v>1336</v>
      </c>
      <c r="S685">
        <v>10000000</v>
      </c>
      <c r="T685">
        <v>504000</v>
      </c>
      <c r="U685">
        <v>0</v>
      </c>
      <c r="V685">
        <v>-6832400</v>
      </c>
    </row>
    <row r="686" spans="1:23" x14ac:dyDescent="0.7">
      <c r="A686">
        <v>687</v>
      </c>
      <c r="B686" t="s">
        <v>3053</v>
      </c>
      <c r="C686" t="s">
        <v>3054</v>
      </c>
      <c r="D686" t="s">
        <v>3054</v>
      </c>
      <c r="F686" t="s">
        <v>21</v>
      </c>
      <c r="G686" t="s">
        <v>3055</v>
      </c>
      <c r="H686" t="s">
        <v>391</v>
      </c>
      <c r="K686" t="s">
        <v>24</v>
      </c>
      <c r="L686" t="s">
        <v>250</v>
      </c>
      <c r="M686" t="s">
        <v>1330</v>
      </c>
      <c r="N686" t="s">
        <v>251</v>
      </c>
      <c r="R686" t="s">
        <v>57</v>
      </c>
      <c r="S686">
        <v>76000</v>
      </c>
      <c r="T686">
        <v>152000</v>
      </c>
      <c r="U686">
        <v>152000</v>
      </c>
      <c r="V686">
        <v>0</v>
      </c>
      <c r="W686" t="s">
        <v>3056</v>
      </c>
    </row>
    <row r="687" spans="1:23" x14ac:dyDescent="0.7">
      <c r="A687">
        <v>688</v>
      </c>
      <c r="B687" t="s">
        <v>3057</v>
      </c>
      <c r="C687" t="s">
        <v>3058</v>
      </c>
      <c r="D687" t="s">
        <v>3059</v>
      </c>
      <c r="F687" t="s">
        <v>21</v>
      </c>
      <c r="G687" t="s">
        <v>3060</v>
      </c>
      <c r="H687" t="s">
        <v>379</v>
      </c>
      <c r="K687" t="s">
        <v>34</v>
      </c>
      <c r="L687" t="s">
        <v>68</v>
      </c>
      <c r="M687" t="s">
        <v>137</v>
      </c>
      <c r="N687" t="s">
        <v>69</v>
      </c>
      <c r="O687" t="s">
        <v>28</v>
      </c>
      <c r="P687" t="s">
        <v>28</v>
      </c>
      <c r="R687" t="s">
        <v>731</v>
      </c>
      <c r="S687">
        <v>30000</v>
      </c>
      <c r="T687" t="s">
        <v>39</v>
      </c>
      <c r="U687" t="s">
        <v>39</v>
      </c>
      <c r="V687" t="s">
        <v>39</v>
      </c>
      <c r="W687" t="s">
        <v>3061</v>
      </c>
    </row>
    <row r="688" spans="1:23" x14ac:dyDescent="0.7">
      <c r="A688">
        <v>689</v>
      </c>
      <c r="B688" t="s">
        <v>3062</v>
      </c>
      <c r="C688" t="s">
        <v>3063</v>
      </c>
      <c r="D688" t="s">
        <v>3063</v>
      </c>
      <c r="F688" t="s">
        <v>21</v>
      </c>
      <c r="G688" t="s">
        <v>3064</v>
      </c>
      <c r="H688" t="s">
        <v>806</v>
      </c>
      <c r="K688" t="s">
        <v>24</v>
      </c>
      <c r="L688" t="s">
        <v>250</v>
      </c>
      <c r="M688" t="s">
        <v>36</v>
      </c>
      <c r="N688" t="s">
        <v>251</v>
      </c>
      <c r="R688" t="s">
        <v>3065</v>
      </c>
      <c r="S688">
        <v>90000</v>
      </c>
      <c r="T688" t="s">
        <v>39</v>
      </c>
      <c r="U688" t="s">
        <v>39</v>
      </c>
      <c r="V688" t="s">
        <v>39</v>
      </c>
    </row>
    <row r="689" spans="1:23" x14ac:dyDescent="0.7">
      <c r="A689">
        <v>690</v>
      </c>
      <c r="B689" t="s">
        <v>3066</v>
      </c>
      <c r="C689" t="s">
        <v>3067</v>
      </c>
      <c r="D689" t="s">
        <v>3067</v>
      </c>
      <c r="F689" t="s">
        <v>21</v>
      </c>
      <c r="G689" t="s">
        <v>3068</v>
      </c>
      <c r="H689" t="s">
        <v>3069</v>
      </c>
      <c r="K689" t="s">
        <v>24</v>
      </c>
      <c r="L689" t="s">
        <v>243</v>
      </c>
      <c r="M689" t="s">
        <v>3070</v>
      </c>
      <c r="N689" t="s">
        <v>438</v>
      </c>
      <c r="O689" t="s">
        <v>28</v>
      </c>
      <c r="P689" t="s">
        <v>28</v>
      </c>
      <c r="R689" t="s">
        <v>1976</v>
      </c>
      <c r="S689">
        <v>50000</v>
      </c>
      <c r="T689" t="s">
        <v>39</v>
      </c>
      <c r="U689" t="s">
        <v>39</v>
      </c>
      <c r="V689" t="s">
        <v>39</v>
      </c>
      <c r="W689" t="s">
        <v>592</v>
      </c>
    </row>
    <row r="690" spans="1:23" x14ac:dyDescent="0.7">
      <c r="A690">
        <v>691</v>
      </c>
      <c r="B690" t="s">
        <v>3071</v>
      </c>
      <c r="C690" t="s">
        <v>3072</v>
      </c>
      <c r="D690" t="s">
        <v>3072</v>
      </c>
      <c r="F690" t="s">
        <v>21</v>
      </c>
      <c r="G690" t="s">
        <v>3073</v>
      </c>
      <c r="H690" t="s">
        <v>897</v>
      </c>
      <c r="K690" t="s">
        <v>34</v>
      </c>
      <c r="L690" t="s">
        <v>68</v>
      </c>
      <c r="M690" t="s">
        <v>74</v>
      </c>
      <c r="N690" t="s">
        <v>367</v>
      </c>
      <c r="O690" t="s">
        <v>28</v>
      </c>
      <c r="P690" t="s">
        <v>28</v>
      </c>
      <c r="R690" t="s">
        <v>3074</v>
      </c>
      <c r="S690">
        <v>30800</v>
      </c>
      <c r="T690" t="s">
        <v>39</v>
      </c>
      <c r="U690" t="s">
        <v>39</v>
      </c>
      <c r="V690" t="s">
        <v>39</v>
      </c>
      <c r="W690" t="s">
        <v>3075</v>
      </c>
    </row>
    <row r="691" spans="1:23" x14ac:dyDescent="0.7">
      <c r="A691">
        <v>692</v>
      </c>
      <c r="B691" t="s">
        <v>3076</v>
      </c>
      <c r="C691" t="s">
        <v>3077</v>
      </c>
      <c r="D691" t="s">
        <v>3077</v>
      </c>
      <c r="F691" t="s">
        <v>21</v>
      </c>
      <c r="G691" t="s">
        <v>3078</v>
      </c>
      <c r="H691" t="s">
        <v>91</v>
      </c>
      <c r="K691" t="s">
        <v>24</v>
      </c>
      <c r="L691" t="s">
        <v>68</v>
      </c>
      <c r="M691" t="s">
        <v>137</v>
      </c>
      <c r="N691" t="s">
        <v>186</v>
      </c>
      <c r="O691" t="s">
        <v>28</v>
      </c>
      <c r="P691" t="s">
        <v>28</v>
      </c>
      <c r="R691" t="s">
        <v>1096</v>
      </c>
      <c r="S691">
        <v>48000</v>
      </c>
      <c r="T691">
        <v>128000</v>
      </c>
      <c r="U691">
        <v>128000</v>
      </c>
      <c r="V691">
        <v>0</v>
      </c>
    </row>
    <row r="692" spans="1:23" x14ac:dyDescent="0.7">
      <c r="A692">
        <v>693</v>
      </c>
      <c r="B692" t="s">
        <v>3079</v>
      </c>
      <c r="C692" t="s">
        <v>3080</v>
      </c>
      <c r="D692" t="s">
        <v>3080</v>
      </c>
      <c r="F692" t="s">
        <v>21</v>
      </c>
      <c r="G692" t="s">
        <v>3081</v>
      </c>
      <c r="H692" t="s">
        <v>160</v>
      </c>
      <c r="K692" t="s">
        <v>92</v>
      </c>
      <c r="L692" t="s">
        <v>25</v>
      </c>
      <c r="M692" t="s">
        <v>263</v>
      </c>
      <c r="N692" t="s">
        <v>27</v>
      </c>
      <c r="O692" t="s">
        <v>28</v>
      </c>
      <c r="P692" t="s">
        <v>28</v>
      </c>
      <c r="R692" t="s">
        <v>199</v>
      </c>
      <c r="S692">
        <v>480000</v>
      </c>
      <c r="T692" t="s">
        <v>39</v>
      </c>
      <c r="U692" t="s">
        <v>39</v>
      </c>
      <c r="V692" t="s">
        <v>39</v>
      </c>
      <c r="W692" t="s">
        <v>110</v>
      </c>
    </row>
    <row r="693" spans="1:23" x14ac:dyDescent="0.7">
      <c r="A693">
        <v>694</v>
      </c>
      <c r="B693" t="s">
        <v>3082</v>
      </c>
      <c r="C693" t="s">
        <v>3083</v>
      </c>
      <c r="D693" t="s">
        <v>3084</v>
      </c>
      <c r="F693" t="s">
        <v>21</v>
      </c>
      <c r="G693" t="s">
        <v>3085</v>
      </c>
      <c r="H693" t="s">
        <v>160</v>
      </c>
      <c r="K693" t="s">
        <v>24</v>
      </c>
      <c r="L693" t="s">
        <v>35</v>
      </c>
      <c r="M693" t="s">
        <v>36</v>
      </c>
      <c r="N693" t="s">
        <v>37</v>
      </c>
      <c r="R693" t="s">
        <v>3086</v>
      </c>
      <c r="S693">
        <v>276000</v>
      </c>
      <c r="T693">
        <v>276000</v>
      </c>
      <c r="U693">
        <v>276000</v>
      </c>
      <c r="V693">
        <v>0</v>
      </c>
    </row>
    <row r="694" spans="1:23" x14ac:dyDescent="0.7">
      <c r="A694">
        <v>695</v>
      </c>
      <c r="B694" t="s">
        <v>3087</v>
      </c>
      <c r="C694" t="s">
        <v>3088</v>
      </c>
      <c r="D694" t="s">
        <v>3088</v>
      </c>
      <c r="F694" t="s">
        <v>21</v>
      </c>
      <c r="G694" t="s">
        <v>3089</v>
      </c>
      <c r="H694" t="s">
        <v>3090</v>
      </c>
      <c r="K694" t="s">
        <v>24</v>
      </c>
      <c r="L694" t="s">
        <v>243</v>
      </c>
      <c r="M694" t="s">
        <v>137</v>
      </c>
      <c r="N694" t="s">
        <v>244</v>
      </c>
      <c r="O694" t="s">
        <v>28</v>
      </c>
      <c r="P694" t="s">
        <v>28</v>
      </c>
      <c r="R694" t="s">
        <v>698</v>
      </c>
      <c r="S694">
        <v>16000</v>
      </c>
      <c r="T694">
        <v>48000</v>
      </c>
      <c r="U694">
        <v>16000</v>
      </c>
      <c r="V694">
        <v>32000</v>
      </c>
    </row>
    <row r="695" spans="1:23" x14ac:dyDescent="0.7">
      <c r="A695">
        <v>696</v>
      </c>
      <c r="B695" t="s">
        <v>3091</v>
      </c>
      <c r="C695" t="s">
        <v>3092</v>
      </c>
      <c r="D695" t="s">
        <v>3092</v>
      </c>
      <c r="F695" t="s">
        <v>21</v>
      </c>
      <c r="G695" t="s">
        <v>3093</v>
      </c>
      <c r="H695" t="s">
        <v>358</v>
      </c>
      <c r="K695" t="s">
        <v>24</v>
      </c>
      <c r="L695" t="s">
        <v>293</v>
      </c>
      <c r="M695" t="s">
        <v>3094</v>
      </c>
      <c r="N695" t="s">
        <v>294</v>
      </c>
      <c r="O695" t="s">
        <v>76</v>
      </c>
      <c r="P695" t="s">
        <v>295</v>
      </c>
      <c r="R695" t="s">
        <v>3095</v>
      </c>
      <c r="S695">
        <v>15000000</v>
      </c>
      <c r="T695">
        <v>4120923</v>
      </c>
      <c r="U695">
        <v>15000000</v>
      </c>
      <c r="V695">
        <v>-19605058</v>
      </c>
    </row>
    <row r="696" spans="1:23" x14ac:dyDescent="0.7">
      <c r="A696">
        <v>697</v>
      </c>
      <c r="B696" t="s">
        <v>3096</v>
      </c>
      <c r="C696" t="s">
        <v>3097</v>
      </c>
      <c r="D696" t="s">
        <v>3097</v>
      </c>
      <c r="F696" t="s">
        <v>21</v>
      </c>
      <c r="G696" t="s">
        <v>3098</v>
      </c>
      <c r="H696" t="s">
        <v>2626</v>
      </c>
      <c r="K696" t="s">
        <v>34</v>
      </c>
      <c r="L696" t="s">
        <v>35</v>
      </c>
      <c r="M696" t="s">
        <v>36</v>
      </c>
      <c r="N696" t="s">
        <v>37</v>
      </c>
      <c r="R696" t="s">
        <v>3099</v>
      </c>
      <c r="S696">
        <v>69000</v>
      </c>
      <c r="T696" t="s">
        <v>39</v>
      </c>
      <c r="U696" t="s">
        <v>39</v>
      </c>
      <c r="V696" t="s">
        <v>39</v>
      </c>
    </row>
    <row r="697" spans="1:23" x14ac:dyDescent="0.7">
      <c r="A697">
        <v>698</v>
      </c>
      <c r="B697" t="s">
        <v>3100</v>
      </c>
      <c r="C697" t="s">
        <v>3101</v>
      </c>
      <c r="D697" t="s">
        <v>3101</v>
      </c>
      <c r="F697" t="s">
        <v>21</v>
      </c>
      <c r="G697" t="s">
        <v>3102</v>
      </c>
      <c r="H697" t="s">
        <v>625</v>
      </c>
      <c r="K697" t="s">
        <v>24</v>
      </c>
      <c r="L697" t="s">
        <v>25</v>
      </c>
      <c r="M697" t="s">
        <v>3103</v>
      </c>
      <c r="N697" t="s">
        <v>27</v>
      </c>
      <c r="O697" t="s">
        <v>28</v>
      </c>
      <c r="P697" t="s">
        <v>28</v>
      </c>
      <c r="R697" t="s">
        <v>2075</v>
      </c>
      <c r="S697">
        <v>500000</v>
      </c>
      <c r="T697" t="s">
        <v>39</v>
      </c>
      <c r="U697" t="s">
        <v>39</v>
      </c>
      <c r="V697" t="s">
        <v>39</v>
      </c>
      <c r="W697" t="s">
        <v>581</v>
      </c>
    </row>
    <row r="698" spans="1:23" x14ac:dyDescent="0.7">
      <c r="A698">
        <v>699</v>
      </c>
      <c r="B698" t="s">
        <v>3104</v>
      </c>
      <c r="C698" t="s">
        <v>3105</v>
      </c>
      <c r="D698" t="s">
        <v>3105</v>
      </c>
      <c r="F698" t="s">
        <v>21</v>
      </c>
      <c r="G698" t="s">
        <v>3106</v>
      </c>
      <c r="H698" t="s">
        <v>54</v>
      </c>
      <c r="K698" t="s">
        <v>34</v>
      </c>
      <c r="L698" t="s">
        <v>68</v>
      </c>
      <c r="M698" t="s">
        <v>185</v>
      </c>
      <c r="N698" t="s">
        <v>69</v>
      </c>
      <c r="R698" t="s">
        <v>3107</v>
      </c>
      <c r="S698">
        <v>-10000000</v>
      </c>
      <c r="T698">
        <v>0</v>
      </c>
      <c r="U698">
        <v>0</v>
      </c>
      <c r="V698">
        <v>-4496180</v>
      </c>
      <c r="W698" t="s">
        <v>3108</v>
      </c>
    </row>
    <row r="699" spans="1:23" x14ac:dyDescent="0.7">
      <c r="A699">
        <v>700</v>
      </c>
      <c r="B699" t="s">
        <v>3109</v>
      </c>
      <c r="C699" t="s">
        <v>3110</v>
      </c>
      <c r="D699" t="s">
        <v>3111</v>
      </c>
      <c r="F699" t="s">
        <v>21</v>
      </c>
      <c r="G699" t="s">
        <v>3112</v>
      </c>
      <c r="H699" t="s">
        <v>358</v>
      </c>
      <c r="K699" t="s">
        <v>24</v>
      </c>
      <c r="L699" t="s">
        <v>293</v>
      </c>
      <c r="M699" t="s">
        <v>3113</v>
      </c>
      <c r="N699" t="s">
        <v>294</v>
      </c>
      <c r="O699" t="s">
        <v>76</v>
      </c>
      <c r="P699" t="s">
        <v>28</v>
      </c>
      <c r="R699" t="s">
        <v>156</v>
      </c>
      <c r="S699">
        <v>78000</v>
      </c>
      <c r="T699">
        <v>1337800</v>
      </c>
      <c r="U699">
        <v>598000</v>
      </c>
      <c r="V699">
        <v>48000</v>
      </c>
      <c r="W699" t="s">
        <v>2387</v>
      </c>
    </row>
    <row r="700" spans="1:23" x14ac:dyDescent="0.7">
      <c r="A700">
        <v>701</v>
      </c>
      <c r="B700" t="s">
        <v>3114</v>
      </c>
      <c r="C700" t="s">
        <v>3115</v>
      </c>
      <c r="D700" t="s">
        <v>3116</v>
      </c>
      <c r="F700" t="s">
        <v>21</v>
      </c>
      <c r="G700" t="s">
        <v>3117</v>
      </c>
      <c r="H700" t="s">
        <v>44</v>
      </c>
      <c r="K700" t="s">
        <v>24</v>
      </c>
      <c r="L700" t="s">
        <v>25</v>
      </c>
      <c r="M700" t="s">
        <v>602</v>
      </c>
      <c r="N700" t="s">
        <v>27</v>
      </c>
      <c r="O700" t="s">
        <v>295</v>
      </c>
      <c r="P700" t="s">
        <v>28</v>
      </c>
      <c r="R700" t="s">
        <v>212</v>
      </c>
      <c r="S700">
        <v>32000</v>
      </c>
      <c r="T700">
        <v>112000</v>
      </c>
      <c r="U700">
        <v>80000</v>
      </c>
      <c r="V700">
        <v>32000</v>
      </c>
    </row>
    <row r="701" spans="1:23" x14ac:dyDescent="0.7">
      <c r="A701">
        <v>702</v>
      </c>
      <c r="B701" t="s">
        <v>3118</v>
      </c>
      <c r="C701" t="s">
        <v>3119</v>
      </c>
      <c r="D701" t="s">
        <v>3119</v>
      </c>
      <c r="F701" t="s">
        <v>21</v>
      </c>
      <c r="G701" t="s">
        <v>3120</v>
      </c>
      <c r="H701" t="s">
        <v>242</v>
      </c>
      <c r="K701" t="s">
        <v>24</v>
      </c>
      <c r="L701" t="s">
        <v>243</v>
      </c>
      <c r="M701" t="s">
        <v>137</v>
      </c>
      <c r="N701" t="s">
        <v>244</v>
      </c>
      <c r="O701" t="s">
        <v>28</v>
      </c>
      <c r="P701" t="s">
        <v>28</v>
      </c>
      <c r="R701" t="s">
        <v>694</v>
      </c>
      <c r="S701">
        <v>16000</v>
      </c>
      <c r="T701">
        <v>48000</v>
      </c>
      <c r="U701">
        <v>48000</v>
      </c>
      <c r="V701">
        <v>0</v>
      </c>
    </row>
    <row r="702" spans="1:23" x14ac:dyDescent="0.7">
      <c r="A702">
        <v>703</v>
      </c>
      <c r="B702" t="s">
        <v>3121</v>
      </c>
      <c r="C702" t="s">
        <v>3122</v>
      </c>
      <c r="D702" t="s">
        <v>3122</v>
      </c>
      <c r="F702" t="s">
        <v>21</v>
      </c>
      <c r="G702" t="s">
        <v>3123</v>
      </c>
      <c r="H702" t="s">
        <v>531</v>
      </c>
      <c r="K702" t="s">
        <v>34</v>
      </c>
      <c r="L702" t="s">
        <v>68</v>
      </c>
      <c r="N702" t="s">
        <v>69</v>
      </c>
      <c r="O702" t="s">
        <v>28</v>
      </c>
      <c r="P702" t="s">
        <v>28</v>
      </c>
      <c r="R702" t="s">
        <v>875</v>
      </c>
      <c r="S702">
        <v>160000</v>
      </c>
      <c r="T702" t="s">
        <v>39</v>
      </c>
      <c r="U702" t="s">
        <v>39</v>
      </c>
      <c r="V702" t="s">
        <v>39</v>
      </c>
      <c r="W702" t="s">
        <v>3124</v>
      </c>
    </row>
    <row r="703" spans="1:23" x14ac:dyDescent="0.7">
      <c r="A703">
        <v>704</v>
      </c>
      <c r="B703" t="s">
        <v>3125</v>
      </c>
      <c r="C703" t="s">
        <v>3126</v>
      </c>
      <c r="D703" t="s">
        <v>3126</v>
      </c>
      <c r="F703" t="s">
        <v>21</v>
      </c>
      <c r="G703" t="s">
        <v>3127</v>
      </c>
      <c r="H703" t="s">
        <v>718</v>
      </c>
      <c r="K703" t="s">
        <v>24</v>
      </c>
      <c r="L703" t="s">
        <v>68</v>
      </c>
      <c r="M703" t="s">
        <v>137</v>
      </c>
      <c r="N703" t="s">
        <v>75</v>
      </c>
      <c r="O703" t="s">
        <v>28</v>
      </c>
      <c r="P703" t="s">
        <v>28</v>
      </c>
      <c r="R703" t="s">
        <v>3128</v>
      </c>
      <c r="S703">
        <v>90000</v>
      </c>
      <c r="T703">
        <v>160000</v>
      </c>
      <c r="U703">
        <v>154000</v>
      </c>
      <c r="V703">
        <v>6000</v>
      </c>
    </row>
    <row r="704" spans="1:23" x14ac:dyDescent="0.7">
      <c r="A704">
        <v>705</v>
      </c>
      <c r="B704" t="s">
        <v>3129</v>
      </c>
      <c r="C704" t="s">
        <v>3130</v>
      </c>
      <c r="D704" t="s">
        <v>3130</v>
      </c>
      <c r="F704" t="s">
        <v>384</v>
      </c>
      <c r="G704" t="s">
        <v>3131</v>
      </c>
      <c r="H704" t="s">
        <v>625</v>
      </c>
      <c r="K704" t="s">
        <v>24</v>
      </c>
      <c r="L704" t="s">
        <v>25</v>
      </c>
      <c r="M704" t="s">
        <v>55</v>
      </c>
      <c r="N704" t="s">
        <v>56</v>
      </c>
      <c r="R704" t="s">
        <v>3132</v>
      </c>
      <c r="S704">
        <v>464000</v>
      </c>
      <c r="T704">
        <v>0</v>
      </c>
      <c r="U704">
        <v>464000</v>
      </c>
      <c r="V704">
        <v>0</v>
      </c>
    </row>
    <row r="705" spans="1:23" x14ac:dyDescent="0.7">
      <c r="A705">
        <v>706</v>
      </c>
      <c r="B705" t="s">
        <v>3133</v>
      </c>
      <c r="C705" t="s">
        <v>3134</v>
      </c>
      <c r="D705" t="s">
        <v>3134</v>
      </c>
      <c r="F705" t="s">
        <v>21</v>
      </c>
      <c r="G705" t="s">
        <v>3135</v>
      </c>
      <c r="H705" t="s">
        <v>897</v>
      </c>
      <c r="K705" t="s">
        <v>34</v>
      </c>
      <c r="L705" t="s">
        <v>68</v>
      </c>
      <c r="M705" t="s">
        <v>3136</v>
      </c>
      <c r="N705" t="s">
        <v>186</v>
      </c>
      <c r="O705" t="s">
        <v>295</v>
      </c>
      <c r="P705" t="s">
        <v>295</v>
      </c>
      <c r="R705" t="s">
        <v>3137</v>
      </c>
      <c r="S705">
        <v>3000000</v>
      </c>
      <c r="T705">
        <v>0</v>
      </c>
      <c r="U705">
        <v>0</v>
      </c>
      <c r="V705">
        <v>-59786</v>
      </c>
      <c r="W705" t="s">
        <v>3138</v>
      </c>
    </row>
    <row r="706" spans="1:23" x14ac:dyDescent="0.7">
      <c r="A706">
        <v>707</v>
      </c>
      <c r="B706" t="s">
        <v>3139</v>
      </c>
      <c r="C706" t="s">
        <v>3140</v>
      </c>
      <c r="D706" t="s">
        <v>3141</v>
      </c>
      <c r="F706" t="s">
        <v>21</v>
      </c>
      <c r="G706" t="s">
        <v>3142</v>
      </c>
      <c r="H706" t="s">
        <v>2064</v>
      </c>
      <c r="K706" t="s">
        <v>34</v>
      </c>
      <c r="L706" t="s">
        <v>25</v>
      </c>
      <c r="M706" t="s">
        <v>85</v>
      </c>
      <c r="N706" t="s">
        <v>27</v>
      </c>
      <c r="R706" t="s">
        <v>1639</v>
      </c>
      <c r="S706">
        <v>800000</v>
      </c>
      <c r="T706" t="s">
        <v>39</v>
      </c>
      <c r="U706" t="s">
        <v>39</v>
      </c>
      <c r="V706" t="s">
        <v>39</v>
      </c>
      <c r="W706" t="s">
        <v>3143</v>
      </c>
    </row>
    <row r="707" spans="1:23" x14ac:dyDescent="0.7">
      <c r="A707">
        <v>708</v>
      </c>
      <c r="B707" t="s">
        <v>3144</v>
      </c>
      <c r="C707" t="s">
        <v>3145</v>
      </c>
      <c r="D707" t="s">
        <v>3145</v>
      </c>
      <c r="F707" t="s">
        <v>21</v>
      </c>
      <c r="G707" t="s">
        <v>3146</v>
      </c>
      <c r="H707" t="s">
        <v>415</v>
      </c>
      <c r="K707" t="s">
        <v>34</v>
      </c>
      <c r="L707" t="s">
        <v>68</v>
      </c>
      <c r="M707" t="s">
        <v>74</v>
      </c>
      <c r="N707" t="s">
        <v>186</v>
      </c>
      <c r="O707" t="s">
        <v>28</v>
      </c>
      <c r="P707" t="s">
        <v>295</v>
      </c>
      <c r="R707" t="s">
        <v>1020</v>
      </c>
      <c r="S707">
        <v>1155000</v>
      </c>
      <c r="T707" t="s">
        <v>39</v>
      </c>
      <c r="U707" t="s">
        <v>39</v>
      </c>
      <c r="V707" t="s">
        <v>39</v>
      </c>
      <c r="W707" t="s">
        <v>2785</v>
      </c>
    </row>
    <row r="708" spans="1:23" x14ac:dyDescent="0.7">
      <c r="A708">
        <v>709</v>
      </c>
      <c r="B708" t="s">
        <v>3147</v>
      </c>
      <c r="C708" t="s">
        <v>3148</v>
      </c>
      <c r="D708" t="s">
        <v>3148</v>
      </c>
      <c r="F708" t="s">
        <v>21</v>
      </c>
      <c r="G708" t="s">
        <v>3149</v>
      </c>
      <c r="H708" t="s">
        <v>2908</v>
      </c>
      <c r="K708" t="s">
        <v>24</v>
      </c>
      <c r="L708" t="s">
        <v>293</v>
      </c>
      <c r="M708" t="s">
        <v>427</v>
      </c>
      <c r="O708" t="s">
        <v>28</v>
      </c>
      <c r="P708" t="s">
        <v>28</v>
      </c>
      <c r="R708" t="s">
        <v>3150</v>
      </c>
      <c r="S708">
        <v>30000000</v>
      </c>
      <c r="T708">
        <v>265000</v>
      </c>
      <c r="U708">
        <v>0</v>
      </c>
      <c r="V708">
        <v>-673660</v>
      </c>
    </row>
    <row r="709" spans="1:23" x14ac:dyDescent="0.7">
      <c r="A709">
        <v>710</v>
      </c>
      <c r="B709" t="s">
        <v>3151</v>
      </c>
      <c r="C709" t="s">
        <v>3152</v>
      </c>
      <c r="D709" t="s">
        <v>3152</v>
      </c>
      <c r="F709" t="s">
        <v>21</v>
      </c>
      <c r="G709" t="s">
        <v>3153</v>
      </c>
      <c r="H709" t="s">
        <v>1609</v>
      </c>
      <c r="K709" t="s">
        <v>24</v>
      </c>
      <c r="L709" t="s">
        <v>293</v>
      </c>
      <c r="M709" t="s">
        <v>3154</v>
      </c>
      <c r="N709" t="s">
        <v>626</v>
      </c>
      <c r="O709" t="s">
        <v>28</v>
      </c>
      <c r="P709" t="s">
        <v>28</v>
      </c>
      <c r="R709" t="s">
        <v>3155</v>
      </c>
      <c r="S709">
        <v>99000</v>
      </c>
      <c r="T709" t="s">
        <v>39</v>
      </c>
      <c r="U709" t="s">
        <v>39</v>
      </c>
      <c r="V709" t="s">
        <v>39</v>
      </c>
      <c r="W709" t="s">
        <v>3156</v>
      </c>
    </row>
    <row r="710" spans="1:23" x14ac:dyDescent="0.7">
      <c r="A710">
        <v>711</v>
      </c>
      <c r="B710" t="s">
        <v>3157</v>
      </c>
      <c r="C710" t="s">
        <v>3158</v>
      </c>
      <c r="D710" t="s">
        <v>3158</v>
      </c>
      <c r="F710" t="s">
        <v>21</v>
      </c>
      <c r="G710" t="s">
        <v>3159</v>
      </c>
      <c r="H710" t="s">
        <v>61</v>
      </c>
      <c r="K710" t="s">
        <v>24</v>
      </c>
      <c r="L710" t="s">
        <v>293</v>
      </c>
      <c r="M710" t="s">
        <v>427</v>
      </c>
      <c r="N710" t="s">
        <v>626</v>
      </c>
      <c r="O710" t="s">
        <v>295</v>
      </c>
      <c r="P710" t="s">
        <v>28</v>
      </c>
      <c r="R710" t="s">
        <v>453</v>
      </c>
      <c r="S710">
        <v>8000000</v>
      </c>
      <c r="T710">
        <v>6765811</v>
      </c>
      <c r="U710">
        <v>10000000</v>
      </c>
      <c r="V710">
        <v>-7989966</v>
      </c>
    </row>
    <row r="711" spans="1:23" x14ac:dyDescent="0.7">
      <c r="A711">
        <v>712</v>
      </c>
      <c r="B711" t="s">
        <v>3160</v>
      </c>
      <c r="C711" t="s">
        <v>3161</v>
      </c>
      <c r="D711" t="s">
        <v>3162</v>
      </c>
      <c r="F711" t="s">
        <v>21</v>
      </c>
      <c r="H711" t="s">
        <v>3162</v>
      </c>
      <c r="K711" t="s">
        <v>24</v>
      </c>
      <c r="L711" t="s">
        <v>481</v>
      </c>
      <c r="M711" t="s">
        <v>185</v>
      </c>
      <c r="N711" t="s">
        <v>482</v>
      </c>
      <c r="P711" t="s">
        <v>76</v>
      </c>
      <c r="R711" t="s">
        <v>1258</v>
      </c>
      <c r="S711">
        <v>25912536</v>
      </c>
      <c r="T711">
        <v>0</v>
      </c>
      <c r="U711">
        <v>0</v>
      </c>
      <c r="V711">
        <v>86960934</v>
      </c>
    </row>
    <row r="712" spans="1:23" x14ac:dyDescent="0.7">
      <c r="A712">
        <v>713</v>
      </c>
      <c r="B712" t="s">
        <v>3163</v>
      </c>
      <c r="C712" t="s">
        <v>3164</v>
      </c>
      <c r="D712" t="s">
        <v>3164</v>
      </c>
      <c r="F712" t="s">
        <v>21</v>
      </c>
      <c r="G712" t="s">
        <v>3165</v>
      </c>
      <c r="H712" t="s">
        <v>49</v>
      </c>
      <c r="K712" t="s">
        <v>34</v>
      </c>
      <c r="L712" t="s">
        <v>25</v>
      </c>
      <c r="M712" t="s">
        <v>55</v>
      </c>
      <c r="N712" t="s">
        <v>56</v>
      </c>
      <c r="R712" t="s">
        <v>2371</v>
      </c>
      <c r="T712">
        <v>0</v>
      </c>
      <c r="U712">
        <v>0</v>
      </c>
      <c r="V712">
        <v>-173500</v>
      </c>
      <c r="W712" t="s">
        <v>2790</v>
      </c>
    </row>
    <row r="713" spans="1:23" x14ac:dyDescent="0.7">
      <c r="A713">
        <v>714</v>
      </c>
      <c r="B713" t="s">
        <v>3166</v>
      </c>
      <c r="C713" t="s">
        <v>3167</v>
      </c>
      <c r="D713" t="s">
        <v>3168</v>
      </c>
      <c r="F713" t="s">
        <v>384</v>
      </c>
      <c r="G713" t="s">
        <v>3169</v>
      </c>
      <c r="H713" t="s">
        <v>892</v>
      </c>
      <c r="K713" t="s">
        <v>92</v>
      </c>
      <c r="L713" t="s">
        <v>293</v>
      </c>
      <c r="M713" t="s">
        <v>3170</v>
      </c>
      <c r="N713" t="s">
        <v>294</v>
      </c>
      <c r="O713" t="s">
        <v>76</v>
      </c>
      <c r="P713" t="s">
        <v>295</v>
      </c>
      <c r="R713" t="s">
        <v>3171</v>
      </c>
      <c r="S713">
        <v>10000000</v>
      </c>
      <c r="T713">
        <v>0</v>
      </c>
      <c r="U713">
        <v>0</v>
      </c>
      <c r="V713">
        <v>-1434862</v>
      </c>
    </row>
    <row r="714" spans="1:23" x14ac:dyDescent="0.7">
      <c r="A714">
        <v>715</v>
      </c>
      <c r="B714" t="s">
        <v>3172</v>
      </c>
      <c r="C714" t="s">
        <v>3173</v>
      </c>
      <c r="D714" t="s">
        <v>3173</v>
      </c>
      <c r="F714" t="s">
        <v>21</v>
      </c>
      <c r="G714" t="s">
        <v>3174</v>
      </c>
      <c r="H714" t="s">
        <v>123</v>
      </c>
      <c r="K714" t="s">
        <v>24</v>
      </c>
      <c r="L714" t="s">
        <v>68</v>
      </c>
      <c r="M714" t="s">
        <v>137</v>
      </c>
      <c r="N714" t="s">
        <v>69</v>
      </c>
      <c r="P714" t="s">
        <v>28</v>
      </c>
      <c r="R714" t="s">
        <v>3175</v>
      </c>
      <c r="S714">
        <v>32000</v>
      </c>
      <c r="T714">
        <v>16000</v>
      </c>
      <c r="U714">
        <v>0</v>
      </c>
      <c r="V714">
        <v>16000</v>
      </c>
      <c r="W714" t="s">
        <v>3176</v>
      </c>
    </row>
    <row r="715" spans="1:23" x14ac:dyDescent="0.7">
      <c r="A715">
        <v>716</v>
      </c>
      <c r="B715" t="s">
        <v>3177</v>
      </c>
      <c r="C715" t="s">
        <v>3178</v>
      </c>
      <c r="D715" t="s">
        <v>3178</v>
      </c>
      <c r="F715" t="s">
        <v>21</v>
      </c>
      <c r="G715" t="s">
        <v>3179</v>
      </c>
      <c r="H715" t="s">
        <v>44</v>
      </c>
      <c r="K715" t="s">
        <v>24</v>
      </c>
      <c r="L715" t="s">
        <v>293</v>
      </c>
      <c r="M715" t="s">
        <v>1335</v>
      </c>
      <c r="N715" t="s">
        <v>626</v>
      </c>
      <c r="O715" t="s">
        <v>28</v>
      </c>
      <c r="P715" t="s">
        <v>28</v>
      </c>
      <c r="R715" t="s">
        <v>57</v>
      </c>
      <c r="S715">
        <v>920000</v>
      </c>
      <c r="T715">
        <v>920000</v>
      </c>
      <c r="U715">
        <v>920000</v>
      </c>
      <c r="V715">
        <v>0</v>
      </c>
    </row>
    <row r="716" spans="1:23" x14ac:dyDescent="0.7">
      <c r="A716">
        <v>717</v>
      </c>
      <c r="B716" t="s">
        <v>3180</v>
      </c>
      <c r="C716" t="s">
        <v>3181</v>
      </c>
      <c r="D716" t="s">
        <v>3181</v>
      </c>
      <c r="F716" t="s">
        <v>21</v>
      </c>
      <c r="G716" t="s">
        <v>3182</v>
      </c>
      <c r="H716" t="s">
        <v>625</v>
      </c>
      <c r="K716" t="s">
        <v>24</v>
      </c>
      <c r="L716" t="s">
        <v>25</v>
      </c>
      <c r="M716" t="s">
        <v>427</v>
      </c>
      <c r="N716" t="s">
        <v>27</v>
      </c>
      <c r="O716" t="s">
        <v>28</v>
      </c>
      <c r="P716" t="s">
        <v>28</v>
      </c>
      <c r="R716" t="s">
        <v>3183</v>
      </c>
      <c r="S716">
        <v>5000000</v>
      </c>
      <c r="T716">
        <v>0</v>
      </c>
      <c r="U716">
        <v>0</v>
      </c>
      <c r="V716">
        <v>-2812500</v>
      </c>
    </row>
    <row r="717" spans="1:23" x14ac:dyDescent="0.7">
      <c r="A717">
        <v>718</v>
      </c>
      <c r="B717" t="s">
        <v>3184</v>
      </c>
      <c r="C717" t="s">
        <v>3185</v>
      </c>
      <c r="D717" t="s">
        <v>3185</v>
      </c>
      <c r="F717" t="s">
        <v>21</v>
      </c>
      <c r="G717" t="s">
        <v>3186</v>
      </c>
      <c r="H717" t="s">
        <v>625</v>
      </c>
      <c r="K717" t="s">
        <v>24</v>
      </c>
      <c r="L717" t="s">
        <v>293</v>
      </c>
      <c r="M717" t="s">
        <v>316</v>
      </c>
      <c r="N717" t="s">
        <v>626</v>
      </c>
      <c r="O717" t="s">
        <v>28</v>
      </c>
      <c r="P717" t="s">
        <v>28</v>
      </c>
      <c r="R717" t="s">
        <v>1250</v>
      </c>
      <c r="S717">
        <v>1000000</v>
      </c>
      <c r="T717">
        <v>648000</v>
      </c>
      <c r="U717">
        <v>0</v>
      </c>
      <c r="V717">
        <v>8000</v>
      </c>
    </row>
    <row r="718" spans="1:23" x14ac:dyDescent="0.7">
      <c r="A718">
        <v>719</v>
      </c>
      <c r="B718" t="s">
        <v>3187</v>
      </c>
      <c r="C718" t="s">
        <v>3188</v>
      </c>
      <c r="D718" t="s">
        <v>3188</v>
      </c>
      <c r="F718" t="s">
        <v>21</v>
      </c>
      <c r="G718" t="s">
        <v>3189</v>
      </c>
      <c r="H718" t="s">
        <v>806</v>
      </c>
      <c r="K718" t="s">
        <v>34</v>
      </c>
      <c r="L718" t="s">
        <v>250</v>
      </c>
      <c r="M718" t="s">
        <v>137</v>
      </c>
      <c r="N718" t="s">
        <v>251</v>
      </c>
      <c r="R718" t="s">
        <v>544</v>
      </c>
      <c r="S718">
        <v>24000</v>
      </c>
      <c r="T718" t="s">
        <v>39</v>
      </c>
      <c r="U718" t="s">
        <v>39</v>
      </c>
      <c r="V718" t="s">
        <v>39</v>
      </c>
      <c r="W718" t="s">
        <v>1138</v>
      </c>
    </row>
    <row r="719" spans="1:23" x14ac:dyDescent="0.7">
      <c r="A719">
        <v>720</v>
      </c>
      <c r="B719" t="s">
        <v>3190</v>
      </c>
      <c r="C719" t="s">
        <v>3191</v>
      </c>
      <c r="D719" t="s">
        <v>3191</v>
      </c>
      <c r="F719" t="s">
        <v>21</v>
      </c>
      <c r="G719" t="s">
        <v>3192</v>
      </c>
      <c r="H719" t="s">
        <v>44</v>
      </c>
      <c r="K719" t="s">
        <v>24</v>
      </c>
      <c r="L719" t="s">
        <v>293</v>
      </c>
      <c r="M719" t="s">
        <v>826</v>
      </c>
      <c r="N719" t="s">
        <v>626</v>
      </c>
      <c r="O719" t="s">
        <v>28</v>
      </c>
      <c r="P719" t="s">
        <v>28</v>
      </c>
      <c r="R719" t="s">
        <v>691</v>
      </c>
      <c r="S719">
        <v>80000</v>
      </c>
      <c r="T719">
        <v>160000</v>
      </c>
      <c r="U719">
        <v>160000</v>
      </c>
      <c r="V719">
        <v>0</v>
      </c>
    </row>
    <row r="720" spans="1:23" x14ac:dyDescent="0.7">
      <c r="A720">
        <v>721</v>
      </c>
      <c r="B720" t="s">
        <v>3193</v>
      </c>
      <c r="C720" t="s">
        <v>3194</v>
      </c>
      <c r="D720" t="s">
        <v>3194</v>
      </c>
      <c r="F720" t="s">
        <v>21</v>
      </c>
      <c r="G720" t="s">
        <v>3195</v>
      </c>
      <c r="H720" t="s">
        <v>760</v>
      </c>
      <c r="K720" t="s">
        <v>24</v>
      </c>
      <c r="L720" t="s">
        <v>250</v>
      </c>
      <c r="M720" t="s">
        <v>137</v>
      </c>
      <c r="N720" t="s">
        <v>251</v>
      </c>
      <c r="R720" t="s">
        <v>694</v>
      </c>
      <c r="S720">
        <v>48000</v>
      </c>
      <c r="T720">
        <v>80000</v>
      </c>
      <c r="U720">
        <v>80000</v>
      </c>
      <c r="V720">
        <v>0</v>
      </c>
    </row>
    <row r="721" spans="1:23" x14ac:dyDescent="0.7">
      <c r="A721">
        <v>722</v>
      </c>
      <c r="B721" t="s">
        <v>3196</v>
      </c>
      <c r="C721" t="s">
        <v>3197</v>
      </c>
      <c r="D721" t="s">
        <v>3197</v>
      </c>
      <c r="F721" t="s">
        <v>21</v>
      </c>
      <c r="G721" t="s">
        <v>1365</v>
      </c>
      <c r="H721" t="s">
        <v>1902</v>
      </c>
      <c r="K721" t="s">
        <v>34</v>
      </c>
      <c r="L721" t="s">
        <v>250</v>
      </c>
      <c r="M721" t="s">
        <v>36</v>
      </c>
      <c r="N721" t="s">
        <v>251</v>
      </c>
      <c r="R721" t="s">
        <v>3008</v>
      </c>
      <c r="S721">
        <v>80000</v>
      </c>
      <c r="T721" t="s">
        <v>39</v>
      </c>
      <c r="U721" t="s">
        <v>39</v>
      </c>
      <c r="V721" t="s">
        <v>39</v>
      </c>
      <c r="W721" t="s">
        <v>1138</v>
      </c>
    </row>
    <row r="722" spans="1:23" x14ac:dyDescent="0.7">
      <c r="A722">
        <v>723</v>
      </c>
      <c r="B722" t="s">
        <v>3198</v>
      </c>
      <c r="C722" t="s">
        <v>3199</v>
      </c>
      <c r="D722" t="s">
        <v>3199</v>
      </c>
      <c r="F722" t="s">
        <v>21</v>
      </c>
      <c r="G722" t="s">
        <v>3200</v>
      </c>
      <c r="H722" t="s">
        <v>242</v>
      </c>
      <c r="K722" t="s">
        <v>24</v>
      </c>
      <c r="L722" t="s">
        <v>243</v>
      </c>
      <c r="M722" t="s">
        <v>3201</v>
      </c>
      <c r="N722" t="s">
        <v>244</v>
      </c>
      <c r="O722" t="s">
        <v>28</v>
      </c>
      <c r="P722" t="s">
        <v>28</v>
      </c>
      <c r="R722" t="s">
        <v>1096</v>
      </c>
      <c r="S722">
        <v>704000</v>
      </c>
      <c r="T722">
        <v>1632000</v>
      </c>
      <c r="U722">
        <v>1639800</v>
      </c>
      <c r="V722">
        <v>0</v>
      </c>
    </row>
    <row r="723" spans="1:23" x14ac:dyDescent="0.7">
      <c r="A723">
        <v>724</v>
      </c>
      <c r="B723" t="s">
        <v>3202</v>
      </c>
      <c r="C723" t="s">
        <v>3203</v>
      </c>
      <c r="D723" t="s">
        <v>3203</v>
      </c>
      <c r="F723" t="s">
        <v>21</v>
      </c>
      <c r="G723" t="s">
        <v>3204</v>
      </c>
      <c r="H723" t="s">
        <v>756</v>
      </c>
      <c r="K723" t="s">
        <v>24</v>
      </c>
      <c r="L723" t="s">
        <v>293</v>
      </c>
      <c r="M723" t="s">
        <v>36</v>
      </c>
      <c r="N723" t="s">
        <v>626</v>
      </c>
      <c r="O723" t="s">
        <v>28</v>
      </c>
      <c r="P723" t="s">
        <v>28</v>
      </c>
      <c r="R723" t="s">
        <v>3205</v>
      </c>
      <c r="S723">
        <v>88500</v>
      </c>
      <c r="T723" t="s">
        <v>39</v>
      </c>
      <c r="U723" t="s">
        <v>39</v>
      </c>
      <c r="V723" t="s">
        <v>39</v>
      </c>
      <c r="W723" t="s">
        <v>2977</v>
      </c>
    </row>
    <row r="724" spans="1:23" x14ac:dyDescent="0.7">
      <c r="A724">
        <v>725</v>
      </c>
      <c r="B724" t="s">
        <v>3206</v>
      </c>
      <c r="C724" t="s">
        <v>3207</v>
      </c>
      <c r="D724" t="s">
        <v>3207</v>
      </c>
      <c r="F724" t="s">
        <v>21</v>
      </c>
      <c r="G724" t="s">
        <v>3208</v>
      </c>
      <c r="H724" t="s">
        <v>597</v>
      </c>
      <c r="K724" t="s">
        <v>24</v>
      </c>
      <c r="L724" t="s">
        <v>243</v>
      </c>
      <c r="M724" t="s">
        <v>137</v>
      </c>
      <c r="O724" t="s">
        <v>28</v>
      </c>
      <c r="P724" t="s">
        <v>28</v>
      </c>
      <c r="R724" t="s">
        <v>400</v>
      </c>
      <c r="S724">
        <v>24000</v>
      </c>
      <c r="T724" t="s">
        <v>39</v>
      </c>
      <c r="U724" t="s">
        <v>39</v>
      </c>
      <c r="V724" t="s">
        <v>39</v>
      </c>
      <c r="W724" t="s">
        <v>919</v>
      </c>
    </row>
    <row r="725" spans="1:23" x14ac:dyDescent="0.7">
      <c r="A725">
        <v>726</v>
      </c>
      <c r="B725" t="s">
        <v>3209</v>
      </c>
      <c r="C725" t="s">
        <v>3210</v>
      </c>
      <c r="D725" t="s">
        <v>3211</v>
      </c>
      <c r="F725" t="s">
        <v>21</v>
      </c>
      <c r="G725" t="s">
        <v>3212</v>
      </c>
      <c r="H725" t="s">
        <v>1728</v>
      </c>
      <c r="K725" t="s">
        <v>24</v>
      </c>
      <c r="L725" t="s">
        <v>250</v>
      </c>
      <c r="M725" t="s">
        <v>3213</v>
      </c>
      <c r="N725" t="s">
        <v>251</v>
      </c>
      <c r="R725" t="s">
        <v>212</v>
      </c>
      <c r="S725">
        <v>1435200</v>
      </c>
      <c r="T725">
        <v>9688450</v>
      </c>
      <c r="U725">
        <v>8358650</v>
      </c>
      <c r="V725">
        <v>1329800</v>
      </c>
    </row>
    <row r="726" spans="1:23" x14ac:dyDescent="0.7">
      <c r="A726">
        <v>727</v>
      </c>
      <c r="B726" t="s">
        <v>3214</v>
      </c>
      <c r="C726" t="s">
        <v>3215</v>
      </c>
      <c r="D726" t="s">
        <v>3215</v>
      </c>
      <c r="F726" t="s">
        <v>21</v>
      </c>
      <c r="G726" t="s">
        <v>3216</v>
      </c>
      <c r="H726" t="s">
        <v>457</v>
      </c>
      <c r="K726" t="s">
        <v>24</v>
      </c>
      <c r="L726" t="s">
        <v>243</v>
      </c>
      <c r="M726" t="s">
        <v>786</v>
      </c>
      <c r="N726" t="s">
        <v>244</v>
      </c>
      <c r="O726" t="s">
        <v>76</v>
      </c>
      <c r="P726" t="s">
        <v>28</v>
      </c>
      <c r="R726" t="s">
        <v>3217</v>
      </c>
      <c r="S726">
        <v>5000000</v>
      </c>
      <c r="T726">
        <v>6324600</v>
      </c>
      <c r="U726">
        <v>5000000</v>
      </c>
      <c r="V726">
        <v>4324600</v>
      </c>
    </row>
    <row r="727" spans="1:23" x14ac:dyDescent="0.7">
      <c r="A727">
        <v>728</v>
      </c>
      <c r="B727" t="s">
        <v>3218</v>
      </c>
      <c r="C727" t="s">
        <v>3219</v>
      </c>
      <c r="D727" t="s">
        <v>3219</v>
      </c>
      <c r="F727" t="s">
        <v>21</v>
      </c>
      <c r="G727" t="s">
        <v>3220</v>
      </c>
      <c r="H727" t="s">
        <v>211</v>
      </c>
      <c r="K727" t="s">
        <v>24</v>
      </c>
      <c r="L727" t="s">
        <v>68</v>
      </c>
      <c r="M727" t="s">
        <v>137</v>
      </c>
      <c r="N727" t="s">
        <v>75</v>
      </c>
      <c r="O727" t="s">
        <v>28</v>
      </c>
      <c r="P727" t="s">
        <v>28</v>
      </c>
      <c r="R727" t="s">
        <v>2371</v>
      </c>
      <c r="T727">
        <v>0</v>
      </c>
      <c r="U727">
        <v>0</v>
      </c>
      <c r="V727">
        <v>16000</v>
      </c>
    </row>
    <row r="728" spans="1:23" x14ac:dyDescent="0.7">
      <c r="A728">
        <v>729</v>
      </c>
      <c r="B728" t="s">
        <v>3221</v>
      </c>
      <c r="C728" t="s">
        <v>3222</v>
      </c>
      <c r="D728" t="s">
        <v>3222</v>
      </c>
      <c r="F728" t="s">
        <v>21</v>
      </c>
      <c r="G728" t="s">
        <v>3223</v>
      </c>
      <c r="H728" t="s">
        <v>806</v>
      </c>
      <c r="K728" t="s">
        <v>24</v>
      </c>
      <c r="L728" t="s">
        <v>250</v>
      </c>
      <c r="M728" t="s">
        <v>969</v>
      </c>
      <c r="N728" t="s">
        <v>251</v>
      </c>
      <c r="R728" t="s">
        <v>1538</v>
      </c>
      <c r="S728">
        <v>15000</v>
      </c>
      <c r="T728">
        <v>15000</v>
      </c>
      <c r="U728">
        <v>15000</v>
      </c>
      <c r="V728">
        <v>0</v>
      </c>
    </row>
    <row r="729" spans="1:23" x14ac:dyDescent="0.7">
      <c r="A729">
        <v>730</v>
      </c>
      <c r="B729" t="s">
        <v>3224</v>
      </c>
      <c r="C729" t="s">
        <v>3225</v>
      </c>
      <c r="D729" t="s">
        <v>3226</v>
      </c>
      <c r="F729" t="s">
        <v>21</v>
      </c>
      <c r="G729" t="s">
        <v>3227</v>
      </c>
      <c r="H729" t="s">
        <v>515</v>
      </c>
      <c r="K729" t="s">
        <v>24</v>
      </c>
      <c r="L729" t="s">
        <v>68</v>
      </c>
      <c r="M729" t="s">
        <v>615</v>
      </c>
      <c r="N729" t="s">
        <v>75</v>
      </c>
      <c r="O729" t="s">
        <v>295</v>
      </c>
      <c r="P729" t="s">
        <v>28</v>
      </c>
      <c r="R729" t="s">
        <v>3228</v>
      </c>
      <c r="S729">
        <v>5000000</v>
      </c>
      <c r="T729">
        <v>0</v>
      </c>
      <c r="U729">
        <v>5000000</v>
      </c>
      <c r="V729">
        <v>-5000000</v>
      </c>
      <c r="W729" t="s">
        <v>417</v>
      </c>
    </row>
    <row r="730" spans="1:23" x14ac:dyDescent="0.7">
      <c r="A730">
        <v>731</v>
      </c>
      <c r="B730" t="s">
        <v>3229</v>
      </c>
      <c r="C730" t="s">
        <v>3230</v>
      </c>
      <c r="D730" t="s">
        <v>3230</v>
      </c>
      <c r="F730" t="s">
        <v>21</v>
      </c>
      <c r="G730" t="s">
        <v>3231</v>
      </c>
      <c r="H730" t="s">
        <v>1516</v>
      </c>
      <c r="K730" t="s">
        <v>92</v>
      </c>
      <c r="L730" t="s">
        <v>243</v>
      </c>
      <c r="M730" t="s">
        <v>1335</v>
      </c>
      <c r="N730" t="s">
        <v>438</v>
      </c>
      <c r="O730" t="s">
        <v>28</v>
      </c>
      <c r="P730" t="s">
        <v>28</v>
      </c>
      <c r="R730" t="s">
        <v>777</v>
      </c>
      <c r="S730">
        <v>33000</v>
      </c>
      <c r="T730" t="s">
        <v>39</v>
      </c>
      <c r="U730" t="s">
        <v>39</v>
      </c>
      <c r="V730" t="s">
        <v>39</v>
      </c>
    </row>
    <row r="731" spans="1:23" x14ac:dyDescent="0.7">
      <c r="A731">
        <v>732</v>
      </c>
      <c r="B731" t="s">
        <v>3232</v>
      </c>
      <c r="C731" t="s">
        <v>3233</v>
      </c>
      <c r="D731" t="s">
        <v>3233</v>
      </c>
      <c r="F731" t="s">
        <v>21</v>
      </c>
      <c r="G731" t="s">
        <v>3234</v>
      </c>
      <c r="H731" t="s">
        <v>718</v>
      </c>
      <c r="K731" t="s">
        <v>24</v>
      </c>
      <c r="L731" t="s">
        <v>68</v>
      </c>
      <c r="M731" t="s">
        <v>492</v>
      </c>
      <c r="N731" t="s">
        <v>75</v>
      </c>
      <c r="O731" t="s">
        <v>76</v>
      </c>
      <c r="P731" t="s">
        <v>28</v>
      </c>
      <c r="R731" t="s">
        <v>2427</v>
      </c>
      <c r="S731">
        <v>228000</v>
      </c>
      <c r="T731">
        <v>228000</v>
      </c>
      <c r="U731">
        <v>228000</v>
      </c>
      <c r="V731">
        <v>0</v>
      </c>
    </row>
    <row r="732" spans="1:23" x14ac:dyDescent="0.7">
      <c r="A732">
        <v>733</v>
      </c>
      <c r="B732" t="s">
        <v>3235</v>
      </c>
      <c r="C732" t="s">
        <v>3236</v>
      </c>
      <c r="D732" t="s">
        <v>3237</v>
      </c>
      <c r="F732" t="s">
        <v>21</v>
      </c>
      <c r="G732" t="s">
        <v>3238</v>
      </c>
      <c r="H732" t="s">
        <v>575</v>
      </c>
      <c r="K732" t="s">
        <v>24</v>
      </c>
      <c r="L732" t="s">
        <v>68</v>
      </c>
      <c r="M732" t="s">
        <v>1946</v>
      </c>
      <c r="N732" t="s">
        <v>367</v>
      </c>
      <c r="O732" t="s">
        <v>28</v>
      </c>
      <c r="P732" t="s">
        <v>28</v>
      </c>
      <c r="R732" t="s">
        <v>86</v>
      </c>
      <c r="S732">
        <v>997400</v>
      </c>
      <c r="T732" t="s">
        <v>39</v>
      </c>
      <c r="U732" t="s">
        <v>39</v>
      </c>
      <c r="V732" t="s">
        <v>39</v>
      </c>
      <c r="W732" t="s">
        <v>3239</v>
      </c>
    </row>
    <row r="733" spans="1:23" x14ac:dyDescent="0.7">
      <c r="A733">
        <v>734</v>
      </c>
      <c r="B733" t="s">
        <v>3240</v>
      </c>
      <c r="C733" t="s">
        <v>3241</v>
      </c>
      <c r="D733" t="s">
        <v>3241</v>
      </c>
      <c r="F733" t="s">
        <v>21</v>
      </c>
      <c r="G733" t="s">
        <v>3242</v>
      </c>
      <c r="H733" t="s">
        <v>415</v>
      </c>
      <c r="K733" t="s">
        <v>24</v>
      </c>
      <c r="L733" t="s">
        <v>68</v>
      </c>
      <c r="M733" t="s">
        <v>185</v>
      </c>
      <c r="N733" t="s">
        <v>186</v>
      </c>
      <c r="O733" t="s">
        <v>295</v>
      </c>
      <c r="P733" t="s">
        <v>295</v>
      </c>
      <c r="R733" t="s">
        <v>148</v>
      </c>
      <c r="S733">
        <v>5000000</v>
      </c>
      <c r="T733">
        <v>2975280</v>
      </c>
      <c r="U733">
        <v>5000000</v>
      </c>
      <c r="V733">
        <v>-2024720</v>
      </c>
    </row>
    <row r="734" spans="1:23" x14ac:dyDescent="0.7">
      <c r="A734">
        <v>735</v>
      </c>
      <c r="B734" t="s">
        <v>3243</v>
      </c>
      <c r="C734" t="s">
        <v>3244</v>
      </c>
      <c r="D734" t="s">
        <v>3245</v>
      </c>
      <c r="F734" t="s">
        <v>21</v>
      </c>
      <c r="G734" t="s">
        <v>3246</v>
      </c>
      <c r="H734" t="s">
        <v>61</v>
      </c>
      <c r="K734" t="s">
        <v>24</v>
      </c>
      <c r="L734" t="s">
        <v>250</v>
      </c>
      <c r="M734" t="s">
        <v>1273</v>
      </c>
      <c r="N734" t="s">
        <v>27</v>
      </c>
      <c r="O734" t="s">
        <v>76</v>
      </c>
      <c r="P734" t="s">
        <v>28</v>
      </c>
      <c r="R734" t="s">
        <v>2371</v>
      </c>
      <c r="T734">
        <v>0</v>
      </c>
      <c r="U734">
        <v>0</v>
      </c>
      <c r="V734">
        <v>-34070</v>
      </c>
      <c r="W734" t="s">
        <v>3247</v>
      </c>
    </row>
    <row r="735" spans="1:23" x14ac:dyDescent="0.7">
      <c r="A735">
        <v>736</v>
      </c>
      <c r="B735" t="s">
        <v>3248</v>
      </c>
      <c r="C735" t="s">
        <v>3249</v>
      </c>
      <c r="D735" t="s">
        <v>3249</v>
      </c>
      <c r="F735" t="s">
        <v>21</v>
      </c>
      <c r="H735" t="s">
        <v>3249</v>
      </c>
      <c r="K735" t="s">
        <v>24</v>
      </c>
      <c r="L735" t="s">
        <v>481</v>
      </c>
      <c r="M735" t="s">
        <v>185</v>
      </c>
      <c r="N735" t="s">
        <v>482</v>
      </c>
      <c r="P735" t="s">
        <v>76</v>
      </c>
      <c r="R735" t="s">
        <v>3250</v>
      </c>
      <c r="S735">
        <v>13729013</v>
      </c>
      <c r="T735">
        <v>0</v>
      </c>
      <c r="U735">
        <v>0</v>
      </c>
      <c r="V735">
        <v>80244062</v>
      </c>
    </row>
    <row r="736" spans="1:23" x14ac:dyDescent="0.7">
      <c r="A736">
        <v>737</v>
      </c>
      <c r="B736" t="s">
        <v>3251</v>
      </c>
      <c r="C736" t="s">
        <v>3252</v>
      </c>
      <c r="D736" t="s">
        <v>3253</v>
      </c>
      <c r="F736" t="s">
        <v>21</v>
      </c>
      <c r="G736" t="s">
        <v>3254</v>
      </c>
      <c r="H736" t="s">
        <v>61</v>
      </c>
      <c r="K736" t="s">
        <v>24</v>
      </c>
      <c r="L736" t="s">
        <v>250</v>
      </c>
      <c r="M736" t="s">
        <v>55</v>
      </c>
      <c r="N736" t="s">
        <v>251</v>
      </c>
      <c r="R736" t="s">
        <v>3255</v>
      </c>
      <c r="S736">
        <v>30000000</v>
      </c>
      <c r="T736">
        <v>0</v>
      </c>
      <c r="U736">
        <v>0</v>
      </c>
      <c r="V736">
        <v>-1147500</v>
      </c>
      <c r="W736" t="s">
        <v>3256</v>
      </c>
    </row>
    <row r="737" spans="1:23" x14ac:dyDescent="0.7">
      <c r="A737">
        <v>738</v>
      </c>
      <c r="B737" t="s">
        <v>3257</v>
      </c>
      <c r="C737" t="s">
        <v>3258</v>
      </c>
      <c r="D737" t="s">
        <v>3258</v>
      </c>
      <c r="F737" t="s">
        <v>21</v>
      </c>
      <c r="G737" t="s">
        <v>3259</v>
      </c>
      <c r="H737" t="s">
        <v>707</v>
      </c>
      <c r="K737" t="s">
        <v>24</v>
      </c>
      <c r="L737" t="s">
        <v>243</v>
      </c>
      <c r="M737" t="s">
        <v>185</v>
      </c>
      <c r="N737" t="s">
        <v>244</v>
      </c>
      <c r="O737" t="s">
        <v>295</v>
      </c>
      <c r="P737" t="s">
        <v>295</v>
      </c>
      <c r="R737" t="s">
        <v>3260</v>
      </c>
      <c r="S737">
        <v>11637744</v>
      </c>
      <c r="T737">
        <v>0</v>
      </c>
      <c r="U737">
        <v>0</v>
      </c>
      <c r="V737">
        <v>-15548000</v>
      </c>
    </row>
    <row r="738" spans="1:23" x14ac:dyDescent="0.7">
      <c r="A738">
        <v>739</v>
      </c>
      <c r="B738" t="s">
        <v>3261</v>
      </c>
      <c r="C738" t="s">
        <v>3262</v>
      </c>
      <c r="D738" t="s">
        <v>3263</v>
      </c>
      <c r="F738" t="s">
        <v>21</v>
      </c>
      <c r="G738" t="s">
        <v>3264</v>
      </c>
      <c r="H738" t="s">
        <v>1029</v>
      </c>
      <c r="K738" t="s">
        <v>24</v>
      </c>
      <c r="L738" t="s">
        <v>243</v>
      </c>
      <c r="M738" t="s">
        <v>137</v>
      </c>
      <c r="N738" t="s">
        <v>244</v>
      </c>
      <c r="O738" t="s">
        <v>28</v>
      </c>
      <c r="P738" t="s">
        <v>28</v>
      </c>
      <c r="R738" t="s">
        <v>343</v>
      </c>
      <c r="S738">
        <v>1000</v>
      </c>
      <c r="T738" t="s">
        <v>39</v>
      </c>
      <c r="U738" t="s">
        <v>39</v>
      </c>
      <c r="V738" t="s">
        <v>39</v>
      </c>
      <c r="W738" t="s">
        <v>3265</v>
      </c>
    </row>
    <row r="739" spans="1:23" x14ac:dyDescent="0.7">
      <c r="A739">
        <v>740</v>
      </c>
      <c r="B739" t="s">
        <v>3266</v>
      </c>
      <c r="C739" t="s">
        <v>3267</v>
      </c>
      <c r="D739" t="s">
        <v>3267</v>
      </c>
      <c r="F739" t="s">
        <v>21</v>
      </c>
      <c r="G739" t="s">
        <v>3268</v>
      </c>
      <c r="H739" t="s">
        <v>274</v>
      </c>
      <c r="K739" t="s">
        <v>24</v>
      </c>
      <c r="L739" t="s">
        <v>250</v>
      </c>
      <c r="M739" t="s">
        <v>85</v>
      </c>
      <c r="N739" t="s">
        <v>251</v>
      </c>
      <c r="R739" t="s">
        <v>1549</v>
      </c>
      <c r="S739">
        <v>140000</v>
      </c>
      <c r="T739">
        <v>140000</v>
      </c>
      <c r="U739">
        <v>140000</v>
      </c>
      <c r="V739">
        <v>0</v>
      </c>
    </row>
    <row r="740" spans="1:23" x14ac:dyDescent="0.7">
      <c r="A740">
        <v>741</v>
      </c>
      <c r="B740" t="s">
        <v>3269</v>
      </c>
      <c r="C740" t="s">
        <v>3270</v>
      </c>
      <c r="D740" t="s">
        <v>3270</v>
      </c>
      <c r="F740" t="s">
        <v>21</v>
      </c>
      <c r="G740" t="s">
        <v>3271</v>
      </c>
      <c r="H740" t="s">
        <v>358</v>
      </c>
      <c r="K740" t="s">
        <v>24</v>
      </c>
      <c r="L740" t="s">
        <v>293</v>
      </c>
      <c r="M740" t="s">
        <v>1447</v>
      </c>
      <c r="N740" t="s">
        <v>294</v>
      </c>
      <c r="O740" t="s">
        <v>28</v>
      </c>
      <c r="P740" t="s">
        <v>28</v>
      </c>
      <c r="R740" t="s">
        <v>2032</v>
      </c>
      <c r="S740">
        <v>5000000</v>
      </c>
      <c r="T740">
        <v>609600</v>
      </c>
      <c r="U740">
        <v>5000000</v>
      </c>
      <c r="V740">
        <v>-4361600</v>
      </c>
    </row>
    <row r="741" spans="1:23" x14ac:dyDescent="0.7">
      <c r="A741">
        <v>742</v>
      </c>
      <c r="B741" t="s">
        <v>3272</v>
      </c>
      <c r="C741" t="s">
        <v>3273</v>
      </c>
      <c r="D741" t="s">
        <v>3273</v>
      </c>
      <c r="F741" t="s">
        <v>21</v>
      </c>
      <c r="G741" t="s">
        <v>3274</v>
      </c>
      <c r="H741" t="s">
        <v>1080</v>
      </c>
      <c r="K741" t="s">
        <v>24</v>
      </c>
      <c r="L741" t="s">
        <v>25</v>
      </c>
      <c r="M741" t="s">
        <v>185</v>
      </c>
      <c r="N741" t="s">
        <v>27</v>
      </c>
      <c r="O741" t="s">
        <v>295</v>
      </c>
      <c r="P741" t="s">
        <v>28</v>
      </c>
      <c r="R741" t="s">
        <v>279</v>
      </c>
      <c r="S741">
        <v>245200</v>
      </c>
      <c r="T741" t="s">
        <v>39</v>
      </c>
      <c r="U741" t="s">
        <v>39</v>
      </c>
      <c r="V741" t="s">
        <v>39</v>
      </c>
      <c r="W741" t="s">
        <v>581</v>
      </c>
    </row>
    <row r="742" spans="1:23" x14ac:dyDescent="0.7">
      <c r="A742">
        <v>743</v>
      </c>
      <c r="B742" t="s">
        <v>3275</v>
      </c>
      <c r="C742" t="s">
        <v>3276</v>
      </c>
      <c r="D742" t="s">
        <v>3277</v>
      </c>
      <c r="F742" t="s">
        <v>21</v>
      </c>
      <c r="G742" t="s">
        <v>3278</v>
      </c>
      <c r="H742" t="s">
        <v>3279</v>
      </c>
      <c r="K742" t="s">
        <v>24</v>
      </c>
      <c r="L742" t="s">
        <v>250</v>
      </c>
      <c r="M742" t="s">
        <v>3280</v>
      </c>
      <c r="N742" t="s">
        <v>251</v>
      </c>
      <c r="R742" t="s">
        <v>2371</v>
      </c>
      <c r="T742">
        <v>0</v>
      </c>
      <c r="U742">
        <v>0</v>
      </c>
      <c r="V742">
        <v>10000000</v>
      </c>
    </row>
    <row r="743" spans="1:23" x14ac:dyDescent="0.7">
      <c r="A743">
        <v>744</v>
      </c>
      <c r="B743" t="s">
        <v>3281</v>
      </c>
      <c r="C743" t="s">
        <v>3282</v>
      </c>
      <c r="D743" t="s">
        <v>3282</v>
      </c>
      <c r="F743" t="s">
        <v>21</v>
      </c>
      <c r="G743" t="s">
        <v>106</v>
      </c>
      <c r="H743" t="s">
        <v>61</v>
      </c>
      <c r="K743" t="s">
        <v>24</v>
      </c>
      <c r="L743" t="s">
        <v>25</v>
      </c>
      <c r="M743" t="s">
        <v>36</v>
      </c>
      <c r="N743" t="s">
        <v>27</v>
      </c>
      <c r="O743" t="s">
        <v>28</v>
      </c>
      <c r="P743" t="s">
        <v>28</v>
      </c>
      <c r="R743" t="s">
        <v>532</v>
      </c>
      <c r="S743">
        <v>84000</v>
      </c>
      <c r="T743" t="s">
        <v>39</v>
      </c>
      <c r="U743" t="s">
        <v>39</v>
      </c>
      <c r="V743" t="s">
        <v>39</v>
      </c>
      <c r="W743" t="s">
        <v>581</v>
      </c>
    </row>
    <row r="744" spans="1:23" x14ac:dyDescent="0.7">
      <c r="A744">
        <v>745</v>
      </c>
      <c r="B744" t="s">
        <v>3283</v>
      </c>
      <c r="C744" t="s">
        <v>3284</v>
      </c>
      <c r="D744" t="s">
        <v>3285</v>
      </c>
      <c r="F744" t="s">
        <v>21</v>
      </c>
      <c r="H744" t="s">
        <v>3285</v>
      </c>
      <c r="K744" t="s">
        <v>24</v>
      </c>
      <c r="L744" t="s">
        <v>481</v>
      </c>
      <c r="M744" t="s">
        <v>1453</v>
      </c>
      <c r="N744" t="s">
        <v>482</v>
      </c>
      <c r="O744" t="s">
        <v>295</v>
      </c>
      <c r="P744" t="s">
        <v>76</v>
      </c>
      <c r="R744" t="s">
        <v>3132</v>
      </c>
      <c r="S744">
        <v>4205932</v>
      </c>
      <c r="T744">
        <v>19837443</v>
      </c>
      <c r="U744">
        <v>4205932</v>
      </c>
      <c r="V744">
        <v>30364447</v>
      </c>
    </row>
    <row r="745" spans="1:23" x14ac:dyDescent="0.7">
      <c r="A745">
        <v>746</v>
      </c>
      <c r="B745" t="s">
        <v>3286</v>
      </c>
      <c r="C745" t="s">
        <v>3287</v>
      </c>
      <c r="D745" t="s">
        <v>3287</v>
      </c>
      <c r="F745" t="s">
        <v>21</v>
      </c>
      <c r="G745" t="s">
        <v>3288</v>
      </c>
      <c r="H745" t="s">
        <v>614</v>
      </c>
      <c r="K745" t="s">
        <v>24</v>
      </c>
      <c r="L745" t="s">
        <v>68</v>
      </c>
      <c r="M745" t="s">
        <v>3289</v>
      </c>
      <c r="N745" t="s">
        <v>69</v>
      </c>
      <c r="O745" t="s">
        <v>28</v>
      </c>
      <c r="P745" t="s">
        <v>28</v>
      </c>
      <c r="R745" t="s">
        <v>2371</v>
      </c>
      <c r="T745">
        <v>76000</v>
      </c>
      <c r="U745">
        <v>0</v>
      </c>
      <c r="V745">
        <v>76000</v>
      </c>
      <c r="W745" t="s">
        <v>3290</v>
      </c>
    </row>
    <row r="746" spans="1:23" x14ac:dyDescent="0.7">
      <c r="A746">
        <v>747</v>
      </c>
      <c r="B746" t="s">
        <v>3291</v>
      </c>
      <c r="C746" t="s">
        <v>3292</v>
      </c>
      <c r="D746" t="s">
        <v>3292</v>
      </c>
      <c r="F746" t="s">
        <v>21</v>
      </c>
      <c r="G746" t="s">
        <v>3293</v>
      </c>
      <c r="H746" t="s">
        <v>315</v>
      </c>
      <c r="K746" t="s">
        <v>24</v>
      </c>
      <c r="L746" t="s">
        <v>68</v>
      </c>
      <c r="M746" t="s">
        <v>36</v>
      </c>
      <c r="N746" t="s">
        <v>75</v>
      </c>
      <c r="O746" t="s">
        <v>76</v>
      </c>
      <c r="P746" t="s">
        <v>76</v>
      </c>
      <c r="R746" t="s">
        <v>483</v>
      </c>
      <c r="S746">
        <v>75000</v>
      </c>
      <c r="T746">
        <v>76500</v>
      </c>
      <c r="U746">
        <v>75000</v>
      </c>
      <c r="V746">
        <v>1500</v>
      </c>
      <c r="W746" t="s">
        <v>417</v>
      </c>
    </row>
    <row r="747" spans="1:23" x14ac:dyDescent="0.7">
      <c r="A747">
        <v>748</v>
      </c>
      <c r="B747" t="s">
        <v>3294</v>
      </c>
      <c r="C747" t="s">
        <v>3295</v>
      </c>
      <c r="D747" t="s">
        <v>3295</v>
      </c>
      <c r="F747" t="s">
        <v>21</v>
      </c>
      <c r="G747" t="s">
        <v>3296</v>
      </c>
      <c r="H747" t="s">
        <v>61</v>
      </c>
      <c r="K747" t="s">
        <v>24</v>
      </c>
      <c r="L747" t="s">
        <v>293</v>
      </c>
      <c r="M747" t="s">
        <v>1447</v>
      </c>
      <c r="N747" t="s">
        <v>626</v>
      </c>
      <c r="O747" t="s">
        <v>28</v>
      </c>
      <c r="P747" t="s">
        <v>28</v>
      </c>
      <c r="R747" t="s">
        <v>3297</v>
      </c>
      <c r="S747">
        <v>32000</v>
      </c>
      <c r="T747" t="s">
        <v>39</v>
      </c>
      <c r="U747" t="s">
        <v>39</v>
      </c>
      <c r="V747" t="s">
        <v>39</v>
      </c>
      <c r="W747" t="s">
        <v>2977</v>
      </c>
    </row>
    <row r="748" spans="1:23" x14ac:dyDescent="0.7">
      <c r="A748">
        <v>749</v>
      </c>
      <c r="B748" t="s">
        <v>3298</v>
      </c>
      <c r="C748" t="s">
        <v>3299</v>
      </c>
      <c r="D748" t="s">
        <v>3299</v>
      </c>
      <c r="F748" t="s">
        <v>21</v>
      </c>
      <c r="G748" t="s">
        <v>3300</v>
      </c>
      <c r="H748" t="s">
        <v>549</v>
      </c>
      <c r="K748" t="s">
        <v>34</v>
      </c>
      <c r="L748" t="s">
        <v>250</v>
      </c>
      <c r="M748" t="s">
        <v>137</v>
      </c>
      <c r="N748" t="s">
        <v>251</v>
      </c>
      <c r="R748" t="s">
        <v>978</v>
      </c>
      <c r="S748">
        <v>16000</v>
      </c>
      <c r="T748" t="s">
        <v>39</v>
      </c>
      <c r="U748" t="s">
        <v>39</v>
      </c>
      <c r="V748" t="s">
        <v>39</v>
      </c>
      <c r="W748" t="s">
        <v>1138</v>
      </c>
    </row>
    <row r="749" spans="1:23" x14ac:dyDescent="0.7">
      <c r="A749">
        <v>750</v>
      </c>
      <c r="B749" t="s">
        <v>3301</v>
      </c>
      <c r="C749" t="s">
        <v>3302</v>
      </c>
      <c r="D749" t="s">
        <v>3302</v>
      </c>
      <c r="F749" t="s">
        <v>384</v>
      </c>
      <c r="G749" t="s">
        <v>3303</v>
      </c>
      <c r="H749" t="s">
        <v>44</v>
      </c>
      <c r="K749" t="s">
        <v>92</v>
      </c>
      <c r="L749" t="s">
        <v>25</v>
      </c>
      <c r="N749" t="s">
        <v>27</v>
      </c>
      <c r="O749" t="s">
        <v>76</v>
      </c>
      <c r="P749" t="s">
        <v>28</v>
      </c>
      <c r="R749" t="s">
        <v>3304</v>
      </c>
      <c r="S749">
        <v>168000</v>
      </c>
      <c r="T749" t="s">
        <v>39</v>
      </c>
      <c r="U749" t="s">
        <v>39</v>
      </c>
      <c r="V749" t="s">
        <v>39</v>
      </c>
      <c r="W749" t="s">
        <v>3305</v>
      </c>
    </row>
    <row r="750" spans="1:23" x14ac:dyDescent="0.7">
      <c r="A750">
        <v>751</v>
      </c>
      <c r="B750" t="s">
        <v>3306</v>
      </c>
      <c r="C750" t="s">
        <v>3307</v>
      </c>
      <c r="D750" t="s">
        <v>3308</v>
      </c>
      <c r="F750" t="s">
        <v>21</v>
      </c>
      <c r="G750" t="s">
        <v>3309</v>
      </c>
      <c r="H750" t="s">
        <v>426</v>
      </c>
      <c r="K750" t="s">
        <v>24</v>
      </c>
      <c r="L750" t="s">
        <v>68</v>
      </c>
      <c r="M750" t="s">
        <v>316</v>
      </c>
      <c r="N750" t="s">
        <v>75</v>
      </c>
      <c r="O750" t="s">
        <v>28</v>
      </c>
      <c r="P750" t="s">
        <v>28</v>
      </c>
      <c r="R750" t="s">
        <v>193</v>
      </c>
      <c r="S750">
        <v>241000</v>
      </c>
      <c r="T750" t="s">
        <v>39</v>
      </c>
      <c r="U750" t="s">
        <v>39</v>
      </c>
      <c r="V750" t="s">
        <v>39</v>
      </c>
      <c r="W750" t="s">
        <v>3310</v>
      </c>
    </row>
    <row r="751" spans="1:23" x14ac:dyDescent="0.7">
      <c r="A751">
        <v>752</v>
      </c>
      <c r="B751" t="s">
        <v>3311</v>
      </c>
      <c r="C751" t="s">
        <v>3312</v>
      </c>
      <c r="D751" t="s">
        <v>3313</v>
      </c>
      <c r="F751" t="s">
        <v>21</v>
      </c>
      <c r="G751" t="s">
        <v>3314</v>
      </c>
      <c r="H751" t="s">
        <v>300</v>
      </c>
      <c r="K751" t="s">
        <v>24</v>
      </c>
      <c r="L751" t="s">
        <v>293</v>
      </c>
      <c r="M751" t="s">
        <v>2918</v>
      </c>
      <c r="N751" t="s">
        <v>294</v>
      </c>
      <c r="O751" t="s">
        <v>28</v>
      </c>
      <c r="P751" t="s">
        <v>28</v>
      </c>
      <c r="R751" t="s">
        <v>694</v>
      </c>
      <c r="S751">
        <v>5000000</v>
      </c>
      <c r="T751">
        <v>4160950</v>
      </c>
      <c r="U751">
        <v>5000000</v>
      </c>
      <c r="V751">
        <v>-474668</v>
      </c>
    </row>
    <row r="752" spans="1:23" x14ac:dyDescent="0.7">
      <c r="A752">
        <v>753</v>
      </c>
      <c r="B752" t="s">
        <v>3315</v>
      </c>
      <c r="C752" t="s">
        <v>3316</v>
      </c>
      <c r="D752" t="s">
        <v>3316</v>
      </c>
      <c r="F752" t="s">
        <v>21</v>
      </c>
      <c r="G752" t="s">
        <v>3317</v>
      </c>
      <c r="H752" t="s">
        <v>3318</v>
      </c>
      <c r="K752" t="s">
        <v>24</v>
      </c>
      <c r="L752" t="s">
        <v>25</v>
      </c>
      <c r="M752" t="s">
        <v>263</v>
      </c>
      <c r="N752" t="s">
        <v>56</v>
      </c>
      <c r="R752" t="s">
        <v>3319</v>
      </c>
      <c r="S752">
        <v>10000000</v>
      </c>
      <c r="T752">
        <v>380000</v>
      </c>
      <c r="U752">
        <v>0</v>
      </c>
      <c r="V752">
        <v>-1446200</v>
      </c>
    </row>
    <row r="753" spans="1:23" x14ac:dyDescent="0.7">
      <c r="A753">
        <v>754</v>
      </c>
      <c r="B753" t="s">
        <v>3320</v>
      </c>
      <c r="C753" t="s">
        <v>3321</v>
      </c>
      <c r="D753" t="s">
        <v>3321</v>
      </c>
      <c r="F753" t="s">
        <v>21</v>
      </c>
      <c r="G753" t="s">
        <v>3322</v>
      </c>
      <c r="H753" t="s">
        <v>61</v>
      </c>
      <c r="K753" t="s">
        <v>34</v>
      </c>
      <c r="L753" t="s">
        <v>293</v>
      </c>
      <c r="M753" t="s">
        <v>3323</v>
      </c>
      <c r="N753" t="s">
        <v>294</v>
      </c>
      <c r="O753" t="s">
        <v>76</v>
      </c>
      <c r="P753" t="s">
        <v>28</v>
      </c>
      <c r="R753" t="s">
        <v>3324</v>
      </c>
      <c r="S753">
        <v>16000</v>
      </c>
      <c r="T753" t="s">
        <v>39</v>
      </c>
      <c r="U753" t="s">
        <v>39</v>
      </c>
      <c r="V753" t="s">
        <v>39</v>
      </c>
      <c r="W753" t="s">
        <v>2081</v>
      </c>
    </row>
    <row r="754" spans="1:23" x14ac:dyDescent="0.7">
      <c r="A754">
        <v>755</v>
      </c>
      <c r="B754" t="s">
        <v>3325</v>
      </c>
      <c r="C754" t="s">
        <v>3326</v>
      </c>
      <c r="D754" t="s">
        <v>3326</v>
      </c>
      <c r="F754" t="s">
        <v>21</v>
      </c>
      <c r="G754" t="s">
        <v>3327</v>
      </c>
      <c r="H754" t="s">
        <v>614</v>
      </c>
      <c r="K754" t="s">
        <v>24</v>
      </c>
      <c r="L754" t="s">
        <v>68</v>
      </c>
      <c r="M754" t="s">
        <v>1273</v>
      </c>
      <c r="N754" t="s">
        <v>75</v>
      </c>
      <c r="O754" t="s">
        <v>76</v>
      </c>
      <c r="P754" t="s">
        <v>76</v>
      </c>
      <c r="R754" t="s">
        <v>3328</v>
      </c>
      <c r="S754">
        <v>5000000</v>
      </c>
      <c r="T754">
        <v>3449617</v>
      </c>
      <c r="U754">
        <v>5000000</v>
      </c>
      <c r="V754">
        <v>-1530716</v>
      </c>
      <c r="W754" t="s">
        <v>417</v>
      </c>
    </row>
    <row r="755" spans="1:23" x14ac:dyDescent="0.7">
      <c r="A755">
        <v>756</v>
      </c>
      <c r="B755" t="s">
        <v>3329</v>
      </c>
      <c r="C755" t="s">
        <v>3330</v>
      </c>
      <c r="D755" t="s">
        <v>3330</v>
      </c>
      <c r="F755" t="s">
        <v>21</v>
      </c>
      <c r="G755" t="s">
        <v>2179</v>
      </c>
      <c r="K755" t="s">
        <v>24</v>
      </c>
      <c r="L755" t="s">
        <v>35</v>
      </c>
      <c r="N755" t="s">
        <v>37</v>
      </c>
      <c r="R755" t="s">
        <v>857</v>
      </c>
      <c r="S755">
        <v>270000000</v>
      </c>
      <c r="T755">
        <v>30000000</v>
      </c>
      <c r="U755">
        <v>0</v>
      </c>
      <c r="V755">
        <v>-70000000</v>
      </c>
      <c r="W755" t="s">
        <v>3331</v>
      </c>
    </row>
    <row r="756" spans="1:23" x14ac:dyDescent="0.7">
      <c r="A756">
        <v>757</v>
      </c>
      <c r="B756" t="s">
        <v>3332</v>
      </c>
      <c r="C756" t="s">
        <v>3333</v>
      </c>
      <c r="D756" t="s">
        <v>3333</v>
      </c>
      <c r="F756" t="s">
        <v>21</v>
      </c>
      <c r="G756" t="s">
        <v>3334</v>
      </c>
      <c r="H756" t="s">
        <v>476</v>
      </c>
      <c r="K756" t="s">
        <v>34</v>
      </c>
      <c r="L756" t="s">
        <v>68</v>
      </c>
      <c r="M756" t="s">
        <v>137</v>
      </c>
      <c r="N756" t="s">
        <v>367</v>
      </c>
      <c r="O756" t="s">
        <v>28</v>
      </c>
      <c r="P756" t="s">
        <v>28</v>
      </c>
      <c r="R756" t="s">
        <v>3335</v>
      </c>
      <c r="S756">
        <v>30000</v>
      </c>
      <c r="T756" t="s">
        <v>39</v>
      </c>
      <c r="U756" t="s">
        <v>39</v>
      </c>
      <c r="V756" t="s">
        <v>39</v>
      </c>
      <c r="W756" t="s">
        <v>1164</v>
      </c>
    </row>
    <row r="757" spans="1:23" x14ac:dyDescent="0.7">
      <c r="A757">
        <v>758</v>
      </c>
      <c r="B757" t="s">
        <v>3336</v>
      </c>
      <c r="C757" t="s">
        <v>3337</v>
      </c>
      <c r="D757" t="s">
        <v>3337</v>
      </c>
      <c r="F757" t="s">
        <v>21</v>
      </c>
      <c r="G757" t="s">
        <v>3338</v>
      </c>
      <c r="H757" t="s">
        <v>160</v>
      </c>
      <c r="K757" t="s">
        <v>92</v>
      </c>
      <c r="L757" t="s">
        <v>35</v>
      </c>
      <c r="M757" t="s">
        <v>217</v>
      </c>
      <c r="N757" t="s">
        <v>37</v>
      </c>
      <c r="R757" t="s">
        <v>665</v>
      </c>
      <c r="S757">
        <v>5000000</v>
      </c>
      <c r="T757">
        <v>0</v>
      </c>
      <c r="U757">
        <v>0</v>
      </c>
      <c r="V757">
        <v>2376983</v>
      </c>
      <c r="W757" t="s">
        <v>3339</v>
      </c>
    </row>
    <row r="758" spans="1:23" x14ac:dyDescent="0.7">
      <c r="A758">
        <v>759</v>
      </c>
      <c r="B758" t="s">
        <v>3340</v>
      </c>
      <c r="C758" t="s">
        <v>3341</v>
      </c>
      <c r="D758" t="s">
        <v>3341</v>
      </c>
      <c r="F758" t="s">
        <v>21</v>
      </c>
      <c r="G758" t="s">
        <v>3342</v>
      </c>
      <c r="H758" t="s">
        <v>426</v>
      </c>
      <c r="K758" t="s">
        <v>24</v>
      </c>
      <c r="L758" t="s">
        <v>68</v>
      </c>
      <c r="M758" t="s">
        <v>36</v>
      </c>
      <c r="N758" t="s">
        <v>75</v>
      </c>
      <c r="O758" t="s">
        <v>28</v>
      </c>
      <c r="P758" t="s">
        <v>28</v>
      </c>
      <c r="R758" t="s">
        <v>898</v>
      </c>
      <c r="S758">
        <v>76500</v>
      </c>
      <c r="T758">
        <v>153000</v>
      </c>
      <c r="U758">
        <v>153000</v>
      </c>
      <c r="V758">
        <v>0</v>
      </c>
    </row>
    <row r="759" spans="1:23" x14ac:dyDescent="0.7">
      <c r="A759">
        <v>760</v>
      </c>
      <c r="B759" t="s">
        <v>3343</v>
      </c>
      <c r="C759" t="s">
        <v>3344</v>
      </c>
      <c r="D759" t="s">
        <v>3344</v>
      </c>
      <c r="F759" t="s">
        <v>21</v>
      </c>
      <c r="G759" t="s">
        <v>3345</v>
      </c>
      <c r="H759" t="s">
        <v>274</v>
      </c>
      <c r="K759" t="s">
        <v>34</v>
      </c>
      <c r="L759" t="s">
        <v>250</v>
      </c>
      <c r="M759" t="s">
        <v>36</v>
      </c>
      <c r="N759" t="s">
        <v>251</v>
      </c>
      <c r="R759" t="s">
        <v>3346</v>
      </c>
      <c r="S759">
        <v>160000</v>
      </c>
      <c r="T759" t="s">
        <v>39</v>
      </c>
      <c r="U759" t="s">
        <v>39</v>
      </c>
      <c r="V759" t="s">
        <v>39</v>
      </c>
      <c r="W759" t="s">
        <v>1138</v>
      </c>
    </row>
    <row r="760" spans="1:23" x14ac:dyDescent="0.7">
      <c r="A760">
        <v>761</v>
      </c>
      <c r="B760" t="s">
        <v>3347</v>
      </c>
      <c r="C760" t="s">
        <v>3348</v>
      </c>
      <c r="D760" t="s">
        <v>3348</v>
      </c>
      <c r="F760" t="s">
        <v>21</v>
      </c>
      <c r="G760" t="s">
        <v>3349</v>
      </c>
      <c r="H760" t="s">
        <v>44</v>
      </c>
      <c r="K760" t="s">
        <v>24</v>
      </c>
      <c r="L760" t="s">
        <v>25</v>
      </c>
      <c r="M760" t="s">
        <v>137</v>
      </c>
      <c r="N760" t="s">
        <v>27</v>
      </c>
      <c r="O760" t="s">
        <v>28</v>
      </c>
      <c r="P760" t="s">
        <v>28</v>
      </c>
      <c r="R760" t="s">
        <v>3350</v>
      </c>
      <c r="S760">
        <v>48000</v>
      </c>
      <c r="T760" t="s">
        <v>39</v>
      </c>
      <c r="U760" t="s">
        <v>39</v>
      </c>
      <c r="V760" t="s">
        <v>39</v>
      </c>
      <c r="W760" t="s">
        <v>581</v>
      </c>
    </row>
    <row r="761" spans="1:23" x14ac:dyDescent="0.7">
      <c r="A761">
        <v>762</v>
      </c>
      <c r="B761" t="s">
        <v>3351</v>
      </c>
      <c r="C761" t="s">
        <v>3352</v>
      </c>
      <c r="D761" t="s">
        <v>3352</v>
      </c>
      <c r="F761" t="s">
        <v>21</v>
      </c>
      <c r="G761" t="s">
        <v>3353</v>
      </c>
      <c r="H761" t="s">
        <v>23</v>
      </c>
      <c r="K761" t="s">
        <v>24</v>
      </c>
      <c r="L761" t="s">
        <v>25</v>
      </c>
      <c r="M761" t="s">
        <v>36</v>
      </c>
      <c r="N761" t="s">
        <v>27</v>
      </c>
      <c r="O761" t="s">
        <v>76</v>
      </c>
      <c r="P761" t="s">
        <v>28</v>
      </c>
      <c r="R761" t="s">
        <v>3354</v>
      </c>
      <c r="S761">
        <v>93070</v>
      </c>
      <c r="T761">
        <v>93070</v>
      </c>
      <c r="U761">
        <v>93070</v>
      </c>
      <c r="V761">
        <v>0</v>
      </c>
    </row>
    <row r="762" spans="1:23" x14ac:dyDescent="0.7">
      <c r="A762">
        <v>763</v>
      </c>
      <c r="B762" t="s">
        <v>3355</v>
      </c>
      <c r="C762" t="s">
        <v>3356</v>
      </c>
      <c r="D762" t="s">
        <v>3356</v>
      </c>
      <c r="F762" t="s">
        <v>21</v>
      </c>
      <c r="G762" t="s">
        <v>3357</v>
      </c>
      <c r="H762" t="s">
        <v>44</v>
      </c>
      <c r="K762" t="s">
        <v>24</v>
      </c>
      <c r="L762" t="s">
        <v>25</v>
      </c>
      <c r="M762" t="s">
        <v>1273</v>
      </c>
      <c r="N762" t="s">
        <v>27</v>
      </c>
      <c r="O762" t="s">
        <v>76</v>
      </c>
      <c r="P762" t="s">
        <v>28</v>
      </c>
      <c r="R762" t="s">
        <v>3354</v>
      </c>
      <c r="S762">
        <v>947930</v>
      </c>
      <c r="T762">
        <v>7580230</v>
      </c>
      <c r="U762">
        <v>7203050</v>
      </c>
      <c r="V762">
        <v>47595440</v>
      </c>
    </row>
    <row r="763" spans="1:23" x14ac:dyDescent="0.7">
      <c r="A763">
        <v>764</v>
      </c>
      <c r="B763" t="s">
        <v>3358</v>
      </c>
      <c r="C763" t="s">
        <v>3359</v>
      </c>
      <c r="D763" t="s">
        <v>3359</v>
      </c>
      <c r="F763" t="s">
        <v>21</v>
      </c>
      <c r="G763" t="s">
        <v>3360</v>
      </c>
      <c r="H763" t="s">
        <v>44</v>
      </c>
      <c r="K763" t="s">
        <v>24</v>
      </c>
      <c r="L763" t="s">
        <v>25</v>
      </c>
      <c r="M763" t="s">
        <v>2538</v>
      </c>
      <c r="N763" t="s">
        <v>27</v>
      </c>
      <c r="O763" t="s">
        <v>76</v>
      </c>
      <c r="P763" t="s">
        <v>28</v>
      </c>
      <c r="R763" t="s">
        <v>3361</v>
      </c>
      <c r="S763">
        <v>12179400</v>
      </c>
      <c r="T763">
        <v>12179400</v>
      </c>
      <c r="U763">
        <v>12179400</v>
      </c>
      <c r="V763">
        <v>0</v>
      </c>
    </row>
    <row r="764" spans="1:23" x14ac:dyDescent="0.7">
      <c r="A764">
        <v>765</v>
      </c>
      <c r="B764" t="s">
        <v>3362</v>
      </c>
      <c r="C764" t="s">
        <v>3363</v>
      </c>
      <c r="D764" t="s">
        <v>3363</v>
      </c>
      <c r="F764" t="s">
        <v>21</v>
      </c>
      <c r="G764" t="s">
        <v>3364</v>
      </c>
      <c r="H764" t="s">
        <v>44</v>
      </c>
      <c r="K764" t="s">
        <v>34</v>
      </c>
      <c r="L764" t="s">
        <v>25</v>
      </c>
      <c r="M764" t="s">
        <v>3365</v>
      </c>
      <c r="N764" t="s">
        <v>56</v>
      </c>
      <c r="O764" t="s">
        <v>28</v>
      </c>
      <c r="P764" t="s">
        <v>28</v>
      </c>
      <c r="R764" t="s">
        <v>1817</v>
      </c>
      <c r="S764">
        <v>240000</v>
      </c>
      <c r="T764">
        <v>280000</v>
      </c>
      <c r="U764">
        <v>0</v>
      </c>
      <c r="V764">
        <v>280000</v>
      </c>
      <c r="W764" t="s">
        <v>3366</v>
      </c>
    </row>
    <row r="765" spans="1:23" x14ac:dyDescent="0.7">
      <c r="A765">
        <v>766</v>
      </c>
      <c r="B765" t="s">
        <v>3367</v>
      </c>
      <c r="C765" t="s">
        <v>3368</v>
      </c>
      <c r="D765" t="s">
        <v>3368</v>
      </c>
      <c r="F765" t="s">
        <v>21</v>
      </c>
      <c r="G765" t="s">
        <v>3369</v>
      </c>
      <c r="H765" t="s">
        <v>718</v>
      </c>
      <c r="K765" t="s">
        <v>24</v>
      </c>
      <c r="L765" t="s">
        <v>68</v>
      </c>
      <c r="M765" t="s">
        <v>36</v>
      </c>
      <c r="N765" t="s">
        <v>75</v>
      </c>
      <c r="O765" t="s">
        <v>76</v>
      </c>
      <c r="P765" t="s">
        <v>28</v>
      </c>
      <c r="R765" t="s">
        <v>3370</v>
      </c>
      <c r="S765">
        <v>80000</v>
      </c>
      <c r="T765">
        <v>80000</v>
      </c>
      <c r="U765">
        <v>80000</v>
      </c>
      <c r="V765">
        <v>0</v>
      </c>
    </row>
    <row r="766" spans="1:23" x14ac:dyDescent="0.7">
      <c r="A766">
        <v>767</v>
      </c>
      <c r="B766" t="s">
        <v>3371</v>
      </c>
      <c r="C766" t="s">
        <v>3372</v>
      </c>
      <c r="D766" t="s">
        <v>3372</v>
      </c>
      <c r="F766" t="s">
        <v>21</v>
      </c>
      <c r="G766" t="s">
        <v>3345</v>
      </c>
      <c r="H766" t="s">
        <v>274</v>
      </c>
      <c r="K766" t="s">
        <v>24</v>
      </c>
      <c r="L766" t="s">
        <v>35</v>
      </c>
      <c r="M766" t="s">
        <v>602</v>
      </c>
      <c r="N766" t="s">
        <v>37</v>
      </c>
      <c r="R766" t="s">
        <v>1096</v>
      </c>
      <c r="S766">
        <v>138000</v>
      </c>
      <c r="T766">
        <v>628000</v>
      </c>
      <c r="U766">
        <v>628000</v>
      </c>
      <c r="V766">
        <v>0</v>
      </c>
    </row>
    <row r="767" spans="1:23" x14ac:dyDescent="0.7">
      <c r="A767">
        <v>768</v>
      </c>
      <c r="B767" t="s">
        <v>3373</v>
      </c>
      <c r="C767" t="s">
        <v>3374</v>
      </c>
      <c r="D767" t="s">
        <v>3374</v>
      </c>
      <c r="F767" t="s">
        <v>21</v>
      </c>
      <c r="G767" t="s">
        <v>3375</v>
      </c>
      <c r="H767" t="s">
        <v>274</v>
      </c>
      <c r="K767" t="s">
        <v>24</v>
      </c>
      <c r="L767" t="s">
        <v>250</v>
      </c>
      <c r="M767" t="s">
        <v>3376</v>
      </c>
      <c r="N767" t="s">
        <v>251</v>
      </c>
      <c r="R767" t="s">
        <v>3377</v>
      </c>
      <c r="S767">
        <v>9500000</v>
      </c>
      <c r="T767">
        <v>4397800</v>
      </c>
      <c r="U767">
        <v>0</v>
      </c>
      <c r="V767">
        <v>-33162100</v>
      </c>
    </row>
    <row r="768" spans="1:23" x14ac:dyDescent="0.7">
      <c r="A768">
        <v>769</v>
      </c>
      <c r="B768" t="s">
        <v>3378</v>
      </c>
      <c r="C768" t="s">
        <v>3379</v>
      </c>
      <c r="D768" t="s">
        <v>3380</v>
      </c>
      <c r="F768" t="s">
        <v>384</v>
      </c>
      <c r="G768" t="s">
        <v>3381</v>
      </c>
      <c r="H768" t="s">
        <v>274</v>
      </c>
      <c r="K768" t="s">
        <v>34</v>
      </c>
      <c r="L768" t="s">
        <v>25</v>
      </c>
      <c r="M768" t="s">
        <v>55</v>
      </c>
      <c r="N768" t="s">
        <v>56</v>
      </c>
      <c r="R768" t="s">
        <v>3382</v>
      </c>
      <c r="S768">
        <v>20000000</v>
      </c>
      <c r="T768" t="s">
        <v>39</v>
      </c>
      <c r="U768" t="s">
        <v>39</v>
      </c>
      <c r="V768">
        <v>3178100</v>
      </c>
      <c r="W768" t="s">
        <v>3383</v>
      </c>
    </row>
    <row r="769" spans="1:23" x14ac:dyDescent="0.7">
      <c r="A769">
        <v>770</v>
      </c>
      <c r="B769" t="s">
        <v>3384</v>
      </c>
      <c r="C769" t="s">
        <v>3385</v>
      </c>
      <c r="D769" t="s">
        <v>3385</v>
      </c>
      <c r="F769" t="s">
        <v>21</v>
      </c>
      <c r="G769" t="s">
        <v>3386</v>
      </c>
      <c r="H769" t="s">
        <v>274</v>
      </c>
      <c r="K769" t="s">
        <v>24</v>
      </c>
      <c r="L769" t="s">
        <v>35</v>
      </c>
      <c r="M769" t="s">
        <v>263</v>
      </c>
      <c r="N769" t="s">
        <v>37</v>
      </c>
      <c r="R769" t="s">
        <v>1577</v>
      </c>
      <c r="S769">
        <v>473750</v>
      </c>
      <c r="T769">
        <v>768250</v>
      </c>
      <c r="U769">
        <v>1021000</v>
      </c>
      <c r="V769">
        <v>72750</v>
      </c>
    </row>
    <row r="770" spans="1:23" x14ac:dyDescent="0.7">
      <c r="A770">
        <v>771</v>
      </c>
      <c r="B770" t="s">
        <v>3387</v>
      </c>
      <c r="C770" t="s">
        <v>3388</v>
      </c>
      <c r="D770" t="s">
        <v>3388</v>
      </c>
      <c r="F770" t="s">
        <v>21</v>
      </c>
      <c r="G770" t="s">
        <v>3389</v>
      </c>
      <c r="H770" t="s">
        <v>274</v>
      </c>
      <c r="K770" t="s">
        <v>24</v>
      </c>
      <c r="L770" t="s">
        <v>250</v>
      </c>
      <c r="M770" t="s">
        <v>36</v>
      </c>
      <c r="N770" t="s">
        <v>251</v>
      </c>
      <c r="R770" t="s">
        <v>641</v>
      </c>
      <c r="S770">
        <v>306000</v>
      </c>
      <c r="T770">
        <v>306000</v>
      </c>
      <c r="U770">
        <v>306000</v>
      </c>
      <c r="V770">
        <v>0</v>
      </c>
    </row>
    <row r="771" spans="1:23" x14ac:dyDescent="0.7">
      <c r="A771">
        <v>772</v>
      </c>
      <c r="B771" t="s">
        <v>3390</v>
      </c>
      <c r="C771" t="s">
        <v>3391</v>
      </c>
      <c r="D771" t="s">
        <v>3391</v>
      </c>
      <c r="F771" t="s">
        <v>21</v>
      </c>
      <c r="G771" t="s">
        <v>3392</v>
      </c>
      <c r="H771" t="s">
        <v>1080</v>
      </c>
      <c r="K771" t="s">
        <v>24</v>
      </c>
      <c r="L771" t="s">
        <v>293</v>
      </c>
      <c r="M771" t="s">
        <v>3393</v>
      </c>
      <c r="N771" t="s">
        <v>626</v>
      </c>
      <c r="O771" t="s">
        <v>28</v>
      </c>
      <c r="P771" t="s">
        <v>28</v>
      </c>
      <c r="R771" t="s">
        <v>3394</v>
      </c>
      <c r="S771">
        <v>76500</v>
      </c>
      <c r="T771">
        <v>778000</v>
      </c>
      <c r="U771">
        <v>0</v>
      </c>
      <c r="V771">
        <v>-6061000</v>
      </c>
    </row>
    <row r="772" spans="1:23" x14ac:dyDescent="0.7">
      <c r="A772">
        <v>773</v>
      </c>
      <c r="B772" t="s">
        <v>3395</v>
      </c>
      <c r="C772" t="s">
        <v>3396</v>
      </c>
      <c r="D772" t="s">
        <v>3396</v>
      </c>
      <c r="F772" t="s">
        <v>21</v>
      </c>
      <c r="G772" t="s">
        <v>3397</v>
      </c>
      <c r="H772" t="s">
        <v>123</v>
      </c>
      <c r="K772" t="s">
        <v>24</v>
      </c>
      <c r="L772" t="s">
        <v>68</v>
      </c>
      <c r="M772" t="s">
        <v>55</v>
      </c>
      <c r="N772" t="s">
        <v>69</v>
      </c>
      <c r="R772" t="s">
        <v>125</v>
      </c>
      <c r="S772">
        <v>21814451</v>
      </c>
      <c r="T772">
        <v>4223000</v>
      </c>
      <c r="U772">
        <v>21814451</v>
      </c>
      <c r="V772">
        <v>-17591451</v>
      </c>
      <c r="W772" t="s">
        <v>3398</v>
      </c>
    </row>
    <row r="773" spans="1:23" x14ac:dyDescent="0.7">
      <c r="A773">
        <v>774</v>
      </c>
      <c r="B773" t="s">
        <v>3399</v>
      </c>
      <c r="C773" t="s">
        <v>3400</v>
      </c>
      <c r="D773" t="s">
        <v>3400</v>
      </c>
      <c r="F773" t="s">
        <v>21</v>
      </c>
      <c r="G773" t="s">
        <v>3401</v>
      </c>
      <c r="H773" t="s">
        <v>3402</v>
      </c>
      <c r="K773" t="s">
        <v>24</v>
      </c>
      <c r="L773" t="s">
        <v>243</v>
      </c>
      <c r="M773" t="s">
        <v>36</v>
      </c>
      <c r="N773" t="s">
        <v>244</v>
      </c>
      <c r="O773" t="s">
        <v>28</v>
      </c>
      <c r="P773" t="s">
        <v>28</v>
      </c>
      <c r="R773" t="s">
        <v>3403</v>
      </c>
      <c r="S773">
        <v>76500</v>
      </c>
      <c r="T773" t="s">
        <v>39</v>
      </c>
      <c r="U773" t="s">
        <v>39</v>
      </c>
      <c r="V773" t="s">
        <v>39</v>
      </c>
      <c r="W773" t="s">
        <v>3404</v>
      </c>
    </row>
    <row r="774" spans="1:23" x14ac:dyDescent="0.7">
      <c r="A774">
        <v>775</v>
      </c>
      <c r="B774" t="s">
        <v>3405</v>
      </c>
      <c r="C774" t="s">
        <v>3406</v>
      </c>
      <c r="D774" t="s">
        <v>3406</v>
      </c>
      <c r="F774" t="s">
        <v>21</v>
      </c>
      <c r="G774" t="s">
        <v>3407</v>
      </c>
      <c r="H774" t="s">
        <v>67</v>
      </c>
      <c r="K774" t="s">
        <v>34</v>
      </c>
      <c r="L774" t="s">
        <v>68</v>
      </c>
      <c r="M774" t="s">
        <v>3408</v>
      </c>
      <c r="N774" t="s">
        <v>186</v>
      </c>
      <c r="O774" t="s">
        <v>28</v>
      </c>
      <c r="P774" t="s">
        <v>28</v>
      </c>
      <c r="R774" t="s">
        <v>702</v>
      </c>
      <c r="S774">
        <v>30000</v>
      </c>
      <c r="T774" t="s">
        <v>39</v>
      </c>
      <c r="U774" t="s">
        <v>39</v>
      </c>
      <c r="V774" t="s">
        <v>39</v>
      </c>
      <c r="W774" t="s">
        <v>3409</v>
      </c>
    </row>
    <row r="775" spans="1:23" x14ac:dyDescent="0.7">
      <c r="A775">
        <v>776</v>
      </c>
      <c r="B775" t="s">
        <v>3410</v>
      </c>
      <c r="C775" t="s">
        <v>3411</v>
      </c>
      <c r="D775" t="s">
        <v>3411</v>
      </c>
      <c r="F775" t="s">
        <v>21</v>
      </c>
      <c r="G775" t="s">
        <v>3412</v>
      </c>
      <c r="H775" t="s">
        <v>44</v>
      </c>
      <c r="K775" t="s">
        <v>24</v>
      </c>
      <c r="L775" t="s">
        <v>25</v>
      </c>
      <c r="M775" t="s">
        <v>36</v>
      </c>
      <c r="N775" t="s">
        <v>27</v>
      </c>
      <c r="O775" t="s">
        <v>28</v>
      </c>
      <c r="P775" t="s">
        <v>28</v>
      </c>
      <c r="R775" t="s">
        <v>3413</v>
      </c>
      <c r="S775">
        <v>80000</v>
      </c>
      <c r="T775">
        <v>80000</v>
      </c>
      <c r="U775">
        <v>80000</v>
      </c>
      <c r="V775">
        <v>0</v>
      </c>
    </row>
    <row r="776" spans="1:23" x14ac:dyDescent="0.7">
      <c r="A776">
        <v>777</v>
      </c>
      <c r="B776" t="s">
        <v>3414</v>
      </c>
      <c r="C776" t="s">
        <v>3415</v>
      </c>
      <c r="D776" t="s">
        <v>3415</v>
      </c>
      <c r="F776" t="s">
        <v>21</v>
      </c>
      <c r="G776" t="s">
        <v>3416</v>
      </c>
      <c r="H776" t="s">
        <v>44</v>
      </c>
      <c r="K776" t="s">
        <v>34</v>
      </c>
      <c r="L776" t="s">
        <v>293</v>
      </c>
      <c r="M776" t="s">
        <v>137</v>
      </c>
      <c r="N776" t="s">
        <v>294</v>
      </c>
      <c r="O776" t="s">
        <v>28</v>
      </c>
      <c r="P776" t="s">
        <v>28</v>
      </c>
      <c r="R776" t="s">
        <v>3417</v>
      </c>
      <c r="S776">
        <v>16000</v>
      </c>
      <c r="T776" t="s">
        <v>39</v>
      </c>
      <c r="U776" t="s">
        <v>39</v>
      </c>
      <c r="V776" t="s">
        <v>39</v>
      </c>
      <c r="W776" t="s">
        <v>3418</v>
      </c>
    </row>
    <row r="777" spans="1:23" x14ac:dyDescent="0.7">
      <c r="A777">
        <v>778</v>
      </c>
      <c r="B777" t="s">
        <v>3419</v>
      </c>
      <c r="C777" t="s">
        <v>3420</v>
      </c>
      <c r="D777" t="s">
        <v>3420</v>
      </c>
      <c r="F777" t="s">
        <v>21</v>
      </c>
      <c r="G777" t="s">
        <v>3421</v>
      </c>
      <c r="H777" t="s">
        <v>959</v>
      </c>
      <c r="K777" t="s">
        <v>34</v>
      </c>
      <c r="L777" t="s">
        <v>293</v>
      </c>
      <c r="M777" t="s">
        <v>3422</v>
      </c>
      <c r="N777" t="s">
        <v>294</v>
      </c>
      <c r="O777" t="s">
        <v>295</v>
      </c>
      <c r="P777" t="s">
        <v>295</v>
      </c>
      <c r="R777" t="s">
        <v>3423</v>
      </c>
      <c r="S777">
        <v>750000</v>
      </c>
      <c r="T777" t="s">
        <v>39</v>
      </c>
      <c r="U777" t="s">
        <v>39</v>
      </c>
      <c r="V777" t="s">
        <v>39</v>
      </c>
      <c r="W777" t="s">
        <v>2081</v>
      </c>
    </row>
    <row r="778" spans="1:23" x14ac:dyDescent="0.7">
      <c r="A778">
        <v>779</v>
      </c>
      <c r="B778" t="s">
        <v>3424</v>
      </c>
      <c r="C778" t="s">
        <v>3425</v>
      </c>
      <c r="D778" t="s">
        <v>3425</v>
      </c>
      <c r="F778" t="s">
        <v>21</v>
      </c>
      <c r="G778" t="s">
        <v>3426</v>
      </c>
      <c r="H778" t="s">
        <v>292</v>
      </c>
      <c r="K778" t="s">
        <v>24</v>
      </c>
      <c r="L778" t="s">
        <v>293</v>
      </c>
      <c r="M778" t="s">
        <v>55</v>
      </c>
      <c r="N778" t="s">
        <v>294</v>
      </c>
      <c r="O778" t="s">
        <v>295</v>
      </c>
      <c r="P778" t="s">
        <v>295</v>
      </c>
      <c r="R778" t="s">
        <v>3427</v>
      </c>
      <c r="S778">
        <v>2500000</v>
      </c>
      <c r="T778">
        <v>0</v>
      </c>
      <c r="U778">
        <v>0</v>
      </c>
      <c r="V778">
        <v>-4816000</v>
      </c>
    </row>
    <row r="779" spans="1:23" x14ac:dyDescent="0.7">
      <c r="A779">
        <v>780</v>
      </c>
      <c r="B779" t="s">
        <v>3428</v>
      </c>
      <c r="C779" t="s">
        <v>3429</v>
      </c>
      <c r="D779" t="s">
        <v>3429</v>
      </c>
      <c r="F779" t="s">
        <v>21</v>
      </c>
      <c r="G779" t="s">
        <v>3430</v>
      </c>
      <c r="H779" t="s">
        <v>760</v>
      </c>
      <c r="K779" t="s">
        <v>24</v>
      </c>
      <c r="L779" t="s">
        <v>68</v>
      </c>
      <c r="M779" t="s">
        <v>3289</v>
      </c>
      <c r="N779" t="s">
        <v>69</v>
      </c>
      <c r="O779" t="s">
        <v>28</v>
      </c>
      <c r="P779" t="s">
        <v>28</v>
      </c>
      <c r="R779" t="s">
        <v>1705</v>
      </c>
      <c r="S779">
        <v>66000</v>
      </c>
      <c r="T779">
        <v>66000</v>
      </c>
      <c r="U779">
        <v>66000</v>
      </c>
      <c r="V779">
        <v>0</v>
      </c>
      <c r="W779" t="s">
        <v>3431</v>
      </c>
    </row>
    <row r="780" spans="1:23" x14ac:dyDescent="0.7">
      <c r="A780">
        <v>781</v>
      </c>
      <c r="B780" t="s">
        <v>3432</v>
      </c>
      <c r="C780" t="s">
        <v>3433</v>
      </c>
      <c r="D780" t="s">
        <v>3433</v>
      </c>
      <c r="F780" t="s">
        <v>21</v>
      </c>
      <c r="G780" t="s">
        <v>3434</v>
      </c>
      <c r="H780" t="s">
        <v>625</v>
      </c>
      <c r="K780" t="s">
        <v>24</v>
      </c>
      <c r="L780" t="s">
        <v>25</v>
      </c>
      <c r="M780" t="s">
        <v>36</v>
      </c>
      <c r="N780" t="s">
        <v>27</v>
      </c>
      <c r="O780" t="s">
        <v>28</v>
      </c>
      <c r="P780" t="s">
        <v>28</v>
      </c>
      <c r="R780" t="s">
        <v>148</v>
      </c>
      <c r="S780">
        <v>160000</v>
      </c>
      <c r="T780">
        <v>320000</v>
      </c>
      <c r="U780">
        <v>320000</v>
      </c>
      <c r="V780">
        <v>0</v>
      </c>
    </row>
    <row r="781" spans="1:23" x14ac:dyDescent="0.7">
      <c r="A781">
        <v>782</v>
      </c>
      <c r="B781" t="s">
        <v>3435</v>
      </c>
      <c r="C781" t="s">
        <v>3436</v>
      </c>
      <c r="D781" t="s">
        <v>3436</v>
      </c>
      <c r="F781" t="s">
        <v>21</v>
      </c>
      <c r="G781" t="s">
        <v>3437</v>
      </c>
      <c r="H781" t="s">
        <v>1902</v>
      </c>
      <c r="K781" t="s">
        <v>34</v>
      </c>
      <c r="L781" t="s">
        <v>250</v>
      </c>
      <c r="M781" t="s">
        <v>602</v>
      </c>
      <c r="N781" t="s">
        <v>251</v>
      </c>
      <c r="R781" t="s">
        <v>3438</v>
      </c>
      <c r="S781">
        <v>133750</v>
      </c>
      <c r="T781" t="s">
        <v>39</v>
      </c>
      <c r="U781" t="s">
        <v>39</v>
      </c>
      <c r="V781" t="s">
        <v>39</v>
      </c>
      <c r="W781" t="s">
        <v>1265</v>
      </c>
    </row>
    <row r="782" spans="1:23" x14ac:dyDescent="0.7">
      <c r="A782">
        <v>783</v>
      </c>
      <c r="B782" t="s">
        <v>3439</v>
      </c>
      <c r="C782" t="s">
        <v>3440</v>
      </c>
      <c r="D782" t="s">
        <v>3440</v>
      </c>
      <c r="F782" t="s">
        <v>21</v>
      </c>
      <c r="G782" t="s">
        <v>3441</v>
      </c>
      <c r="H782" t="s">
        <v>61</v>
      </c>
      <c r="K782" t="s">
        <v>34</v>
      </c>
      <c r="L782" t="s">
        <v>35</v>
      </c>
      <c r="M782" t="s">
        <v>36</v>
      </c>
      <c r="N782" t="s">
        <v>37</v>
      </c>
      <c r="R782" t="s">
        <v>3442</v>
      </c>
      <c r="S782">
        <v>66000</v>
      </c>
      <c r="T782" t="s">
        <v>39</v>
      </c>
      <c r="U782" t="s">
        <v>39</v>
      </c>
      <c r="V782" t="s">
        <v>39</v>
      </c>
    </row>
    <row r="783" spans="1:23" x14ac:dyDescent="0.7">
      <c r="A783">
        <v>784</v>
      </c>
      <c r="B783" t="s">
        <v>3443</v>
      </c>
      <c r="C783" t="s">
        <v>3444</v>
      </c>
      <c r="D783" t="s">
        <v>3444</v>
      </c>
      <c r="F783" t="s">
        <v>21</v>
      </c>
      <c r="G783" t="s">
        <v>3445</v>
      </c>
      <c r="H783" t="s">
        <v>415</v>
      </c>
      <c r="K783" t="s">
        <v>24</v>
      </c>
      <c r="L783" t="s">
        <v>68</v>
      </c>
      <c r="M783" t="s">
        <v>185</v>
      </c>
      <c r="N783" t="s">
        <v>186</v>
      </c>
      <c r="O783" t="s">
        <v>76</v>
      </c>
      <c r="P783" t="s">
        <v>295</v>
      </c>
      <c r="R783" t="s">
        <v>2147</v>
      </c>
      <c r="S783">
        <v>2000000</v>
      </c>
      <c r="T783">
        <v>-1516400</v>
      </c>
      <c r="U783">
        <v>5000000</v>
      </c>
      <c r="V783">
        <v>-6255629</v>
      </c>
      <c r="W783" t="s">
        <v>417</v>
      </c>
    </row>
    <row r="784" spans="1:23" x14ac:dyDescent="0.7">
      <c r="A784">
        <v>785</v>
      </c>
      <c r="B784" t="s">
        <v>3446</v>
      </c>
      <c r="C784" t="s">
        <v>3447</v>
      </c>
      <c r="D784" t="s">
        <v>3447</v>
      </c>
      <c r="F784" t="s">
        <v>21</v>
      </c>
      <c r="G784" t="s">
        <v>3448</v>
      </c>
      <c r="H784" t="s">
        <v>123</v>
      </c>
      <c r="K784" t="s">
        <v>24</v>
      </c>
      <c r="L784" t="s">
        <v>68</v>
      </c>
      <c r="M784" t="s">
        <v>316</v>
      </c>
      <c r="N784" t="s">
        <v>69</v>
      </c>
      <c r="O784" t="s">
        <v>76</v>
      </c>
      <c r="P784" t="s">
        <v>28</v>
      </c>
      <c r="R784" t="s">
        <v>2371</v>
      </c>
      <c r="T784">
        <v>0</v>
      </c>
      <c r="U784">
        <v>0</v>
      </c>
      <c r="V784">
        <v>-22672</v>
      </c>
      <c r="W784" t="s">
        <v>3449</v>
      </c>
    </row>
    <row r="785" spans="1:23" x14ac:dyDescent="0.7">
      <c r="A785">
        <v>786</v>
      </c>
      <c r="B785" t="s">
        <v>3450</v>
      </c>
      <c r="C785" t="s">
        <v>3451</v>
      </c>
      <c r="D785" t="s">
        <v>3451</v>
      </c>
      <c r="F785" t="s">
        <v>21</v>
      </c>
      <c r="G785" t="s">
        <v>3452</v>
      </c>
      <c r="H785" t="s">
        <v>44</v>
      </c>
      <c r="K785" t="s">
        <v>24</v>
      </c>
      <c r="L785" t="s">
        <v>293</v>
      </c>
      <c r="M785" t="s">
        <v>2559</v>
      </c>
      <c r="N785" t="s">
        <v>626</v>
      </c>
      <c r="O785" t="s">
        <v>295</v>
      </c>
      <c r="P785" t="s">
        <v>28</v>
      </c>
      <c r="R785" t="s">
        <v>3453</v>
      </c>
      <c r="S785">
        <v>5000000</v>
      </c>
      <c r="T785">
        <v>755822</v>
      </c>
      <c r="U785">
        <v>0</v>
      </c>
      <c r="V785">
        <v>-2558172</v>
      </c>
    </row>
    <row r="786" spans="1:23" x14ac:dyDescent="0.7">
      <c r="A786">
        <v>787</v>
      </c>
      <c r="B786" t="s">
        <v>3454</v>
      </c>
      <c r="C786" t="s">
        <v>3455</v>
      </c>
      <c r="D786" t="s">
        <v>3455</v>
      </c>
      <c r="F786" t="s">
        <v>21</v>
      </c>
      <c r="G786" t="s">
        <v>3456</v>
      </c>
      <c r="H786" t="s">
        <v>1750</v>
      </c>
      <c r="K786" t="s">
        <v>34</v>
      </c>
      <c r="L786" t="s">
        <v>293</v>
      </c>
      <c r="M786" t="s">
        <v>36</v>
      </c>
      <c r="N786" t="s">
        <v>294</v>
      </c>
      <c r="O786" t="s">
        <v>28</v>
      </c>
      <c r="P786" t="s">
        <v>28</v>
      </c>
      <c r="R786" t="s">
        <v>3457</v>
      </c>
      <c r="S786">
        <v>88500</v>
      </c>
      <c r="T786" t="s">
        <v>39</v>
      </c>
      <c r="U786" t="s">
        <v>39</v>
      </c>
      <c r="V786" t="s">
        <v>39</v>
      </c>
      <c r="W786" t="s">
        <v>3418</v>
      </c>
    </row>
    <row r="787" spans="1:23" x14ac:dyDescent="0.7">
      <c r="A787">
        <v>788</v>
      </c>
      <c r="B787" t="s">
        <v>3458</v>
      </c>
      <c r="C787" t="s">
        <v>3459</v>
      </c>
      <c r="D787" t="s">
        <v>3459</v>
      </c>
      <c r="F787" t="s">
        <v>21</v>
      </c>
      <c r="G787" t="s">
        <v>3460</v>
      </c>
      <c r="H787" t="s">
        <v>44</v>
      </c>
      <c r="K787" t="s">
        <v>24</v>
      </c>
      <c r="L787" t="s">
        <v>25</v>
      </c>
      <c r="M787" t="s">
        <v>185</v>
      </c>
      <c r="N787" t="s">
        <v>27</v>
      </c>
      <c r="O787" t="s">
        <v>28</v>
      </c>
      <c r="P787" t="s">
        <v>28</v>
      </c>
      <c r="R787" t="s">
        <v>1810</v>
      </c>
      <c r="S787">
        <v>324000</v>
      </c>
      <c r="T787" t="s">
        <v>39</v>
      </c>
      <c r="U787" t="s">
        <v>39</v>
      </c>
      <c r="V787" t="s">
        <v>39</v>
      </c>
      <c r="W787" t="s">
        <v>581</v>
      </c>
    </row>
    <row r="788" spans="1:23" x14ac:dyDescent="0.7">
      <c r="A788">
        <v>789</v>
      </c>
      <c r="B788" t="s">
        <v>3461</v>
      </c>
      <c r="C788" t="s">
        <v>3462</v>
      </c>
      <c r="D788" t="s">
        <v>3462</v>
      </c>
      <c r="F788" t="s">
        <v>21</v>
      </c>
      <c r="G788" t="s">
        <v>3463</v>
      </c>
      <c r="H788" t="s">
        <v>597</v>
      </c>
      <c r="K788" t="s">
        <v>24</v>
      </c>
      <c r="L788" t="s">
        <v>243</v>
      </c>
      <c r="M788" t="s">
        <v>137</v>
      </c>
      <c r="N788" t="s">
        <v>244</v>
      </c>
      <c r="O788" t="s">
        <v>28</v>
      </c>
      <c r="P788" t="s">
        <v>28</v>
      </c>
      <c r="R788" t="s">
        <v>2448</v>
      </c>
      <c r="S788">
        <v>45000</v>
      </c>
      <c r="T788" t="s">
        <v>39</v>
      </c>
      <c r="U788" t="s">
        <v>39</v>
      </c>
      <c r="V788" t="s">
        <v>39</v>
      </c>
      <c r="W788" t="s">
        <v>3464</v>
      </c>
    </row>
    <row r="789" spans="1:23" x14ac:dyDescent="0.7">
      <c r="A789">
        <v>790</v>
      </c>
      <c r="B789" t="s">
        <v>3465</v>
      </c>
      <c r="C789" t="s">
        <v>3466</v>
      </c>
      <c r="D789" t="s">
        <v>3466</v>
      </c>
      <c r="F789" t="s">
        <v>21</v>
      </c>
      <c r="G789" t="s">
        <v>3467</v>
      </c>
      <c r="H789" t="s">
        <v>147</v>
      </c>
      <c r="K789" t="s">
        <v>24</v>
      </c>
      <c r="L789" t="s">
        <v>68</v>
      </c>
      <c r="M789" t="s">
        <v>3289</v>
      </c>
      <c r="N789" t="s">
        <v>69</v>
      </c>
      <c r="O789" t="s">
        <v>28</v>
      </c>
      <c r="P789" t="s">
        <v>28</v>
      </c>
      <c r="R789" t="s">
        <v>3468</v>
      </c>
      <c r="S789">
        <v>400000</v>
      </c>
      <c r="T789">
        <v>400000</v>
      </c>
      <c r="U789">
        <v>400000</v>
      </c>
      <c r="V789">
        <v>0</v>
      </c>
      <c r="W789" t="s">
        <v>3469</v>
      </c>
    </row>
    <row r="790" spans="1:23" x14ac:dyDescent="0.7">
      <c r="A790">
        <v>791</v>
      </c>
      <c r="B790" t="s">
        <v>3470</v>
      </c>
      <c r="C790" t="s">
        <v>3471</v>
      </c>
      <c r="D790" t="s">
        <v>3471</v>
      </c>
      <c r="F790" t="s">
        <v>21</v>
      </c>
      <c r="G790" t="s">
        <v>1938</v>
      </c>
      <c r="H790" t="s">
        <v>160</v>
      </c>
      <c r="K790" t="s">
        <v>24</v>
      </c>
      <c r="L790" t="s">
        <v>25</v>
      </c>
      <c r="M790" t="s">
        <v>55</v>
      </c>
      <c r="N790" t="s">
        <v>56</v>
      </c>
      <c r="R790" t="s">
        <v>608</v>
      </c>
      <c r="S790">
        <v>70000</v>
      </c>
      <c r="T790">
        <v>217000</v>
      </c>
      <c r="U790">
        <v>217000</v>
      </c>
      <c r="V790">
        <v>0</v>
      </c>
    </row>
    <row r="791" spans="1:23" x14ac:dyDescent="0.7">
      <c r="A791">
        <v>792</v>
      </c>
      <c r="B791" t="s">
        <v>3472</v>
      </c>
      <c r="C791" t="s">
        <v>3473</v>
      </c>
      <c r="D791" t="s">
        <v>3473</v>
      </c>
      <c r="F791" t="s">
        <v>21</v>
      </c>
      <c r="G791" t="s">
        <v>3474</v>
      </c>
      <c r="H791" t="s">
        <v>160</v>
      </c>
      <c r="K791" t="s">
        <v>92</v>
      </c>
      <c r="L791" t="s">
        <v>25</v>
      </c>
      <c r="M791" t="s">
        <v>1273</v>
      </c>
      <c r="N791" t="s">
        <v>27</v>
      </c>
      <c r="O791" t="s">
        <v>28</v>
      </c>
      <c r="P791" t="s">
        <v>28</v>
      </c>
      <c r="R791" t="s">
        <v>3475</v>
      </c>
      <c r="S791">
        <v>825000</v>
      </c>
      <c r="T791" t="s">
        <v>39</v>
      </c>
      <c r="U791" t="s">
        <v>39</v>
      </c>
      <c r="V791" t="s">
        <v>39</v>
      </c>
      <c r="W791" t="s">
        <v>110</v>
      </c>
    </row>
    <row r="792" spans="1:23" x14ac:dyDescent="0.7">
      <c r="A792">
        <v>793</v>
      </c>
      <c r="B792" t="s">
        <v>3476</v>
      </c>
      <c r="C792" t="s">
        <v>3477</v>
      </c>
      <c r="D792" t="s">
        <v>3477</v>
      </c>
      <c r="F792" t="s">
        <v>21</v>
      </c>
      <c r="G792" t="s">
        <v>3478</v>
      </c>
      <c r="H792" t="s">
        <v>192</v>
      </c>
      <c r="K792" t="s">
        <v>24</v>
      </c>
      <c r="L792" t="s">
        <v>25</v>
      </c>
      <c r="M792" t="s">
        <v>36</v>
      </c>
      <c r="N792" t="s">
        <v>27</v>
      </c>
      <c r="O792" t="s">
        <v>28</v>
      </c>
      <c r="P792" t="s">
        <v>28</v>
      </c>
      <c r="R792" t="s">
        <v>238</v>
      </c>
      <c r="S792">
        <v>138000</v>
      </c>
      <c r="T792">
        <v>966000</v>
      </c>
      <c r="U792">
        <v>1035000</v>
      </c>
      <c r="V792">
        <v>0</v>
      </c>
    </row>
    <row r="793" spans="1:23" x14ac:dyDescent="0.7">
      <c r="A793">
        <v>794</v>
      </c>
      <c r="B793" t="s">
        <v>3479</v>
      </c>
      <c r="C793" t="s">
        <v>3480</v>
      </c>
      <c r="D793" t="s">
        <v>3480</v>
      </c>
      <c r="F793" t="s">
        <v>21</v>
      </c>
      <c r="G793" t="s">
        <v>3481</v>
      </c>
      <c r="H793" t="s">
        <v>903</v>
      </c>
      <c r="K793" t="s">
        <v>24</v>
      </c>
      <c r="L793" t="s">
        <v>25</v>
      </c>
      <c r="M793" t="s">
        <v>55</v>
      </c>
      <c r="N793" t="s">
        <v>56</v>
      </c>
      <c r="R793" t="s">
        <v>2371</v>
      </c>
      <c r="T793">
        <v>0</v>
      </c>
      <c r="U793">
        <v>0</v>
      </c>
      <c r="V793">
        <v>375010200</v>
      </c>
    </row>
    <row r="794" spans="1:23" x14ac:dyDescent="0.7">
      <c r="A794">
        <v>795</v>
      </c>
      <c r="B794" t="s">
        <v>3482</v>
      </c>
      <c r="C794" t="s">
        <v>3483</v>
      </c>
      <c r="D794" t="s">
        <v>3484</v>
      </c>
      <c r="F794" t="s">
        <v>21</v>
      </c>
      <c r="G794" t="s">
        <v>3485</v>
      </c>
      <c r="H794" t="s">
        <v>197</v>
      </c>
      <c r="K794" t="s">
        <v>24</v>
      </c>
      <c r="L794" t="s">
        <v>250</v>
      </c>
      <c r="M794" t="s">
        <v>166</v>
      </c>
      <c r="N794" t="s">
        <v>251</v>
      </c>
      <c r="R794" t="s">
        <v>3486</v>
      </c>
      <c r="S794">
        <v>30000000</v>
      </c>
      <c r="T794">
        <v>11200000</v>
      </c>
      <c r="U794">
        <v>0</v>
      </c>
      <c r="V794">
        <v>-18800000</v>
      </c>
      <c r="W794" t="s">
        <v>3487</v>
      </c>
    </row>
    <row r="795" spans="1:23" x14ac:dyDescent="0.7">
      <c r="A795">
        <v>796</v>
      </c>
      <c r="B795" t="s">
        <v>3488</v>
      </c>
      <c r="C795" t="s">
        <v>3489</v>
      </c>
      <c r="D795" t="s">
        <v>3489</v>
      </c>
      <c r="F795" t="s">
        <v>21</v>
      </c>
      <c r="G795" t="s">
        <v>3490</v>
      </c>
      <c r="H795" t="s">
        <v>509</v>
      </c>
      <c r="K795" t="s">
        <v>24</v>
      </c>
      <c r="L795" t="s">
        <v>68</v>
      </c>
      <c r="M795" t="s">
        <v>185</v>
      </c>
      <c r="N795" t="s">
        <v>186</v>
      </c>
      <c r="O795" t="s">
        <v>295</v>
      </c>
      <c r="P795" t="s">
        <v>295</v>
      </c>
      <c r="R795" t="s">
        <v>3491</v>
      </c>
      <c r="S795">
        <v>10000000</v>
      </c>
      <c r="T795">
        <v>4139724</v>
      </c>
      <c r="U795">
        <v>10000000</v>
      </c>
      <c r="V795">
        <v>-5041876</v>
      </c>
      <c r="W795" t="s">
        <v>417</v>
      </c>
    </row>
    <row r="796" spans="1:23" x14ac:dyDescent="0.7">
      <c r="A796">
        <v>797</v>
      </c>
      <c r="B796" t="s">
        <v>3492</v>
      </c>
      <c r="C796" t="s">
        <v>3493</v>
      </c>
      <c r="D796" t="s">
        <v>3493</v>
      </c>
      <c r="F796" t="s">
        <v>21</v>
      </c>
      <c r="G796" t="s">
        <v>3494</v>
      </c>
      <c r="H796" t="s">
        <v>44</v>
      </c>
      <c r="K796" t="s">
        <v>24</v>
      </c>
      <c r="L796" t="s">
        <v>25</v>
      </c>
      <c r="M796" t="s">
        <v>36</v>
      </c>
      <c r="N796" t="s">
        <v>27</v>
      </c>
      <c r="O796" t="s">
        <v>28</v>
      </c>
      <c r="P796" t="s">
        <v>28</v>
      </c>
      <c r="R796" t="s">
        <v>898</v>
      </c>
      <c r="S796">
        <v>153000</v>
      </c>
      <c r="T796">
        <v>229500</v>
      </c>
      <c r="U796">
        <v>229500</v>
      </c>
      <c r="V796">
        <v>0</v>
      </c>
    </row>
    <row r="797" spans="1:23" x14ac:dyDescent="0.7">
      <c r="A797">
        <v>798</v>
      </c>
      <c r="B797" t="s">
        <v>3495</v>
      </c>
      <c r="C797" t="s">
        <v>1749</v>
      </c>
      <c r="D797" t="s">
        <v>3496</v>
      </c>
      <c r="F797" t="s">
        <v>21</v>
      </c>
      <c r="G797" t="s">
        <v>3497</v>
      </c>
      <c r="H797" t="s">
        <v>1750</v>
      </c>
      <c r="K797" t="s">
        <v>34</v>
      </c>
      <c r="L797" t="s">
        <v>293</v>
      </c>
      <c r="M797" t="s">
        <v>1273</v>
      </c>
      <c r="N797" t="s">
        <v>294</v>
      </c>
      <c r="O797" t="s">
        <v>76</v>
      </c>
      <c r="P797" t="s">
        <v>295</v>
      </c>
      <c r="R797" t="s">
        <v>1751</v>
      </c>
      <c r="S797">
        <v>40000</v>
      </c>
      <c r="T797">
        <v>0</v>
      </c>
      <c r="U797">
        <v>0</v>
      </c>
      <c r="V797">
        <v>-10532700</v>
      </c>
      <c r="W797" t="s">
        <v>2081</v>
      </c>
    </row>
    <row r="798" spans="1:23" x14ac:dyDescent="0.7">
      <c r="A798">
        <v>799</v>
      </c>
      <c r="B798" t="s">
        <v>3498</v>
      </c>
      <c r="C798" t="s">
        <v>3499</v>
      </c>
      <c r="D798" t="s">
        <v>3499</v>
      </c>
      <c r="F798" t="s">
        <v>21</v>
      </c>
      <c r="G798" t="s">
        <v>3500</v>
      </c>
      <c r="H798" t="s">
        <v>635</v>
      </c>
      <c r="K798" t="s">
        <v>24</v>
      </c>
      <c r="L798" t="s">
        <v>35</v>
      </c>
      <c r="M798" t="s">
        <v>137</v>
      </c>
      <c r="N798" t="s">
        <v>37</v>
      </c>
      <c r="R798" t="s">
        <v>3501</v>
      </c>
      <c r="S798">
        <v>14000</v>
      </c>
      <c r="T798" t="s">
        <v>39</v>
      </c>
      <c r="U798" t="s">
        <v>39</v>
      </c>
      <c r="V798" t="s">
        <v>39</v>
      </c>
      <c r="W798" t="s">
        <v>3502</v>
      </c>
    </row>
    <row r="799" spans="1:23" x14ac:dyDescent="0.7">
      <c r="A799">
        <v>800</v>
      </c>
      <c r="B799" t="s">
        <v>3503</v>
      </c>
      <c r="C799" t="s">
        <v>3504</v>
      </c>
      <c r="D799" t="s">
        <v>3504</v>
      </c>
      <c r="F799" t="s">
        <v>21</v>
      </c>
      <c r="G799" t="s">
        <v>3505</v>
      </c>
      <c r="H799" t="s">
        <v>23</v>
      </c>
      <c r="K799" t="s">
        <v>24</v>
      </c>
      <c r="L799" t="s">
        <v>25</v>
      </c>
      <c r="M799" t="s">
        <v>36</v>
      </c>
      <c r="N799" t="s">
        <v>27</v>
      </c>
      <c r="O799" t="s">
        <v>295</v>
      </c>
      <c r="P799" t="s">
        <v>28</v>
      </c>
      <c r="R799" t="s">
        <v>3506</v>
      </c>
      <c r="S799">
        <v>230000</v>
      </c>
      <c r="T799" t="s">
        <v>39</v>
      </c>
      <c r="U799" t="s">
        <v>39</v>
      </c>
      <c r="V799" t="s">
        <v>39</v>
      </c>
      <c r="W799" t="s">
        <v>581</v>
      </c>
    </row>
    <row r="800" spans="1:23" x14ac:dyDescent="0.7">
      <c r="A800">
        <v>801</v>
      </c>
      <c r="B800" t="s">
        <v>3507</v>
      </c>
      <c r="C800" t="s">
        <v>3508</v>
      </c>
      <c r="D800" t="s">
        <v>3508</v>
      </c>
      <c r="F800" t="s">
        <v>21</v>
      </c>
      <c r="G800" t="s">
        <v>3509</v>
      </c>
      <c r="H800" t="s">
        <v>538</v>
      </c>
      <c r="K800" t="s">
        <v>34</v>
      </c>
      <c r="L800" t="s">
        <v>68</v>
      </c>
      <c r="M800" t="s">
        <v>1330</v>
      </c>
      <c r="N800" t="s">
        <v>367</v>
      </c>
      <c r="O800" t="s">
        <v>28</v>
      </c>
      <c r="P800" t="s">
        <v>28</v>
      </c>
      <c r="R800" t="s">
        <v>1985</v>
      </c>
      <c r="S800">
        <v>152000</v>
      </c>
      <c r="T800" t="s">
        <v>39</v>
      </c>
      <c r="U800" t="s">
        <v>39</v>
      </c>
      <c r="V800" t="s">
        <v>39</v>
      </c>
      <c r="W800" t="s">
        <v>3510</v>
      </c>
    </row>
    <row r="801" spans="1:23" x14ac:dyDescent="0.7">
      <c r="A801">
        <v>802</v>
      </c>
      <c r="B801" t="s">
        <v>3511</v>
      </c>
      <c r="C801" t="s">
        <v>3512</v>
      </c>
      <c r="D801" t="s">
        <v>3512</v>
      </c>
      <c r="F801" t="s">
        <v>21</v>
      </c>
      <c r="G801" t="s">
        <v>3513</v>
      </c>
      <c r="H801" t="s">
        <v>2550</v>
      </c>
      <c r="K801" t="s">
        <v>24</v>
      </c>
      <c r="L801" t="s">
        <v>68</v>
      </c>
      <c r="M801" t="s">
        <v>185</v>
      </c>
      <c r="N801" t="s">
        <v>186</v>
      </c>
      <c r="O801" t="s">
        <v>295</v>
      </c>
      <c r="P801" t="s">
        <v>295</v>
      </c>
      <c r="R801" t="s">
        <v>3514</v>
      </c>
      <c r="S801">
        <v>3000000</v>
      </c>
      <c r="T801">
        <v>0</v>
      </c>
      <c r="U801">
        <v>0</v>
      </c>
      <c r="V801">
        <v>-39000</v>
      </c>
      <c r="W801" t="s">
        <v>3515</v>
      </c>
    </row>
    <row r="802" spans="1:23" x14ac:dyDescent="0.7">
      <c r="A802">
        <v>803</v>
      </c>
      <c r="B802" t="s">
        <v>3516</v>
      </c>
      <c r="C802" t="s">
        <v>3517</v>
      </c>
      <c r="D802" t="s">
        <v>3517</v>
      </c>
      <c r="F802" t="s">
        <v>21</v>
      </c>
      <c r="G802" t="s">
        <v>3518</v>
      </c>
      <c r="H802" t="s">
        <v>160</v>
      </c>
      <c r="K802" t="s">
        <v>34</v>
      </c>
      <c r="L802" t="s">
        <v>293</v>
      </c>
      <c r="M802" t="s">
        <v>55</v>
      </c>
      <c r="N802" t="s">
        <v>294</v>
      </c>
      <c r="O802" t="s">
        <v>28</v>
      </c>
      <c r="P802" t="s">
        <v>28</v>
      </c>
      <c r="R802" t="s">
        <v>3519</v>
      </c>
      <c r="S802">
        <v>112000</v>
      </c>
      <c r="T802" t="s">
        <v>39</v>
      </c>
      <c r="U802" t="s">
        <v>39</v>
      </c>
      <c r="V802" t="s">
        <v>39</v>
      </c>
    </row>
    <row r="803" spans="1:23" x14ac:dyDescent="0.7">
      <c r="A803">
        <v>804</v>
      </c>
      <c r="B803" t="s">
        <v>3520</v>
      </c>
      <c r="C803" t="s">
        <v>3521</v>
      </c>
      <c r="D803" t="s">
        <v>3521</v>
      </c>
      <c r="F803" t="s">
        <v>21</v>
      </c>
      <c r="G803" t="s">
        <v>3522</v>
      </c>
      <c r="H803" t="s">
        <v>358</v>
      </c>
      <c r="K803" t="s">
        <v>24</v>
      </c>
      <c r="L803" t="s">
        <v>293</v>
      </c>
      <c r="M803" t="s">
        <v>3523</v>
      </c>
      <c r="N803" t="s">
        <v>294</v>
      </c>
      <c r="O803" t="s">
        <v>76</v>
      </c>
      <c r="P803" t="s">
        <v>295</v>
      </c>
      <c r="R803" t="s">
        <v>3524</v>
      </c>
      <c r="S803">
        <v>10000000</v>
      </c>
      <c r="T803">
        <v>3807500</v>
      </c>
      <c r="U803">
        <v>0</v>
      </c>
      <c r="V803">
        <v>-3473020</v>
      </c>
    </row>
    <row r="804" spans="1:23" x14ac:dyDescent="0.7">
      <c r="A804">
        <v>805</v>
      </c>
      <c r="B804" t="s">
        <v>3525</v>
      </c>
      <c r="C804" t="s">
        <v>3526</v>
      </c>
      <c r="D804" t="s">
        <v>3526</v>
      </c>
      <c r="F804" t="s">
        <v>21</v>
      </c>
      <c r="G804" t="s">
        <v>3527</v>
      </c>
      <c r="H804" t="s">
        <v>625</v>
      </c>
      <c r="K804" t="s">
        <v>24</v>
      </c>
      <c r="L804" t="s">
        <v>25</v>
      </c>
      <c r="M804" t="s">
        <v>137</v>
      </c>
      <c r="N804" t="s">
        <v>27</v>
      </c>
      <c r="O804" t="s">
        <v>28</v>
      </c>
      <c r="P804" t="s">
        <v>28</v>
      </c>
      <c r="R804" t="s">
        <v>694</v>
      </c>
      <c r="S804">
        <v>30000</v>
      </c>
      <c r="T804">
        <v>30000</v>
      </c>
      <c r="U804">
        <v>30000</v>
      </c>
      <c r="V804">
        <v>0</v>
      </c>
      <c r="W804" t="s">
        <v>2934</v>
      </c>
    </row>
    <row r="805" spans="1:23" x14ac:dyDescent="0.7">
      <c r="A805">
        <v>806</v>
      </c>
      <c r="B805" t="s">
        <v>3528</v>
      </c>
      <c r="C805" t="s">
        <v>3529</v>
      </c>
      <c r="D805" t="s">
        <v>3529</v>
      </c>
      <c r="F805" t="s">
        <v>21</v>
      </c>
      <c r="G805" t="s">
        <v>3530</v>
      </c>
      <c r="H805" t="s">
        <v>1204</v>
      </c>
      <c r="K805" t="s">
        <v>24</v>
      </c>
      <c r="L805" t="s">
        <v>243</v>
      </c>
      <c r="M805" t="s">
        <v>185</v>
      </c>
      <c r="N805" t="s">
        <v>603</v>
      </c>
      <c r="O805" t="s">
        <v>28</v>
      </c>
      <c r="P805" t="s">
        <v>295</v>
      </c>
      <c r="R805" t="s">
        <v>148</v>
      </c>
      <c r="S805">
        <v>10000000</v>
      </c>
      <c r="T805">
        <v>10130956</v>
      </c>
      <c r="U805">
        <v>20000000</v>
      </c>
      <c r="V805">
        <v>-9869044</v>
      </c>
      <c r="W805" t="s">
        <v>3531</v>
      </c>
    </row>
    <row r="806" spans="1:23" x14ac:dyDescent="0.7">
      <c r="A806">
        <v>807</v>
      </c>
      <c r="B806" t="s">
        <v>3532</v>
      </c>
      <c r="C806" t="s">
        <v>3533</v>
      </c>
      <c r="D806" t="s">
        <v>3533</v>
      </c>
      <c r="F806" t="s">
        <v>21</v>
      </c>
      <c r="G806" t="s">
        <v>3534</v>
      </c>
      <c r="H806" t="s">
        <v>3535</v>
      </c>
      <c r="K806" t="s">
        <v>24</v>
      </c>
      <c r="L806" t="s">
        <v>68</v>
      </c>
      <c r="M806" t="s">
        <v>185</v>
      </c>
      <c r="N806" t="s">
        <v>367</v>
      </c>
      <c r="O806" t="s">
        <v>28</v>
      </c>
      <c r="P806" t="s">
        <v>28</v>
      </c>
      <c r="R806" t="s">
        <v>2418</v>
      </c>
      <c r="S806">
        <v>3000000</v>
      </c>
      <c r="T806">
        <v>0</v>
      </c>
      <c r="U806">
        <v>0</v>
      </c>
      <c r="V806">
        <v>326158</v>
      </c>
      <c r="W806" t="s">
        <v>1948</v>
      </c>
    </row>
    <row r="807" spans="1:23" x14ac:dyDescent="0.7">
      <c r="A807">
        <v>808</v>
      </c>
      <c r="B807" t="s">
        <v>3536</v>
      </c>
      <c r="C807" t="s">
        <v>3537</v>
      </c>
      <c r="D807" t="s">
        <v>3537</v>
      </c>
      <c r="F807" t="s">
        <v>384</v>
      </c>
      <c r="G807" t="s">
        <v>3538</v>
      </c>
      <c r="H807" t="s">
        <v>2626</v>
      </c>
      <c r="K807" t="s">
        <v>92</v>
      </c>
      <c r="L807" t="s">
        <v>68</v>
      </c>
      <c r="N807" t="s">
        <v>367</v>
      </c>
      <c r="O807" t="s">
        <v>28</v>
      </c>
      <c r="P807" t="s">
        <v>28</v>
      </c>
      <c r="R807" t="s">
        <v>1047</v>
      </c>
      <c r="S807">
        <v>253520</v>
      </c>
      <c r="T807">
        <v>353520</v>
      </c>
      <c r="U807">
        <v>353520</v>
      </c>
      <c r="V807">
        <v>0</v>
      </c>
      <c r="W807" t="s">
        <v>384</v>
      </c>
    </row>
    <row r="808" spans="1:23" x14ac:dyDescent="0.7">
      <c r="A808">
        <v>809</v>
      </c>
      <c r="B808" t="s">
        <v>3539</v>
      </c>
      <c r="C808" t="s">
        <v>3540</v>
      </c>
      <c r="D808" t="s">
        <v>3540</v>
      </c>
      <c r="F808" t="s">
        <v>21</v>
      </c>
      <c r="G808" t="s">
        <v>3541</v>
      </c>
      <c r="H808" t="s">
        <v>415</v>
      </c>
      <c r="K808" t="s">
        <v>24</v>
      </c>
      <c r="L808" t="s">
        <v>68</v>
      </c>
      <c r="M808" t="s">
        <v>1679</v>
      </c>
      <c r="N808" t="s">
        <v>186</v>
      </c>
      <c r="O808" t="s">
        <v>28</v>
      </c>
      <c r="P808" t="s">
        <v>295</v>
      </c>
      <c r="R808" t="s">
        <v>3542</v>
      </c>
      <c r="S808">
        <v>1000000</v>
      </c>
      <c r="T808">
        <v>745120</v>
      </c>
      <c r="U808">
        <v>1000000</v>
      </c>
      <c r="V808">
        <v>-254880</v>
      </c>
    </row>
    <row r="809" spans="1:23" x14ac:dyDescent="0.7">
      <c r="A809">
        <v>810</v>
      </c>
      <c r="B809" t="s">
        <v>3543</v>
      </c>
      <c r="C809" t="s">
        <v>3544</v>
      </c>
      <c r="D809" t="s">
        <v>3544</v>
      </c>
      <c r="F809" t="s">
        <v>21</v>
      </c>
      <c r="G809" t="s">
        <v>3545</v>
      </c>
      <c r="H809" t="s">
        <v>1902</v>
      </c>
      <c r="K809" t="s">
        <v>34</v>
      </c>
      <c r="L809" t="s">
        <v>250</v>
      </c>
      <c r="M809" t="s">
        <v>3546</v>
      </c>
      <c r="N809" t="s">
        <v>56</v>
      </c>
      <c r="R809" t="s">
        <v>3547</v>
      </c>
      <c r="S809">
        <v>608000</v>
      </c>
      <c r="T809" t="s">
        <v>39</v>
      </c>
      <c r="U809" t="s">
        <v>39</v>
      </c>
      <c r="V809" t="s">
        <v>39</v>
      </c>
    </row>
    <row r="810" spans="1:23" x14ac:dyDescent="0.7">
      <c r="A810">
        <v>811</v>
      </c>
      <c r="B810" t="s">
        <v>3548</v>
      </c>
      <c r="C810" t="s">
        <v>3549</v>
      </c>
      <c r="D810" t="s">
        <v>3549</v>
      </c>
      <c r="F810" t="s">
        <v>21</v>
      </c>
      <c r="G810" t="s">
        <v>3550</v>
      </c>
      <c r="H810" t="s">
        <v>192</v>
      </c>
      <c r="K810" t="s">
        <v>24</v>
      </c>
      <c r="L810" t="s">
        <v>68</v>
      </c>
      <c r="M810" t="s">
        <v>36</v>
      </c>
      <c r="N810" t="s">
        <v>186</v>
      </c>
      <c r="O810" t="s">
        <v>28</v>
      </c>
      <c r="P810" t="s">
        <v>28</v>
      </c>
      <c r="R810" t="s">
        <v>3551</v>
      </c>
      <c r="S810">
        <v>80000</v>
      </c>
      <c r="T810">
        <v>80000</v>
      </c>
      <c r="U810">
        <v>80000</v>
      </c>
      <c r="V810">
        <v>0</v>
      </c>
    </row>
    <row r="811" spans="1:23" x14ac:dyDescent="0.7">
      <c r="A811">
        <v>812</v>
      </c>
      <c r="B811" t="s">
        <v>3552</v>
      </c>
      <c r="C811" t="s">
        <v>3553</v>
      </c>
      <c r="D811" t="s">
        <v>3553</v>
      </c>
      <c r="F811" t="s">
        <v>21</v>
      </c>
      <c r="G811" t="s">
        <v>3554</v>
      </c>
      <c r="H811" t="s">
        <v>23</v>
      </c>
      <c r="K811" t="s">
        <v>24</v>
      </c>
      <c r="L811" t="s">
        <v>293</v>
      </c>
      <c r="M811" t="s">
        <v>36</v>
      </c>
      <c r="N811" t="s">
        <v>27</v>
      </c>
      <c r="O811" t="s">
        <v>28</v>
      </c>
      <c r="P811" t="s">
        <v>28</v>
      </c>
      <c r="R811" t="s">
        <v>1580</v>
      </c>
      <c r="S811">
        <v>124000</v>
      </c>
      <c r="T811">
        <v>474000</v>
      </c>
      <c r="U811">
        <v>460000</v>
      </c>
      <c r="V811">
        <v>94000</v>
      </c>
      <c r="W811" t="s">
        <v>3555</v>
      </c>
    </row>
    <row r="812" spans="1:23" x14ac:dyDescent="0.7">
      <c r="A812">
        <v>813</v>
      </c>
      <c r="B812" t="s">
        <v>3556</v>
      </c>
      <c r="C812" t="s">
        <v>3557</v>
      </c>
      <c r="D812" t="s">
        <v>3557</v>
      </c>
      <c r="F812" t="s">
        <v>21</v>
      </c>
      <c r="G812" t="s">
        <v>3558</v>
      </c>
      <c r="H812" t="s">
        <v>3069</v>
      </c>
      <c r="K812" t="s">
        <v>24</v>
      </c>
      <c r="L812" t="s">
        <v>243</v>
      </c>
      <c r="M812" t="s">
        <v>185</v>
      </c>
      <c r="N812" t="s">
        <v>244</v>
      </c>
      <c r="O812" t="s">
        <v>76</v>
      </c>
      <c r="P812" t="s">
        <v>28</v>
      </c>
      <c r="R812" t="s">
        <v>142</v>
      </c>
      <c r="S812">
        <v>1500000</v>
      </c>
      <c r="T812">
        <v>5059600</v>
      </c>
      <c r="U812">
        <v>5000000</v>
      </c>
      <c r="V812">
        <v>59600</v>
      </c>
    </row>
    <row r="813" spans="1:23" x14ac:dyDescent="0.7">
      <c r="A813">
        <v>814</v>
      </c>
      <c r="B813" t="s">
        <v>3559</v>
      </c>
      <c r="C813" t="s">
        <v>3560</v>
      </c>
      <c r="D813" t="s">
        <v>3560</v>
      </c>
      <c r="F813" t="s">
        <v>21</v>
      </c>
      <c r="G813" t="s">
        <v>3106</v>
      </c>
      <c r="H813" t="s">
        <v>44</v>
      </c>
      <c r="K813" t="s">
        <v>24</v>
      </c>
      <c r="L813" t="s">
        <v>293</v>
      </c>
      <c r="M813" t="s">
        <v>316</v>
      </c>
      <c r="N813" t="s">
        <v>294</v>
      </c>
      <c r="O813" t="s">
        <v>28</v>
      </c>
      <c r="P813" t="s">
        <v>28</v>
      </c>
      <c r="R813" t="s">
        <v>2844</v>
      </c>
      <c r="S813">
        <v>153000</v>
      </c>
      <c r="T813">
        <v>1623000</v>
      </c>
      <c r="U813">
        <v>1623000</v>
      </c>
      <c r="V813">
        <v>0</v>
      </c>
    </row>
    <row r="814" spans="1:23" x14ac:dyDescent="0.7">
      <c r="A814">
        <v>815</v>
      </c>
      <c r="B814" t="s">
        <v>3561</v>
      </c>
      <c r="C814" t="s">
        <v>3562</v>
      </c>
      <c r="D814" t="s">
        <v>3562</v>
      </c>
      <c r="F814" t="s">
        <v>21</v>
      </c>
      <c r="G814" t="s">
        <v>3563</v>
      </c>
      <c r="H814" t="s">
        <v>415</v>
      </c>
      <c r="K814" t="s">
        <v>24</v>
      </c>
      <c r="L814" t="s">
        <v>68</v>
      </c>
      <c r="M814" t="s">
        <v>185</v>
      </c>
      <c r="N814" t="s">
        <v>186</v>
      </c>
      <c r="O814" t="s">
        <v>28</v>
      </c>
      <c r="P814" t="s">
        <v>295</v>
      </c>
      <c r="R814" t="s">
        <v>1035</v>
      </c>
      <c r="S814">
        <v>1000000</v>
      </c>
      <c r="T814">
        <v>689920</v>
      </c>
      <c r="U814">
        <v>1000000</v>
      </c>
      <c r="V814">
        <v>-310080</v>
      </c>
    </row>
    <row r="815" spans="1:23" x14ac:dyDescent="0.7">
      <c r="A815">
        <v>816</v>
      </c>
      <c r="B815" t="s">
        <v>3564</v>
      </c>
      <c r="C815" t="s">
        <v>3565</v>
      </c>
      <c r="D815" t="s">
        <v>3565</v>
      </c>
      <c r="F815" t="s">
        <v>21</v>
      </c>
      <c r="G815" t="s">
        <v>3566</v>
      </c>
      <c r="H815" t="s">
        <v>44</v>
      </c>
      <c r="K815" t="s">
        <v>24</v>
      </c>
      <c r="L815" t="s">
        <v>25</v>
      </c>
      <c r="M815" t="s">
        <v>185</v>
      </c>
      <c r="N815" t="s">
        <v>56</v>
      </c>
      <c r="R815" t="s">
        <v>923</v>
      </c>
      <c r="S815">
        <v>3000000</v>
      </c>
      <c r="T815">
        <v>731400</v>
      </c>
      <c r="U815">
        <v>0</v>
      </c>
      <c r="V815">
        <v>9600</v>
      </c>
    </row>
    <row r="816" spans="1:23" x14ac:dyDescent="0.7">
      <c r="A816">
        <v>817</v>
      </c>
      <c r="B816" t="s">
        <v>3567</v>
      </c>
      <c r="C816" t="s">
        <v>3568</v>
      </c>
      <c r="D816" t="s">
        <v>3568</v>
      </c>
      <c r="F816" t="s">
        <v>21</v>
      </c>
      <c r="G816" t="s">
        <v>3569</v>
      </c>
      <c r="H816" t="s">
        <v>211</v>
      </c>
      <c r="K816" t="s">
        <v>24</v>
      </c>
      <c r="L816" t="s">
        <v>68</v>
      </c>
      <c r="M816" t="s">
        <v>185</v>
      </c>
      <c r="N816" t="s">
        <v>75</v>
      </c>
      <c r="O816" t="s">
        <v>76</v>
      </c>
      <c r="P816" t="s">
        <v>76</v>
      </c>
      <c r="R816" t="s">
        <v>3570</v>
      </c>
      <c r="S816">
        <v>1584000</v>
      </c>
      <c r="T816">
        <v>4223200</v>
      </c>
      <c r="U816">
        <v>0</v>
      </c>
      <c r="V816">
        <v>9249200</v>
      </c>
      <c r="W816" t="s">
        <v>417</v>
      </c>
    </row>
    <row r="817" spans="1:23" x14ac:dyDescent="0.7">
      <c r="A817">
        <v>818</v>
      </c>
      <c r="B817" t="s">
        <v>3571</v>
      </c>
      <c r="C817" t="s">
        <v>3572</v>
      </c>
      <c r="D817" t="s">
        <v>3572</v>
      </c>
      <c r="F817" t="s">
        <v>21</v>
      </c>
      <c r="G817" t="s">
        <v>3573</v>
      </c>
      <c r="H817" t="s">
        <v>738</v>
      </c>
      <c r="K817" t="s">
        <v>34</v>
      </c>
      <c r="L817" t="s">
        <v>25</v>
      </c>
      <c r="M817" t="s">
        <v>85</v>
      </c>
      <c r="N817" t="s">
        <v>251</v>
      </c>
      <c r="R817" t="s">
        <v>229</v>
      </c>
      <c r="S817">
        <v>1320000</v>
      </c>
      <c r="T817" t="s">
        <v>39</v>
      </c>
      <c r="U817" t="s">
        <v>39</v>
      </c>
      <c r="V817" t="s">
        <v>39</v>
      </c>
      <c r="W817" t="s">
        <v>3574</v>
      </c>
    </row>
    <row r="818" spans="1:23" x14ac:dyDescent="0.7">
      <c r="A818">
        <v>819</v>
      </c>
      <c r="B818" t="s">
        <v>3575</v>
      </c>
      <c r="C818" t="s">
        <v>3576</v>
      </c>
      <c r="D818" t="s">
        <v>3577</v>
      </c>
      <c r="F818" t="s">
        <v>21</v>
      </c>
      <c r="G818" t="s">
        <v>3578</v>
      </c>
      <c r="H818" t="s">
        <v>44</v>
      </c>
      <c r="K818" t="s">
        <v>24</v>
      </c>
      <c r="L818" t="s">
        <v>293</v>
      </c>
      <c r="M818" t="s">
        <v>1453</v>
      </c>
      <c r="N818" t="s">
        <v>626</v>
      </c>
      <c r="O818" t="s">
        <v>295</v>
      </c>
      <c r="P818" t="s">
        <v>28</v>
      </c>
      <c r="R818" t="s">
        <v>650</v>
      </c>
      <c r="S818">
        <v>1000000</v>
      </c>
      <c r="T818">
        <v>650000</v>
      </c>
      <c r="U818">
        <v>1000000</v>
      </c>
      <c r="V818">
        <v>-350000</v>
      </c>
    </row>
    <row r="819" spans="1:23" x14ac:dyDescent="0.7">
      <c r="A819">
        <v>820</v>
      </c>
      <c r="B819" t="s">
        <v>3579</v>
      </c>
      <c r="C819" t="s">
        <v>3580</v>
      </c>
      <c r="D819" t="s">
        <v>3580</v>
      </c>
      <c r="F819" t="s">
        <v>21</v>
      </c>
      <c r="G819" t="s">
        <v>3581</v>
      </c>
      <c r="H819" t="s">
        <v>160</v>
      </c>
      <c r="K819" t="s">
        <v>24</v>
      </c>
      <c r="L819" t="s">
        <v>25</v>
      </c>
      <c r="M819" t="s">
        <v>263</v>
      </c>
      <c r="N819" t="s">
        <v>27</v>
      </c>
      <c r="O819" t="s">
        <v>28</v>
      </c>
      <c r="P819" t="s">
        <v>28</v>
      </c>
      <c r="R819" t="s">
        <v>3582</v>
      </c>
      <c r="S819">
        <v>80000</v>
      </c>
      <c r="T819">
        <v>80000</v>
      </c>
      <c r="U819">
        <v>80000</v>
      </c>
      <c r="V819">
        <v>0</v>
      </c>
    </row>
    <row r="820" spans="1:23" x14ac:dyDescent="0.7">
      <c r="A820">
        <v>821</v>
      </c>
      <c r="B820" t="s">
        <v>3583</v>
      </c>
      <c r="C820" t="s">
        <v>3584</v>
      </c>
      <c r="D820" t="s">
        <v>3584</v>
      </c>
      <c r="F820" t="s">
        <v>21</v>
      </c>
      <c r="G820" t="s">
        <v>3585</v>
      </c>
      <c r="H820" t="s">
        <v>91</v>
      </c>
      <c r="K820" t="s">
        <v>24</v>
      </c>
      <c r="L820" t="s">
        <v>68</v>
      </c>
      <c r="M820" t="s">
        <v>185</v>
      </c>
      <c r="N820" t="s">
        <v>186</v>
      </c>
      <c r="O820" t="s">
        <v>76</v>
      </c>
      <c r="P820" t="s">
        <v>295</v>
      </c>
      <c r="R820" t="s">
        <v>3586</v>
      </c>
      <c r="S820">
        <v>30000000</v>
      </c>
      <c r="T820">
        <v>3740800</v>
      </c>
      <c r="U820">
        <v>0</v>
      </c>
      <c r="V820">
        <v>7140350</v>
      </c>
      <c r="W820" t="s">
        <v>417</v>
      </c>
    </row>
    <row r="821" spans="1:23" x14ac:dyDescent="0.7">
      <c r="A821">
        <v>822</v>
      </c>
      <c r="B821" t="s">
        <v>3587</v>
      </c>
      <c r="C821" t="s">
        <v>3588</v>
      </c>
      <c r="D821" t="s">
        <v>3588</v>
      </c>
      <c r="F821" t="s">
        <v>21</v>
      </c>
      <c r="G821" t="s">
        <v>3589</v>
      </c>
      <c r="H821" t="s">
        <v>192</v>
      </c>
      <c r="K821" t="s">
        <v>24</v>
      </c>
      <c r="L821" t="s">
        <v>68</v>
      </c>
      <c r="M821" t="s">
        <v>1335</v>
      </c>
      <c r="N821" t="s">
        <v>186</v>
      </c>
      <c r="O821" t="s">
        <v>28</v>
      </c>
      <c r="P821" t="s">
        <v>28</v>
      </c>
      <c r="R821" t="s">
        <v>863</v>
      </c>
      <c r="S821">
        <v>42000</v>
      </c>
      <c r="T821">
        <v>84000</v>
      </c>
      <c r="U821">
        <v>42000</v>
      </c>
      <c r="V821">
        <v>42000</v>
      </c>
    </row>
    <row r="822" spans="1:23" x14ac:dyDescent="0.7">
      <c r="A822">
        <v>823</v>
      </c>
      <c r="B822" t="s">
        <v>3590</v>
      </c>
      <c r="C822" t="s">
        <v>3591</v>
      </c>
      <c r="D822" t="s">
        <v>3592</v>
      </c>
      <c r="F822" t="s">
        <v>21</v>
      </c>
      <c r="G822" t="s">
        <v>3593</v>
      </c>
      <c r="H822" t="s">
        <v>365</v>
      </c>
      <c r="K822" t="s">
        <v>34</v>
      </c>
      <c r="L822" t="s">
        <v>68</v>
      </c>
      <c r="M822" t="s">
        <v>366</v>
      </c>
      <c r="N822" t="s">
        <v>367</v>
      </c>
      <c r="O822" t="s">
        <v>28</v>
      </c>
      <c r="P822" t="s">
        <v>28</v>
      </c>
      <c r="R822" t="s">
        <v>978</v>
      </c>
      <c r="S822">
        <v>77000</v>
      </c>
      <c r="T822" t="s">
        <v>39</v>
      </c>
      <c r="U822" t="s">
        <v>39</v>
      </c>
      <c r="V822" t="s">
        <v>39</v>
      </c>
      <c r="W822" t="s">
        <v>3594</v>
      </c>
    </row>
    <row r="823" spans="1:23" x14ac:dyDescent="0.7">
      <c r="A823">
        <v>824</v>
      </c>
      <c r="B823" t="s">
        <v>3595</v>
      </c>
      <c r="C823" t="s">
        <v>3596</v>
      </c>
      <c r="D823" t="s">
        <v>3597</v>
      </c>
      <c r="F823" t="s">
        <v>21</v>
      </c>
      <c r="G823" t="s">
        <v>3598</v>
      </c>
      <c r="H823" t="s">
        <v>358</v>
      </c>
      <c r="K823" t="s">
        <v>24</v>
      </c>
      <c r="L823" t="s">
        <v>293</v>
      </c>
      <c r="M823" t="s">
        <v>3599</v>
      </c>
      <c r="N823" t="s">
        <v>294</v>
      </c>
      <c r="O823" t="s">
        <v>76</v>
      </c>
      <c r="P823" t="s">
        <v>295</v>
      </c>
      <c r="R823" t="s">
        <v>2371</v>
      </c>
      <c r="T823">
        <v>0</v>
      </c>
      <c r="U823">
        <v>0</v>
      </c>
      <c r="V823">
        <v>60000000</v>
      </c>
      <c r="W823" t="s">
        <v>3600</v>
      </c>
    </row>
    <row r="824" spans="1:23" x14ac:dyDescent="0.7">
      <c r="A824">
        <v>825</v>
      </c>
      <c r="B824" t="s">
        <v>3601</v>
      </c>
      <c r="C824" t="s">
        <v>3602</v>
      </c>
      <c r="D824" t="s">
        <v>3602</v>
      </c>
      <c r="F824" t="s">
        <v>21</v>
      </c>
      <c r="G824" t="s">
        <v>3603</v>
      </c>
      <c r="H824" t="s">
        <v>334</v>
      </c>
      <c r="K824" t="s">
        <v>24</v>
      </c>
      <c r="L824" t="s">
        <v>68</v>
      </c>
      <c r="M824" t="s">
        <v>185</v>
      </c>
      <c r="N824" t="s">
        <v>367</v>
      </c>
      <c r="O824" t="s">
        <v>295</v>
      </c>
      <c r="P824" t="s">
        <v>295</v>
      </c>
      <c r="R824" t="s">
        <v>682</v>
      </c>
      <c r="S824">
        <v>5000000</v>
      </c>
      <c r="T824">
        <v>-11200</v>
      </c>
      <c r="U824">
        <v>5000000</v>
      </c>
      <c r="V824">
        <v>-3684000</v>
      </c>
      <c r="W824" t="s">
        <v>1948</v>
      </c>
    </row>
    <row r="825" spans="1:23" x14ac:dyDescent="0.7">
      <c r="A825">
        <v>826</v>
      </c>
      <c r="B825" t="s">
        <v>3604</v>
      </c>
      <c r="C825" t="s">
        <v>3605</v>
      </c>
      <c r="D825" t="s">
        <v>3605</v>
      </c>
      <c r="F825" t="s">
        <v>21</v>
      </c>
      <c r="G825" t="s">
        <v>3606</v>
      </c>
      <c r="H825" t="s">
        <v>2262</v>
      </c>
      <c r="K825" t="s">
        <v>24</v>
      </c>
      <c r="L825" t="s">
        <v>68</v>
      </c>
      <c r="M825" t="s">
        <v>185</v>
      </c>
      <c r="N825" t="s">
        <v>251</v>
      </c>
      <c r="R825" t="s">
        <v>1432</v>
      </c>
      <c r="S825">
        <v>10000000</v>
      </c>
      <c r="T825">
        <v>0</v>
      </c>
      <c r="U825">
        <v>0</v>
      </c>
      <c r="V825">
        <v>-1836905</v>
      </c>
      <c r="W825" t="s">
        <v>3607</v>
      </c>
    </row>
    <row r="826" spans="1:23" x14ac:dyDescent="0.7">
      <c r="A826">
        <v>827</v>
      </c>
      <c r="B826" t="s">
        <v>3608</v>
      </c>
      <c r="C826" t="s">
        <v>3609</v>
      </c>
      <c r="D826" t="s">
        <v>3610</v>
      </c>
      <c r="F826" t="s">
        <v>21</v>
      </c>
      <c r="G826" t="s">
        <v>3611</v>
      </c>
      <c r="H826" t="s">
        <v>44</v>
      </c>
      <c r="K826" t="s">
        <v>34</v>
      </c>
      <c r="L826" t="s">
        <v>35</v>
      </c>
      <c r="M826" t="s">
        <v>36</v>
      </c>
      <c r="N826" t="s">
        <v>37</v>
      </c>
      <c r="R826" t="s">
        <v>3612</v>
      </c>
      <c r="S826">
        <v>31827</v>
      </c>
      <c r="T826" t="s">
        <v>39</v>
      </c>
      <c r="U826" t="s">
        <v>39</v>
      </c>
      <c r="V826" t="s">
        <v>39</v>
      </c>
      <c r="W826" t="s">
        <v>1605</v>
      </c>
    </row>
    <row r="827" spans="1:23" x14ac:dyDescent="0.7">
      <c r="A827">
        <v>828</v>
      </c>
      <c r="B827" t="s">
        <v>3613</v>
      </c>
      <c r="C827" t="s">
        <v>3614</v>
      </c>
      <c r="D827" t="s">
        <v>3614</v>
      </c>
      <c r="F827" t="s">
        <v>21</v>
      </c>
      <c r="G827" t="s">
        <v>3615</v>
      </c>
      <c r="H827" t="s">
        <v>3616</v>
      </c>
      <c r="K827" t="s">
        <v>24</v>
      </c>
      <c r="L827" t="s">
        <v>250</v>
      </c>
      <c r="M827" t="s">
        <v>36</v>
      </c>
      <c r="N827" t="s">
        <v>251</v>
      </c>
      <c r="R827" t="s">
        <v>258</v>
      </c>
      <c r="S827">
        <v>76500</v>
      </c>
      <c r="T827">
        <v>76500</v>
      </c>
      <c r="U827">
        <v>76500</v>
      </c>
      <c r="V827">
        <v>0</v>
      </c>
    </row>
    <row r="828" spans="1:23" x14ac:dyDescent="0.7">
      <c r="A828">
        <v>829</v>
      </c>
      <c r="B828" t="s">
        <v>3617</v>
      </c>
      <c r="C828" t="s">
        <v>3618</v>
      </c>
      <c r="D828" t="s">
        <v>3618</v>
      </c>
      <c r="F828" t="s">
        <v>21</v>
      </c>
      <c r="G828" t="s">
        <v>3169</v>
      </c>
      <c r="H828" t="s">
        <v>625</v>
      </c>
      <c r="K828" t="s">
        <v>24</v>
      </c>
      <c r="L828" t="s">
        <v>25</v>
      </c>
      <c r="M828" t="s">
        <v>1177</v>
      </c>
      <c r="N828" t="s">
        <v>27</v>
      </c>
      <c r="O828" t="s">
        <v>295</v>
      </c>
      <c r="P828" t="s">
        <v>28</v>
      </c>
      <c r="R828" t="s">
        <v>3619</v>
      </c>
      <c r="S828">
        <v>90000000</v>
      </c>
      <c r="T828">
        <v>-129800</v>
      </c>
      <c r="U828">
        <v>0</v>
      </c>
      <c r="V828">
        <v>349600</v>
      </c>
    </row>
    <row r="829" spans="1:23" x14ac:dyDescent="0.7">
      <c r="A829">
        <v>830</v>
      </c>
      <c r="B829" t="s">
        <v>3620</v>
      </c>
      <c r="C829" t="s">
        <v>3621</v>
      </c>
      <c r="D829" t="s">
        <v>3621</v>
      </c>
      <c r="F829" t="s">
        <v>21</v>
      </c>
      <c r="G829" t="s">
        <v>3375</v>
      </c>
      <c r="H829" t="s">
        <v>491</v>
      </c>
      <c r="K829" t="s">
        <v>24</v>
      </c>
      <c r="L829" t="s">
        <v>250</v>
      </c>
      <c r="M829" t="s">
        <v>1177</v>
      </c>
      <c r="N829" t="s">
        <v>251</v>
      </c>
      <c r="R829" t="s">
        <v>57</v>
      </c>
      <c r="S829">
        <v>60000000</v>
      </c>
      <c r="T829">
        <v>38562500</v>
      </c>
      <c r="U829">
        <v>60918000</v>
      </c>
      <c r="V829">
        <v>-54576511</v>
      </c>
    </row>
    <row r="830" spans="1:23" x14ac:dyDescent="0.7">
      <c r="A830">
        <v>831</v>
      </c>
      <c r="B830" t="s">
        <v>3622</v>
      </c>
      <c r="C830" t="s">
        <v>3623</v>
      </c>
      <c r="D830" t="s">
        <v>3624</v>
      </c>
      <c r="F830" t="s">
        <v>21</v>
      </c>
      <c r="G830" t="s">
        <v>3625</v>
      </c>
      <c r="H830" t="s">
        <v>3626</v>
      </c>
      <c r="K830" t="s">
        <v>24</v>
      </c>
      <c r="L830" t="s">
        <v>25</v>
      </c>
      <c r="M830" t="s">
        <v>1453</v>
      </c>
      <c r="N830" t="s">
        <v>56</v>
      </c>
      <c r="R830" t="s">
        <v>3627</v>
      </c>
      <c r="S830">
        <v>2000000</v>
      </c>
      <c r="T830" t="s">
        <v>39</v>
      </c>
      <c r="U830" t="s">
        <v>39</v>
      </c>
      <c r="V830" t="s">
        <v>39</v>
      </c>
    </row>
    <row r="831" spans="1:23" x14ac:dyDescent="0.7">
      <c r="A831">
        <v>832</v>
      </c>
      <c r="B831" t="s">
        <v>3628</v>
      </c>
      <c r="C831" t="s">
        <v>3629</v>
      </c>
      <c r="D831" t="s">
        <v>3629</v>
      </c>
      <c r="F831" t="s">
        <v>21</v>
      </c>
      <c r="G831" t="s">
        <v>3630</v>
      </c>
      <c r="H831" t="s">
        <v>274</v>
      </c>
      <c r="K831" t="s">
        <v>24</v>
      </c>
      <c r="L831" t="s">
        <v>250</v>
      </c>
      <c r="M831" t="s">
        <v>1335</v>
      </c>
      <c r="N831" t="s">
        <v>251</v>
      </c>
      <c r="R831" t="s">
        <v>814</v>
      </c>
      <c r="S831">
        <v>100000</v>
      </c>
      <c r="T831">
        <v>100000</v>
      </c>
      <c r="U831">
        <v>100000</v>
      </c>
      <c r="V831">
        <v>0</v>
      </c>
    </row>
    <row r="832" spans="1:23" x14ac:dyDescent="0.7">
      <c r="A832">
        <v>833</v>
      </c>
      <c r="B832" t="s">
        <v>3631</v>
      </c>
      <c r="C832" t="s">
        <v>3632</v>
      </c>
      <c r="D832" t="s">
        <v>3632</v>
      </c>
      <c r="F832" t="s">
        <v>21</v>
      </c>
      <c r="G832" t="s">
        <v>3633</v>
      </c>
      <c r="H832" t="s">
        <v>635</v>
      </c>
      <c r="K832" t="s">
        <v>24</v>
      </c>
      <c r="L832" t="s">
        <v>68</v>
      </c>
      <c r="M832" t="s">
        <v>185</v>
      </c>
      <c r="N832" t="s">
        <v>69</v>
      </c>
      <c r="R832" t="s">
        <v>93</v>
      </c>
      <c r="S832">
        <v>5000000</v>
      </c>
      <c r="T832">
        <v>4016000</v>
      </c>
      <c r="U832">
        <v>0</v>
      </c>
      <c r="V832">
        <v>6040000</v>
      </c>
      <c r="W832" t="s">
        <v>3634</v>
      </c>
    </row>
    <row r="833" spans="1:23" x14ac:dyDescent="0.7">
      <c r="A833">
        <v>834</v>
      </c>
      <c r="B833" t="s">
        <v>3635</v>
      </c>
      <c r="C833" t="s">
        <v>3636</v>
      </c>
      <c r="D833" t="s">
        <v>3636</v>
      </c>
      <c r="F833" t="s">
        <v>21</v>
      </c>
      <c r="G833" t="s">
        <v>3637</v>
      </c>
      <c r="H833" t="s">
        <v>84</v>
      </c>
      <c r="K833" t="s">
        <v>24</v>
      </c>
      <c r="L833" t="s">
        <v>68</v>
      </c>
      <c r="M833" t="s">
        <v>1447</v>
      </c>
      <c r="N833" t="s">
        <v>186</v>
      </c>
      <c r="O833" t="s">
        <v>295</v>
      </c>
      <c r="P833" t="s">
        <v>295</v>
      </c>
      <c r="R833" t="s">
        <v>3638</v>
      </c>
      <c r="S833">
        <v>10000000</v>
      </c>
      <c r="T833">
        <v>1310888</v>
      </c>
      <c r="U833">
        <v>0</v>
      </c>
      <c r="V833">
        <v>-6516112</v>
      </c>
      <c r="W833" t="s">
        <v>417</v>
      </c>
    </row>
    <row r="834" spans="1:23" x14ac:dyDescent="0.7">
      <c r="A834">
        <v>835</v>
      </c>
      <c r="B834" t="s">
        <v>3639</v>
      </c>
      <c r="C834" t="s">
        <v>3640</v>
      </c>
      <c r="D834" t="s">
        <v>3640</v>
      </c>
      <c r="F834" t="s">
        <v>21</v>
      </c>
      <c r="G834" t="s">
        <v>3641</v>
      </c>
      <c r="H834" t="s">
        <v>2444</v>
      </c>
      <c r="K834" t="s">
        <v>24</v>
      </c>
      <c r="L834" t="s">
        <v>243</v>
      </c>
      <c r="M834" t="s">
        <v>137</v>
      </c>
      <c r="N834" t="s">
        <v>438</v>
      </c>
      <c r="O834" t="s">
        <v>28</v>
      </c>
      <c r="P834" t="s">
        <v>28</v>
      </c>
      <c r="R834" t="s">
        <v>1985</v>
      </c>
      <c r="S834">
        <v>24000</v>
      </c>
      <c r="T834" t="s">
        <v>39</v>
      </c>
      <c r="U834" t="s">
        <v>39</v>
      </c>
      <c r="V834" t="s">
        <v>39</v>
      </c>
      <c r="W834" t="s">
        <v>440</v>
      </c>
    </row>
    <row r="835" spans="1:23" x14ac:dyDescent="0.7">
      <c r="A835">
        <v>836</v>
      </c>
      <c r="B835" t="s">
        <v>3642</v>
      </c>
      <c r="C835" t="s">
        <v>3643</v>
      </c>
      <c r="D835" t="s">
        <v>3643</v>
      </c>
      <c r="F835" t="s">
        <v>21</v>
      </c>
      <c r="G835" t="s">
        <v>3644</v>
      </c>
      <c r="H835" t="s">
        <v>575</v>
      </c>
      <c r="K835" t="s">
        <v>24</v>
      </c>
      <c r="L835" t="s">
        <v>68</v>
      </c>
      <c r="M835" t="s">
        <v>655</v>
      </c>
      <c r="N835" t="s">
        <v>367</v>
      </c>
      <c r="O835" t="s">
        <v>76</v>
      </c>
      <c r="P835" t="s">
        <v>28</v>
      </c>
      <c r="R835" t="s">
        <v>3354</v>
      </c>
      <c r="S835">
        <v>5000000</v>
      </c>
      <c r="T835">
        <v>50000</v>
      </c>
      <c r="U835">
        <v>5050000</v>
      </c>
      <c r="V835">
        <v>-5000000</v>
      </c>
      <c r="W835" t="s">
        <v>1948</v>
      </c>
    </row>
    <row r="836" spans="1:23" x14ac:dyDescent="0.7">
      <c r="A836">
        <v>837</v>
      </c>
      <c r="B836" t="s">
        <v>3645</v>
      </c>
      <c r="C836" t="s">
        <v>3646</v>
      </c>
      <c r="D836" t="s">
        <v>3646</v>
      </c>
      <c r="F836" t="s">
        <v>21</v>
      </c>
      <c r="G836" t="s">
        <v>1253</v>
      </c>
      <c r="H836" t="s">
        <v>437</v>
      </c>
      <c r="K836" t="s">
        <v>24</v>
      </c>
      <c r="L836" t="s">
        <v>243</v>
      </c>
      <c r="M836" t="s">
        <v>137</v>
      </c>
      <c r="N836" t="s">
        <v>438</v>
      </c>
      <c r="O836" t="s">
        <v>28</v>
      </c>
      <c r="P836" t="s">
        <v>28</v>
      </c>
      <c r="R836" t="s">
        <v>2075</v>
      </c>
      <c r="S836">
        <v>48000</v>
      </c>
      <c r="T836" t="s">
        <v>39</v>
      </c>
      <c r="U836" t="s">
        <v>39</v>
      </c>
      <c r="V836" t="s">
        <v>39</v>
      </c>
      <c r="W836" t="s">
        <v>3647</v>
      </c>
    </row>
    <row r="837" spans="1:23" x14ac:dyDescent="0.7">
      <c r="A837">
        <v>838</v>
      </c>
      <c r="B837" t="s">
        <v>3648</v>
      </c>
      <c r="C837" t="s">
        <v>3649</v>
      </c>
      <c r="D837" t="s">
        <v>3649</v>
      </c>
      <c r="F837" t="s">
        <v>21</v>
      </c>
      <c r="G837" t="s">
        <v>3650</v>
      </c>
      <c r="H837" t="s">
        <v>597</v>
      </c>
      <c r="K837" t="s">
        <v>24</v>
      </c>
      <c r="L837" t="s">
        <v>243</v>
      </c>
      <c r="M837" t="s">
        <v>137</v>
      </c>
      <c r="N837" t="s">
        <v>244</v>
      </c>
      <c r="O837" t="s">
        <v>28</v>
      </c>
      <c r="P837" t="s">
        <v>28</v>
      </c>
      <c r="R837" t="s">
        <v>694</v>
      </c>
      <c r="S837">
        <v>30000</v>
      </c>
      <c r="T837">
        <v>30000</v>
      </c>
      <c r="U837">
        <v>30000</v>
      </c>
      <c r="V837">
        <v>0</v>
      </c>
    </row>
    <row r="838" spans="1:23" x14ac:dyDescent="0.7">
      <c r="A838">
        <v>839</v>
      </c>
      <c r="B838" t="s">
        <v>3651</v>
      </c>
      <c r="C838" t="s">
        <v>3652</v>
      </c>
      <c r="D838" t="s">
        <v>3652</v>
      </c>
      <c r="F838" t="s">
        <v>21</v>
      </c>
      <c r="G838" t="s">
        <v>3653</v>
      </c>
      <c r="H838" t="s">
        <v>601</v>
      </c>
      <c r="K838" t="s">
        <v>24</v>
      </c>
      <c r="L838" t="s">
        <v>243</v>
      </c>
      <c r="M838" t="s">
        <v>185</v>
      </c>
      <c r="N838" t="s">
        <v>603</v>
      </c>
      <c r="O838" t="s">
        <v>76</v>
      </c>
      <c r="P838" t="s">
        <v>76</v>
      </c>
      <c r="R838" t="s">
        <v>2844</v>
      </c>
      <c r="S838">
        <v>10000000</v>
      </c>
      <c r="T838">
        <v>2146800</v>
      </c>
      <c r="U838">
        <v>10000000</v>
      </c>
      <c r="V838">
        <v>-7853200</v>
      </c>
    </row>
    <row r="839" spans="1:23" x14ac:dyDescent="0.7">
      <c r="A839">
        <v>840</v>
      </c>
      <c r="B839" t="s">
        <v>3654</v>
      </c>
      <c r="C839" t="s">
        <v>3655</v>
      </c>
      <c r="D839" t="s">
        <v>3655</v>
      </c>
      <c r="F839" t="s">
        <v>21</v>
      </c>
      <c r="G839" t="s">
        <v>3656</v>
      </c>
      <c r="H839" t="s">
        <v>892</v>
      </c>
      <c r="K839" t="s">
        <v>24</v>
      </c>
      <c r="L839" t="s">
        <v>25</v>
      </c>
      <c r="M839" t="s">
        <v>36</v>
      </c>
      <c r="N839" t="s">
        <v>27</v>
      </c>
      <c r="O839" t="s">
        <v>28</v>
      </c>
      <c r="P839" t="s">
        <v>28</v>
      </c>
      <c r="R839" t="s">
        <v>3657</v>
      </c>
      <c r="S839">
        <v>80000</v>
      </c>
      <c r="T839">
        <v>160000</v>
      </c>
      <c r="U839">
        <v>160000</v>
      </c>
      <c r="V839">
        <v>0</v>
      </c>
    </row>
    <row r="840" spans="1:23" x14ac:dyDescent="0.7">
      <c r="A840">
        <v>841</v>
      </c>
      <c r="B840" t="s">
        <v>3658</v>
      </c>
      <c r="C840" t="s">
        <v>3659</v>
      </c>
      <c r="D840" t="s">
        <v>3659</v>
      </c>
      <c r="F840" t="s">
        <v>21</v>
      </c>
      <c r="G840" t="s">
        <v>3660</v>
      </c>
      <c r="H840" t="s">
        <v>760</v>
      </c>
      <c r="K840" t="s">
        <v>34</v>
      </c>
      <c r="L840" t="s">
        <v>35</v>
      </c>
      <c r="M840" t="s">
        <v>36</v>
      </c>
      <c r="N840" t="s">
        <v>37</v>
      </c>
      <c r="R840" t="s">
        <v>3661</v>
      </c>
      <c r="S840">
        <v>922000</v>
      </c>
      <c r="T840" t="s">
        <v>39</v>
      </c>
      <c r="U840" t="s">
        <v>39</v>
      </c>
      <c r="V840" t="s">
        <v>39</v>
      </c>
    </row>
    <row r="841" spans="1:23" x14ac:dyDescent="0.7">
      <c r="A841">
        <v>842</v>
      </c>
      <c r="B841" t="s">
        <v>3662</v>
      </c>
      <c r="C841" t="s">
        <v>3663</v>
      </c>
      <c r="D841" t="s">
        <v>3664</v>
      </c>
      <c r="F841" t="s">
        <v>21</v>
      </c>
      <c r="G841" t="s">
        <v>3665</v>
      </c>
      <c r="H841" t="s">
        <v>575</v>
      </c>
      <c r="K841" t="s">
        <v>24</v>
      </c>
      <c r="L841" t="s">
        <v>68</v>
      </c>
      <c r="M841" t="s">
        <v>36</v>
      </c>
      <c r="N841" t="s">
        <v>367</v>
      </c>
      <c r="O841" t="s">
        <v>28</v>
      </c>
      <c r="P841" t="s">
        <v>28</v>
      </c>
      <c r="R841" t="s">
        <v>2581</v>
      </c>
      <c r="S841">
        <v>177000</v>
      </c>
      <c r="T841" t="s">
        <v>39</v>
      </c>
      <c r="U841" t="s">
        <v>39</v>
      </c>
      <c r="V841" t="s">
        <v>39</v>
      </c>
      <c r="W841" t="s">
        <v>3666</v>
      </c>
    </row>
    <row r="842" spans="1:23" x14ac:dyDescent="0.7">
      <c r="A842">
        <v>843</v>
      </c>
      <c r="B842" t="s">
        <v>3667</v>
      </c>
      <c r="C842" t="s">
        <v>3668</v>
      </c>
      <c r="D842" t="s">
        <v>3668</v>
      </c>
      <c r="F842" t="s">
        <v>21</v>
      </c>
      <c r="G842" t="s">
        <v>3669</v>
      </c>
      <c r="H842" t="s">
        <v>160</v>
      </c>
      <c r="K842" t="s">
        <v>24</v>
      </c>
      <c r="L842" t="s">
        <v>25</v>
      </c>
      <c r="M842" t="s">
        <v>3670</v>
      </c>
      <c r="N842" t="s">
        <v>27</v>
      </c>
      <c r="O842" t="s">
        <v>76</v>
      </c>
      <c r="P842" t="s">
        <v>28</v>
      </c>
      <c r="R842" t="s">
        <v>3671</v>
      </c>
      <c r="S842">
        <v>300000000</v>
      </c>
      <c r="T842">
        <v>111776700</v>
      </c>
      <c r="U842">
        <v>0</v>
      </c>
      <c r="V842">
        <v>17111415</v>
      </c>
    </row>
    <row r="843" spans="1:23" x14ac:dyDescent="0.7">
      <c r="A843">
        <v>844</v>
      </c>
      <c r="B843" t="s">
        <v>3672</v>
      </c>
      <c r="C843" t="s">
        <v>3673</v>
      </c>
      <c r="D843" t="s">
        <v>3673</v>
      </c>
      <c r="F843" t="s">
        <v>21</v>
      </c>
      <c r="G843" t="s">
        <v>3674</v>
      </c>
      <c r="H843" t="s">
        <v>160</v>
      </c>
      <c r="K843" t="s">
        <v>24</v>
      </c>
      <c r="L843" t="s">
        <v>25</v>
      </c>
      <c r="M843" t="s">
        <v>137</v>
      </c>
      <c r="N843" t="s">
        <v>27</v>
      </c>
      <c r="O843" t="s">
        <v>28</v>
      </c>
      <c r="P843" t="s">
        <v>28</v>
      </c>
      <c r="R843" t="s">
        <v>1966</v>
      </c>
      <c r="S843">
        <v>15000</v>
      </c>
      <c r="T843" t="s">
        <v>39</v>
      </c>
      <c r="U843" t="s">
        <v>39</v>
      </c>
      <c r="V843" t="s">
        <v>39</v>
      </c>
      <c r="W843" t="s">
        <v>581</v>
      </c>
    </row>
    <row r="844" spans="1:23" x14ac:dyDescent="0.7">
      <c r="A844">
        <v>845</v>
      </c>
      <c r="B844" t="s">
        <v>3675</v>
      </c>
      <c r="C844" t="s">
        <v>3676</v>
      </c>
      <c r="D844" t="s">
        <v>3676</v>
      </c>
      <c r="F844" t="s">
        <v>21</v>
      </c>
      <c r="G844" t="s">
        <v>3677</v>
      </c>
      <c r="H844" t="s">
        <v>160</v>
      </c>
      <c r="K844" t="s">
        <v>24</v>
      </c>
      <c r="L844" t="s">
        <v>25</v>
      </c>
      <c r="M844" t="s">
        <v>85</v>
      </c>
      <c r="N844" t="s">
        <v>27</v>
      </c>
      <c r="O844" t="s">
        <v>28</v>
      </c>
      <c r="P844" t="s">
        <v>28</v>
      </c>
      <c r="R844" t="s">
        <v>2147</v>
      </c>
      <c r="S844">
        <v>90000</v>
      </c>
      <c r="T844">
        <v>90000</v>
      </c>
      <c r="U844">
        <v>90000</v>
      </c>
      <c r="V844">
        <v>0</v>
      </c>
    </row>
    <row r="845" spans="1:23" x14ac:dyDescent="0.7">
      <c r="A845">
        <v>846</v>
      </c>
      <c r="B845" t="s">
        <v>3678</v>
      </c>
      <c r="C845" t="s">
        <v>3679</v>
      </c>
      <c r="D845" t="s">
        <v>3679</v>
      </c>
      <c r="F845" t="s">
        <v>21</v>
      </c>
      <c r="G845" t="s">
        <v>3680</v>
      </c>
      <c r="H845" t="s">
        <v>515</v>
      </c>
      <c r="K845" t="s">
        <v>34</v>
      </c>
      <c r="L845" t="s">
        <v>68</v>
      </c>
      <c r="M845" t="s">
        <v>185</v>
      </c>
      <c r="N845" t="s">
        <v>69</v>
      </c>
      <c r="R845" t="s">
        <v>2371</v>
      </c>
      <c r="T845">
        <v>-2582103</v>
      </c>
      <c r="U845">
        <v>0</v>
      </c>
      <c r="V845">
        <v>-2582103</v>
      </c>
      <c r="W845" t="s">
        <v>3607</v>
      </c>
    </row>
    <row r="846" spans="1:23" x14ac:dyDescent="0.7">
      <c r="A846">
        <v>847</v>
      </c>
      <c r="B846" t="s">
        <v>3681</v>
      </c>
      <c r="C846" t="s">
        <v>3682</v>
      </c>
      <c r="D846" t="s">
        <v>3682</v>
      </c>
      <c r="F846" t="s">
        <v>21</v>
      </c>
      <c r="G846" t="s">
        <v>3683</v>
      </c>
      <c r="H846" t="s">
        <v>61</v>
      </c>
      <c r="K846" t="s">
        <v>24</v>
      </c>
      <c r="L846" t="s">
        <v>25</v>
      </c>
      <c r="M846" t="s">
        <v>137</v>
      </c>
      <c r="N846" t="s">
        <v>27</v>
      </c>
      <c r="O846" t="s">
        <v>28</v>
      </c>
      <c r="P846" t="s">
        <v>28</v>
      </c>
      <c r="R846" t="s">
        <v>199</v>
      </c>
      <c r="S846">
        <v>45000</v>
      </c>
      <c r="T846" t="s">
        <v>39</v>
      </c>
      <c r="U846" t="s">
        <v>39</v>
      </c>
      <c r="V846" t="s">
        <v>39</v>
      </c>
      <c r="W846" t="s">
        <v>581</v>
      </c>
    </row>
    <row r="847" spans="1:23" x14ac:dyDescent="0.7">
      <c r="A847">
        <v>848</v>
      </c>
      <c r="B847" t="s">
        <v>3684</v>
      </c>
      <c r="C847" t="s">
        <v>3685</v>
      </c>
      <c r="D847" t="s">
        <v>3685</v>
      </c>
      <c r="F847" t="s">
        <v>21</v>
      </c>
      <c r="G847" t="s">
        <v>3686</v>
      </c>
      <c r="H847" t="s">
        <v>379</v>
      </c>
      <c r="K847" t="s">
        <v>24</v>
      </c>
      <c r="L847" t="s">
        <v>68</v>
      </c>
      <c r="M847" t="s">
        <v>85</v>
      </c>
      <c r="N847" t="s">
        <v>186</v>
      </c>
      <c r="O847" t="s">
        <v>28</v>
      </c>
      <c r="P847" t="s">
        <v>295</v>
      </c>
      <c r="R847" t="s">
        <v>1395</v>
      </c>
      <c r="S847">
        <v>7600000</v>
      </c>
      <c r="T847">
        <v>7600000</v>
      </c>
      <c r="U847">
        <v>7600000</v>
      </c>
      <c r="V847">
        <v>0</v>
      </c>
    </row>
    <row r="848" spans="1:23" x14ac:dyDescent="0.7">
      <c r="A848">
        <v>849</v>
      </c>
      <c r="B848" t="s">
        <v>3687</v>
      </c>
      <c r="C848" t="s">
        <v>3688</v>
      </c>
      <c r="D848" t="s">
        <v>3688</v>
      </c>
      <c r="F848" t="s">
        <v>21</v>
      </c>
      <c r="G848" t="s">
        <v>3689</v>
      </c>
      <c r="H848" t="s">
        <v>44</v>
      </c>
      <c r="K848" t="s">
        <v>92</v>
      </c>
      <c r="L848" t="s">
        <v>25</v>
      </c>
      <c r="M848" t="s">
        <v>498</v>
      </c>
      <c r="N848" t="s">
        <v>27</v>
      </c>
      <c r="O848" t="s">
        <v>28</v>
      </c>
      <c r="P848" t="s">
        <v>28</v>
      </c>
      <c r="R848" t="s">
        <v>3690</v>
      </c>
      <c r="S848">
        <v>112000</v>
      </c>
      <c r="T848" t="s">
        <v>39</v>
      </c>
      <c r="U848" t="s">
        <v>39</v>
      </c>
      <c r="V848" t="s">
        <v>39</v>
      </c>
      <c r="W848" t="s">
        <v>110</v>
      </c>
    </row>
    <row r="849" spans="1:23" x14ac:dyDescent="0.7">
      <c r="A849">
        <v>850</v>
      </c>
      <c r="B849" t="s">
        <v>3691</v>
      </c>
      <c r="C849" t="s">
        <v>3692</v>
      </c>
      <c r="D849" t="s">
        <v>3692</v>
      </c>
      <c r="F849" t="s">
        <v>21</v>
      </c>
      <c r="G849" t="s">
        <v>3693</v>
      </c>
      <c r="H849" t="s">
        <v>760</v>
      </c>
      <c r="K849" t="s">
        <v>34</v>
      </c>
      <c r="L849" t="s">
        <v>68</v>
      </c>
      <c r="M849" t="s">
        <v>366</v>
      </c>
      <c r="N849" t="s">
        <v>367</v>
      </c>
      <c r="R849" t="s">
        <v>3074</v>
      </c>
      <c r="S849">
        <v>770000</v>
      </c>
      <c r="T849" t="s">
        <v>39</v>
      </c>
      <c r="U849" t="s">
        <v>39</v>
      </c>
      <c r="V849" t="s">
        <v>39</v>
      </c>
      <c r="W849" t="s">
        <v>3694</v>
      </c>
    </row>
    <row r="850" spans="1:23" x14ac:dyDescent="0.7">
      <c r="A850">
        <v>851</v>
      </c>
      <c r="B850" t="s">
        <v>3695</v>
      </c>
      <c r="C850" t="s">
        <v>3696</v>
      </c>
      <c r="D850" t="s">
        <v>3696</v>
      </c>
      <c r="F850" t="s">
        <v>21</v>
      </c>
      <c r="G850" t="s">
        <v>3697</v>
      </c>
      <c r="H850" t="s">
        <v>160</v>
      </c>
      <c r="K850" t="s">
        <v>24</v>
      </c>
      <c r="L850" t="s">
        <v>25</v>
      </c>
      <c r="M850" t="s">
        <v>2918</v>
      </c>
      <c r="N850" t="s">
        <v>27</v>
      </c>
      <c r="O850" t="s">
        <v>295</v>
      </c>
      <c r="P850" t="s">
        <v>28</v>
      </c>
      <c r="R850" t="s">
        <v>3698</v>
      </c>
      <c r="S850">
        <v>3000000</v>
      </c>
      <c r="T850">
        <v>15000</v>
      </c>
      <c r="U850">
        <v>0</v>
      </c>
      <c r="V850">
        <v>-2985000</v>
      </c>
    </row>
    <row r="851" spans="1:23" x14ac:dyDescent="0.7">
      <c r="A851">
        <v>852</v>
      </c>
      <c r="B851" t="s">
        <v>3699</v>
      </c>
      <c r="C851" t="s">
        <v>3700</v>
      </c>
      <c r="D851" t="s">
        <v>3700</v>
      </c>
      <c r="F851" t="s">
        <v>21</v>
      </c>
      <c r="G851" t="s">
        <v>3701</v>
      </c>
      <c r="H851" t="s">
        <v>1609</v>
      </c>
      <c r="K851" t="s">
        <v>24</v>
      </c>
      <c r="L851" t="s">
        <v>293</v>
      </c>
      <c r="M851" t="s">
        <v>3702</v>
      </c>
      <c r="N851" t="s">
        <v>626</v>
      </c>
      <c r="O851" t="s">
        <v>295</v>
      </c>
      <c r="P851" t="s">
        <v>28</v>
      </c>
      <c r="R851" t="s">
        <v>3703</v>
      </c>
      <c r="S851">
        <v>140000</v>
      </c>
      <c r="T851">
        <v>983750</v>
      </c>
      <c r="U851">
        <v>0</v>
      </c>
      <c r="V851">
        <v>-12367750</v>
      </c>
    </row>
    <row r="852" spans="1:23" x14ac:dyDescent="0.7">
      <c r="A852">
        <v>853</v>
      </c>
      <c r="B852" t="s">
        <v>3704</v>
      </c>
      <c r="C852" t="s">
        <v>3705</v>
      </c>
      <c r="D852" t="s">
        <v>3705</v>
      </c>
      <c r="F852" t="s">
        <v>21</v>
      </c>
      <c r="G852" t="s">
        <v>3706</v>
      </c>
      <c r="H852" t="s">
        <v>2580</v>
      </c>
      <c r="K852" t="s">
        <v>24</v>
      </c>
      <c r="L852" t="s">
        <v>68</v>
      </c>
      <c r="M852" t="s">
        <v>137</v>
      </c>
      <c r="N852" t="s">
        <v>186</v>
      </c>
      <c r="O852" t="s">
        <v>28</v>
      </c>
      <c r="P852" t="s">
        <v>28</v>
      </c>
      <c r="R852" t="s">
        <v>3707</v>
      </c>
      <c r="S852">
        <v>15000</v>
      </c>
      <c r="T852" t="s">
        <v>39</v>
      </c>
      <c r="U852" t="s">
        <v>39</v>
      </c>
      <c r="V852" t="s">
        <v>39</v>
      </c>
      <c r="W852" t="s">
        <v>3708</v>
      </c>
    </row>
    <row r="853" spans="1:23" x14ac:dyDescent="0.7">
      <c r="A853">
        <v>854</v>
      </c>
      <c r="B853" t="s">
        <v>3709</v>
      </c>
      <c r="C853" t="s">
        <v>3710</v>
      </c>
      <c r="D853" t="s">
        <v>3710</v>
      </c>
      <c r="F853" t="s">
        <v>21</v>
      </c>
      <c r="G853" t="s">
        <v>3711</v>
      </c>
      <c r="H853" t="s">
        <v>61</v>
      </c>
      <c r="K853" t="s">
        <v>24</v>
      </c>
      <c r="L853" t="s">
        <v>25</v>
      </c>
      <c r="M853" t="s">
        <v>602</v>
      </c>
      <c r="N853" t="s">
        <v>27</v>
      </c>
      <c r="O853" t="s">
        <v>28</v>
      </c>
      <c r="P853" t="s">
        <v>28</v>
      </c>
      <c r="R853" t="s">
        <v>3712</v>
      </c>
      <c r="S853">
        <v>168000</v>
      </c>
      <c r="T853" t="s">
        <v>39</v>
      </c>
      <c r="U853" t="s">
        <v>39</v>
      </c>
      <c r="V853" t="s">
        <v>39</v>
      </c>
      <c r="W853" t="s">
        <v>581</v>
      </c>
    </row>
    <row r="854" spans="1:23" x14ac:dyDescent="0.7">
      <c r="A854">
        <v>855</v>
      </c>
      <c r="B854" t="s">
        <v>3713</v>
      </c>
      <c r="C854" t="s">
        <v>3714</v>
      </c>
      <c r="D854" t="s">
        <v>3714</v>
      </c>
      <c r="F854" t="s">
        <v>21</v>
      </c>
      <c r="G854" t="s">
        <v>3715</v>
      </c>
      <c r="H854" t="s">
        <v>1316</v>
      </c>
      <c r="K854" t="s">
        <v>34</v>
      </c>
      <c r="L854" t="s">
        <v>68</v>
      </c>
      <c r="M854" t="s">
        <v>36</v>
      </c>
      <c r="N854" t="s">
        <v>75</v>
      </c>
      <c r="O854" t="s">
        <v>295</v>
      </c>
      <c r="P854" t="s">
        <v>295</v>
      </c>
      <c r="R854" t="s">
        <v>2197</v>
      </c>
      <c r="S854">
        <v>90000</v>
      </c>
      <c r="T854" t="s">
        <v>39</v>
      </c>
      <c r="U854" t="s">
        <v>39</v>
      </c>
      <c r="V854" t="s">
        <v>39</v>
      </c>
      <c r="W854" t="s">
        <v>1164</v>
      </c>
    </row>
    <row r="855" spans="1:23" x14ac:dyDescent="0.7">
      <c r="A855">
        <v>856</v>
      </c>
      <c r="B855" t="s">
        <v>3716</v>
      </c>
      <c r="C855" t="s">
        <v>3717</v>
      </c>
      <c r="D855" t="s">
        <v>3717</v>
      </c>
      <c r="F855" t="s">
        <v>21</v>
      </c>
      <c r="G855" t="s">
        <v>3718</v>
      </c>
      <c r="H855" t="s">
        <v>1437</v>
      </c>
      <c r="K855" t="s">
        <v>24</v>
      </c>
      <c r="L855" t="s">
        <v>68</v>
      </c>
      <c r="M855" t="s">
        <v>953</v>
      </c>
      <c r="N855" t="s">
        <v>367</v>
      </c>
      <c r="O855" t="s">
        <v>28</v>
      </c>
      <c r="P855" t="s">
        <v>28</v>
      </c>
      <c r="R855" t="s">
        <v>2075</v>
      </c>
      <c r="S855">
        <v>361500</v>
      </c>
      <c r="T855" t="s">
        <v>39</v>
      </c>
      <c r="U855" t="s">
        <v>39</v>
      </c>
      <c r="V855" t="s">
        <v>39</v>
      </c>
      <c r="W855" t="s">
        <v>3719</v>
      </c>
    </row>
    <row r="856" spans="1:23" x14ac:dyDescent="0.7">
      <c r="A856">
        <v>857</v>
      </c>
      <c r="B856" t="s">
        <v>3720</v>
      </c>
      <c r="C856" t="s">
        <v>3721</v>
      </c>
      <c r="D856" t="s">
        <v>3721</v>
      </c>
      <c r="F856" t="s">
        <v>21</v>
      </c>
      <c r="G856" t="s">
        <v>3722</v>
      </c>
      <c r="H856" t="s">
        <v>760</v>
      </c>
      <c r="K856" t="s">
        <v>24</v>
      </c>
      <c r="L856" t="s">
        <v>35</v>
      </c>
      <c r="M856" t="s">
        <v>137</v>
      </c>
      <c r="N856" t="s">
        <v>37</v>
      </c>
      <c r="R856" t="s">
        <v>694</v>
      </c>
      <c r="S856">
        <v>42000</v>
      </c>
      <c r="T856">
        <v>70000</v>
      </c>
      <c r="U856">
        <v>70000</v>
      </c>
      <c r="V856">
        <v>0</v>
      </c>
    </row>
    <row r="857" spans="1:23" x14ac:dyDescent="0.7">
      <c r="A857">
        <v>858</v>
      </c>
      <c r="B857" t="s">
        <v>3723</v>
      </c>
      <c r="C857" t="s">
        <v>3724</v>
      </c>
      <c r="D857" t="s">
        <v>3724</v>
      </c>
      <c r="F857" t="s">
        <v>21</v>
      </c>
      <c r="G857" t="s">
        <v>3725</v>
      </c>
      <c r="H857" t="s">
        <v>415</v>
      </c>
      <c r="K857" t="s">
        <v>24</v>
      </c>
      <c r="L857" t="s">
        <v>68</v>
      </c>
      <c r="M857" t="s">
        <v>185</v>
      </c>
      <c r="N857" t="s">
        <v>186</v>
      </c>
      <c r="O857" t="s">
        <v>295</v>
      </c>
      <c r="P857" t="s">
        <v>295</v>
      </c>
      <c r="R857" t="s">
        <v>3726</v>
      </c>
      <c r="S857">
        <v>10000000</v>
      </c>
      <c r="T857">
        <v>1506400</v>
      </c>
      <c r="U857">
        <v>0</v>
      </c>
      <c r="V857">
        <v>-15045200</v>
      </c>
      <c r="W857" t="s">
        <v>417</v>
      </c>
    </row>
    <row r="858" spans="1:23" x14ac:dyDescent="0.7">
      <c r="A858">
        <v>859</v>
      </c>
      <c r="B858" t="s">
        <v>3727</v>
      </c>
      <c r="C858" t="s">
        <v>3728</v>
      </c>
      <c r="D858" t="s">
        <v>3728</v>
      </c>
      <c r="F858" t="s">
        <v>21</v>
      </c>
      <c r="G858" t="s">
        <v>3729</v>
      </c>
      <c r="H858" t="s">
        <v>625</v>
      </c>
      <c r="K858" t="s">
        <v>24</v>
      </c>
      <c r="L858" t="s">
        <v>293</v>
      </c>
      <c r="M858" t="s">
        <v>826</v>
      </c>
      <c r="N858" t="s">
        <v>27</v>
      </c>
      <c r="R858" t="s">
        <v>29</v>
      </c>
      <c r="S858">
        <v>80000</v>
      </c>
      <c r="T858">
        <v>160000</v>
      </c>
      <c r="U858">
        <v>160000</v>
      </c>
      <c r="V858">
        <v>0</v>
      </c>
    </row>
    <row r="859" spans="1:23" x14ac:dyDescent="0.7">
      <c r="A859">
        <v>860</v>
      </c>
      <c r="B859" t="s">
        <v>3730</v>
      </c>
      <c r="C859" t="s">
        <v>3731</v>
      </c>
      <c r="D859" t="s">
        <v>3731</v>
      </c>
      <c r="F859" t="s">
        <v>21</v>
      </c>
      <c r="G859" t="s">
        <v>3732</v>
      </c>
      <c r="H859" t="s">
        <v>292</v>
      </c>
      <c r="K859" t="s">
        <v>24</v>
      </c>
      <c r="L859" t="s">
        <v>293</v>
      </c>
      <c r="M859" t="s">
        <v>3733</v>
      </c>
      <c r="N859" t="s">
        <v>294</v>
      </c>
      <c r="O859" t="s">
        <v>76</v>
      </c>
      <c r="P859" t="s">
        <v>295</v>
      </c>
      <c r="R859" t="s">
        <v>142</v>
      </c>
      <c r="S859">
        <v>10000000</v>
      </c>
      <c r="T859">
        <v>17449009</v>
      </c>
      <c r="U859">
        <v>30000000</v>
      </c>
      <c r="V859">
        <v>-13683235</v>
      </c>
    </row>
    <row r="860" spans="1:23" x14ac:dyDescent="0.7">
      <c r="A860">
        <v>861</v>
      </c>
      <c r="B860" t="s">
        <v>3734</v>
      </c>
      <c r="C860" t="s">
        <v>3735</v>
      </c>
      <c r="D860" t="s">
        <v>3735</v>
      </c>
      <c r="F860" t="s">
        <v>21</v>
      </c>
      <c r="G860" t="s">
        <v>1548</v>
      </c>
      <c r="H860" t="s">
        <v>426</v>
      </c>
      <c r="K860" t="s">
        <v>24</v>
      </c>
      <c r="L860" t="s">
        <v>68</v>
      </c>
      <c r="M860" t="s">
        <v>1429</v>
      </c>
      <c r="N860" t="s">
        <v>75</v>
      </c>
      <c r="O860" t="s">
        <v>28</v>
      </c>
      <c r="P860" t="s">
        <v>28</v>
      </c>
      <c r="R860" t="s">
        <v>3736</v>
      </c>
      <c r="S860">
        <v>300000</v>
      </c>
      <c r="T860">
        <v>300000</v>
      </c>
      <c r="U860">
        <v>300000</v>
      </c>
      <c r="V860">
        <v>0</v>
      </c>
    </row>
    <row r="861" spans="1:23" x14ac:dyDescent="0.7">
      <c r="A861">
        <v>862</v>
      </c>
      <c r="B861" t="s">
        <v>3737</v>
      </c>
      <c r="C861" t="s">
        <v>3738</v>
      </c>
      <c r="D861" t="s">
        <v>3738</v>
      </c>
      <c r="F861" t="s">
        <v>21</v>
      </c>
      <c r="G861" t="s">
        <v>3739</v>
      </c>
      <c r="H861" t="s">
        <v>476</v>
      </c>
      <c r="K861" t="s">
        <v>34</v>
      </c>
      <c r="L861" t="s">
        <v>68</v>
      </c>
      <c r="M861" t="s">
        <v>36</v>
      </c>
      <c r="N861" t="s">
        <v>367</v>
      </c>
      <c r="O861" t="s">
        <v>28</v>
      </c>
      <c r="P861" t="s">
        <v>28</v>
      </c>
      <c r="R861" t="s">
        <v>3740</v>
      </c>
      <c r="S861">
        <v>120000</v>
      </c>
      <c r="T861" t="s">
        <v>39</v>
      </c>
      <c r="U861" t="s">
        <v>39</v>
      </c>
      <c r="V861" t="s">
        <v>39</v>
      </c>
      <c r="W861" t="s">
        <v>1164</v>
      </c>
    </row>
    <row r="862" spans="1:23" x14ac:dyDescent="0.7">
      <c r="A862">
        <v>863</v>
      </c>
      <c r="B862" t="s">
        <v>3741</v>
      </c>
      <c r="C862" t="s">
        <v>3742</v>
      </c>
      <c r="D862" t="s">
        <v>3742</v>
      </c>
      <c r="F862" t="s">
        <v>21</v>
      </c>
      <c r="G862" t="s">
        <v>3743</v>
      </c>
      <c r="H862" t="s">
        <v>509</v>
      </c>
      <c r="K862" t="s">
        <v>24</v>
      </c>
      <c r="L862" t="s">
        <v>68</v>
      </c>
      <c r="M862" t="s">
        <v>185</v>
      </c>
      <c r="N862" t="s">
        <v>186</v>
      </c>
      <c r="O862" t="s">
        <v>295</v>
      </c>
      <c r="P862" t="s">
        <v>295</v>
      </c>
      <c r="R862" t="s">
        <v>2315</v>
      </c>
      <c r="S862">
        <v>20000000</v>
      </c>
      <c r="T862">
        <v>1848000</v>
      </c>
      <c r="U862">
        <v>0</v>
      </c>
      <c r="V862">
        <v>-19221882</v>
      </c>
      <c r="W862" t="s">
        <v>417</v>
      </c>
    </row>
    <row r="863" spans="1:23" x14ac:dyDescent="0.7">
      <c r="A863">
        <v>864</v>
      </c>
      <c r="B863" t="s">
        <v>3744</v>
      </c>
      <c r="C863" t="s">
        <v>3745</v>
      </c>
      <c r="D863" t="s">
        <v>3745</v>
      </c>
      <c r="F863" t="s">
        <v>21</v>
      </c>
      <c r="G863" t="s">
        <v>3746</v>
      </c>
      <c r="H863" t="s">
        <v>1739</v>
      </c>
      <c r="K863" t="s">
        <v>24</v>
      </c>
      <c r="L863" t="s">
        <v>243</v>
      </c>
      <c r="M863" t="s">
        <v>137</v>
      </c>
      <c r="N863" t="s">
        <v>244</v>
      </c>
      <c r="O863" t="s">
        <v>28</v>
      </c>
      <c r="P863" t="s">
        <v>28</v>
      </c>
      <c r="R863" t="s">
        <v>264</v>
      </c>
      <c r="S863">
        <v>30000</v>
      </c>
      <c r="T863" t="s">
        <v>39</v>
      </c>
      <c r="U863" t="s">
        <v>39</v>
      </c>
      <c r="V863" t="s">
        <v>39</v>
      </c>
      <c r="W863" t="s">
        <v>919</v>
      </c>
    </row>
    <row r="864" spans="1:23" x14ac:dyDescent="0.7">
      <c r="A864">
        <v>865</v>
      </c>
      <c r="B864" t="s">
        <v>3747</v>
      </c>
      <c r="C864" t="s">
        <v>3748</v>
      </c>
      <c r="D864" t="s">
        <v>3749</v>
      </c>
      <c r="F864" t="s">
        <v>21</v>
      </c>
      <c r="H864" t="s">
        <v>3749</v>
      </c>
      <c r="K864" t="s">
        <v>24</v>
      </c>
      <c r="L864" t="s">
        <v>481</v>
      </c>
      <c r="N864" t="s">
        <v>482</v>
      </c>
      <c r="P864" t="s">
        <v>76</v>
      </c>
      <c r="R864" t="s">
        <v>2269</v>
      </c>
      <c r="S864">
        <v>3013574</v>
      </c>
      <c r="T864">
        <v>2205</v>
      </c>
      <c r="U864">
        <v>3013574</v>
      </c>
      <c r="V864">
        <v>-4092373</v>
      </c>
    </row>
    <row r="865" spans="1:23" x14ac:dyDescent="0.7">
      <c r="A865">
        <v>866</v>
      </c>
      <c r="B865" t="s">
        <v>3750</v>
      </c>
      <c r="C865" t="s">
        <v>3751</v>
      </c>
      <c r="D865" t="s">
        <v>3751</v>
      </c>
      <c r="F865" t="s">
        <v>21</v>
      </c>
      <c r="G865" t="s">
        <v>3752</v>
      </c>
      <c r="H865" t="s">
        <v>415</v>
      </c>
      <c r="K865" t="s">
        <v>24</v>
      </c>
      <c r="L865" t="s">
        <v>68</v>
      </c>
      <c r="M865" t="s">
        <v>316</v>
      </c>
      <c r="N865" t="s">
        <v>186</v>
      </c>
      <c r="O865" t="s">
        <v>28</v>
      </c>
      <c r="P865" t="s">
        <v>295</v>
      </c>
      <c r="R865" t="s">
        <v>3753</v>
      </c>
      <c r="S865">
        <v>72300</v>
      </c>
      <c r="T865" t="s">
        <v>39</v>
      </c>
      <c r="U865" t="s">
        <v>39</v>
      </c>
      <c r="V865" t="s">
        <v>39</v>
      </c>
      <c r="W865" t="s">
        <v>3754</v>
      </c>
    </row>
    <row r="866" spans="1:23" x14ac:dyDescent="0.7">
      <c r="A866">
        <v>867</v>
      </c>
      <c r="B866" t="s">
        <v>3755</v>
      </c>
      <c r="C866" t="s">
        <v>3756</v>
      </c>
      <c r="D866" t="s">
        <v>3756</v>
      </c>
      <c r="F866" t="s">
        <v>21</v>
      </c>
      <c r="G866" t="s">
        <v>3757</v>
      </c>
      <c r="H866" t="s">
        <v>549</v>
      </c>
      <c r="K866" t="s">
        <v>24</v>
      </c>
      <c r="L866" t="s">
        <v>250</v>
      </c>
      <c r="M866" t="s">
        <v>3758</v>
      </c>
      <c r="N866" t="s">
        <v>251</v>
      </c>
      <c r="R866" t="s">
        <v>3759</v>
      </c>
      <c r="S866">
        <v>50000000</v>
      </c>
      <c r="T866">
        <v>322350</v>
      </c>
      <c r="U866">
        <v>0</v>
      </c>
      <c r="V866">
        <v>-6412650</v>
      </c>
    </row>
    <row r="867" spans="1:23" x14ac:dyDescent="0.7">
      <c r="A867">
        <v>868</v>
      </c>
      <c r="B867" t="s">
        <v>3760</v>
      </c>
      <c r="C867" t="s">
        <v>3761</v>
      </c>
      <c r="D867" t="s">
        <v>3761</v>
      </c>
      <c r="F867" t="s">
        <v>21</v>
      </c>
      <c r="G867" t="s">
        <v>2695</v>
      </c>
      <c r="H867" t="s">
        <v>23</v>
      </c>
      <c r="K867" t="s">
        <v>24</v>
      </c>
      <c r="L867" t="s">
        <v>25</v>
      </c>
      <c r="M867" t="s">
        <v>36</v>
      </c>
      <c r="N867" t="s">
        <v>27</v>
      </c>
      <c r="O867" t="s">
        <v>28</v>
      </c>
      <c r="P867" t="s">
        <v>28</v>
      </c>
      <c r="R867" t="s">
        <v>1485</v>
      </c>
      <c r="S867">
        <v>80000</v>
      </c>
      <c r="T867">
        <v>240000</v>
      </c>
      <c r="U867">
        <v>240000</v>
      </c>
      <c r="V867">
        <v>0</v>
      </c>
    </row>
    <row r="868" spans="1:23" x14ac:dyDescent="0.7">
      <c r="A868">
        <v>869</v>
      </c>
      <c r="B868" t="s">
        <v>3762</v>
      </c>
      <c r="C868" t="s">
        <v>3763</v>
      </c>
      <c r="D868" t="s">
        <v>3763</v>
      </c>
      <c r="F868" t="s">
        <v>21</v>
      </c>
      <c r="G868" t="s">
        <v>3764</v>
      </c>
      <c r="H868" t="s">
        <v>61</v>
      </c>
      <c r="K868" t="s">
        <v>34</v>
      </c>
      <c r="L868" t="s">
        <v>25</v>
      </c>
      <c r="M868" t="s">
        <v>263</v>
      </c>
      <c r="N868" t="s">
        <v>37</v>
      </c>
      <c r="R868" t="s">
        <v>373</v>
      </c>
      <c r="S868">
        <v>60000</v>
      </c>
      <c r="T868" t="s">
        <v>39</v>
      </c>
      <c r="U868" t="s">
        <v>39</v>
      </c>
      <c r="V868" t="s">
        <v>39</v>
      </c>
    </row>
    <row r="869" spans="1:23" x14ac:dyDescent="0.7">
      <c r="A869">
        <v>870</v>
      </c>
      <c r="B869" t="s">
        <v>3765</v>
      </c>
      <c r="C869" t="s">
        <v>3766</v>
      </c>
      <c r="D869" t="s">
        <v>3766</v>
      </c>
      <c r="F869" t="s">
        <v>21</v>
      </c>
      <c r="G869" t="s">
        <v>3767</v>
      </c>
      <c r="H869" t="s">
        <v>274</v>
      </c>
      <c r="K869" t="s">
        <v>24</v>
      </c>
      <c r="L869" t="s">
        <v>35</v>
      </c>
      <c r="M869" t="s">
        <v>3546</v>
      </c>
      <c r="N869" t="s">
        <v>37</v>
      </c>
      <c r="R869" t="s">
        <v>1395</v>
      </c>
      <c r="S869">
        <v>300000</v>
      </c>
      <c r="T869">
        <v>300000</v>
      </c>
      <c r="U869">
        <v>300000</v>
      </c>
      <c r="V869">
        <v>0</v>
      </c>
    </row>
    <row r="870" spans="1:23" x14ac:dyDescent="0.7">
      <c r="A870">
        <v>871</v>
      </c>
      <c r="B870" t="s">
        <v>3768</v>
      </c>
      <c r="C870" t="s">
        <v>3769</v>
      </c>
      <c r="D870" t="s">
        <v>3769</v>
      </c>
      <c r="F870" t="s">
        <v>21</v>
      </c>
      <c r="G870" t="s">
        <v>3770</v>
      </c>
      <c r="H870" t="s">
        <v>601</v>
      </c>
      <c r="K870" t="s">
        <v>24</v>
      </c>
      <c r="L870" t="s">
        <v>243</v>
      </c>
      <c r="M870" t="s">
        <v>36</v>
      </c>
      <c r="N870" t="s">
        <v>603</v>
      </c>
      <c r="O870" t="s">
        <v>28</v>
      </c>
      <c r="P870" t="s">
        <v>28</v>
      </c>
      <c r="R870" t="s">
        <v>477</v>
      </c>
      <c r="S870">
        <v>132000</v>
      </c>
      <c r="T870">
        <v>132000</v>
      </c>
      <c r="U870">
        <v>132000</v>
      </c>
      <c r="V870">
        <v>0</v>
      </c>
    </row>
    <row r="871" spans="1:23" x14ac:dyDescent="0.7">
      <c r="A871">
        <v>872</v>
      </c>
      <c r="B871" t="s">
        <v>3771</v>
      </c>
      <c r="C871" t="s">
        <v>3772</v>
      </c>
      <c r="D871" t="s">
        <v>3772</v>
      </c>
      <c r="F871" t="s">
        <v>21</v>
      </c>
      <c r="G871" t="s">
        <v>3773</v>
      </c>
      <c r="H871" t="s">
        <v>44</v>
      </c>
      <c r="K871" t="s">
        <v>24</v>
      </c>
      <c r="L871" t="s">
        <v>25</v>
      </c>
      <c r="M871" t="s">
        <v>55</v>
      </c>
      <c r="N871" t="s">
        <v>56</v>
      </c>
      <c r="R871" t="s">
        <v>343</v>
      </c>
      <c r="S871">
        <v>260348000</v>
      </c>
      <c r="T871">
        <v>0</v>
      </c>
      <c r="U871">
        <v>0</v>
      </c>
      <c r="V871">
        <v>4046357</v>
      </c>
      <c r="W871" t="s">
        <v>3774</v>
      </c>
    </row>
    <row r="872" spans="1:23" x14ac:dyDescent="0.7">
      <c r="A872">
        <v>873</v>
      </c>
      <c r="B872" t="s">
        <v>3775</v>
      </c>
      <c r="C872" t="s">
        <v>3776</v>
      </c>
      <c r="D872" t="s">
        <v>3776</v>
      </c>
      <c r="F872" t="s">
        <v>21</v>
      </c>
      <c r="G872" t="s">
        <v>3777</v>
      </c>
      <c r="H872" t="s">
        <v>3778</v>
      </c>
      <c r="K872" t="s">
        <v>34</v>
      </c>
      <c r="L872" t="s">
        <v>68</v>
      </c>
      <c r="M872" t="s">
        <v>263</v>
      </c>
      <c r="N872" t="s">
        <v>37</v>
      </c>
      <c r="R872" t="s">
        <v>1689</v>
      </c>
      <c r="S872">
        <v>280000</v>
      </c>
      <c r="T872" t="s">
        <v>39</v>
      </c>
      <c r="U872" t="s">
        <v>39</v>
      </c>
      <c r="V872" t="s">
        <v>39</v>
      </c>
      <c r="W872" t="s">
        <v>3779</v>
      </c>
    </row>
    <row r="873" spans="1:23" x14ac:dyDescent="0.7">
      <c r="A873">
        <v>874</v>
      </c>
      <c r="B873" t="s">
        <v>3780</v>
      </c>
      <c r="C873" t="s">
        <v>3781</v>
      </c>
      <c r="D873" t="s">
        <v>3781</v>
      </c>
      <c r="F873" t="s">
        <v>21</v>
      </c>
      <c r="G873" t="s">
        <v>3782</v>
      </c>
      <c r="H873" t="s">
        <v>379</v>
      </c>
      <c r="K873" t="s">
        <v>24</v>
      </c>
      <c r="L873" t="s">
        <v>25</v>
      </c>
      <c r="M873" t="s">
        <v>166</v>
      </c>
      <c r="N873" t="s">
        <v>27</v>
      </c>
      <c r="O873" t="s">
        <v>76</v>
      </c>
      <c r="P873" t="s">
        <v>28</v>
      </c>
      <c r="R873" t="s">
        <v>927</v>
      </c>
      <c r="S873">
        <v>7966000</v>
      </c>
      <c r="T873">
        <v>57116750</v>
      </c>
      <c r="U873">
        <v>52512000</v>
      </c>
      <c r="V873">
        <v>23491250</v>
      </c>
      <c r="W873" t="s">
        <v>3783</v>
      </c>
    </row>
    <row r="874" spans="1:23" x14ac:dyDescent="0.7">
      <c r="A874">
        <v>875</v>
      </c>
      <c r="B874" t="s">
        <v>3784</v>
      </c>
      <c r="C874" t="s">
        <v>3785</v>
      </c>
      <c r="D874" t="s">
        <v>3786</v>
      </c>
      <c r="F874" t="s">
        <v>21</v>
      </c>
      <c r="H874" t="s">
        <v>3786</v>
      </c>
      <c r="K874" t="s">
        <v>24</v>
      </c>
      <c r="L874" t="s">
        <v>481</v>
      </c>
      <c r="M874" t="s">
        <v>185</v>
      </c>
      <c r="N874" t="s">
        <v>482</v>
      </c>
      <c r="P874" t="s">
        <v>76</v>
      </c>
      <c r="R874" t="s">
        <v>1705</v>
      </c>
      <c r="S874">
        <v>31840550</v>
      </c>
      <c r="T874">
        <v>25983493</v>
      </c>
      <c r="U874">
        <v>31840550</v>
      </c>
      <c r="V874">
        <v>-4604567</v>
      </c>
      <c r="W874" t="s">
        <v>3787</v>
      </c>
    </row>
    <row r="875" spans="1:23" x14ac:dyDescent="0.7">
      <c r="A875">
        <v>876</v>
      </c>
      <c r="B875" t="s">
        <v>3788</v>
      </c>
      <c r="C875" t="s">
        <v>3789</v>
      </c>
      <c r="D875" t="s">
        <v>3789</v>
      </c>
      <c r="F875" t="s">
        <v>21</v>
      </c>
      <c r="G875" t="s">
        <v>3790</v>
      </c>
      <c r="H875" t="s">
        <v>160</v>
      </c>
      <c r="K875" t="s">
        <v>24</v>
      </c>
      <c r="L875" t="s">
        <v>25</v>
      </c>
      <c r="M875" t="s">
        <v>263</v>
      </c>
      <c r="N875" t="s">
        <v>27</v>
      </c>
      <c r="O875" t="s">
        <v>28</v>
      </c>
      <c r="P875" t="s">
        <v>28</v>
      </c>
      <c r="R875" t="s">
        <v>2371</v>
      </c>
      <c r="T875">
        <v>0</v>
      </c>
      <c r="U875">
        <v>0</v>
      </c>
      <c r="V875">
        <v>-782500</v>
      </c>
      <c r="W875" t="s">
        <v>581</v>
      </c>
    </row>
    <row r="876" spans="1:23" x14ac:dyDescent="0.7">
      <c r="A876">
        <v>877</v>
      </c>
      <c r="B876" t="s">
        <v>3791</v>
      </c>
      <c r="C876" t="s">
        <v>3792</v>
      </c>
      <c r="D876" t="s">
        <v>3792</v>
      </c>
      <c r="F876" t="s">
        <v>21</v>
      </c>
      <c r="G876" t="s">
        <v>3793</v>
      </c>
      <c r="H876" t="s">
        <v>625</v>
      </c>
      <c r="K876" t="s">
        <v>24</v>
      </c>
      <c r="L876" t="s">
        <v>25</v>
      </c>
      <c r="M876" t="s">
        <v>55</v>
      </c>
      <c r="N876" t="s">
        <v>56</v>
      </c>
      <c r="R876" t="s">
        <v>2844</v>
      </c>
      <c r="S876">
        <v>26000</v>
      </c>
      <c r="T876">
        <v>2729500</v>
      </c>
      <c r="U876">
        <v>2729500</v>
      </c>
      <c r="V876">
        <v>0</v>
      </c>
    </row>
    <row r="877" spans="1:23" x14ac:dyDescent="0.7">
      <c r="A877">
        <v>878</v>
      </c>
      <c r="B877" t="s">
        <v>3794</v>
      </c>
      <c r="C877" t="s">
        <v>3795</v>
      </c>
      <c r="D877" t="s">
        <v>3795</v>
      </c>
      <c r="F877" t="s">
        <v>21</v>
      </c>
      <c r="G877" t="s">
        <v>3796</v>
      </c>
      <c r="H877" t="s">
        <v>660</v>
      </c>
      <c r="K877" t="s">
        <v>24</v>
      </c>
      <c r="L877" t="s">
        <v>293</v>
      </c>
      <c r="M877" t="s">
        <v>1453</v>
      </c>
      <c r="N877" t="s">
        <v>294</v>
      </c>
      <c r="O877" t="s">
        <v>76</v>
      </c>
      <c r="P877" t="s">
        <v>295</v>
      </c>
      <c r="R877" t="s">
        <v>2269</v>
      </c>
      <c r="S877">
        <v>80000</v>
      </c>
      <c r="T877">
        <v>11138800</v>
      </c>
      <c r="U877">
        <v>20080000</v>
      </c>
      <c r="V877">
        <v>-4871524</v>
      </c>
    </row>
    <row r="878" spans="1:23" x14ac:dyDescent="0.7">
      <c r="A878">
        <v>879</v>
      </c>
      <c r="B878" t="s">
        <v>3797</v>
      </c>
      <c r="C878" t="s">
        <v>3798</v>
      </c>
      <c r="D878" t="s">
        <v>3798</v>
      </c>
      <c r="F878" t="s">
        <v>21</v>
      </c>
      <c r="G878" t="s">
        <v>3799</v>
      </c>
      <c r="H878" t="s">
        <v>91</v>
      </c>
      <c r="K878" t="s">
        <v>24</v>
      </c>
      <c r="L878" t="s">
        <v>68</v>
      </c>
      <c r="M878" t="s">
        <v>74</v>
      </c>
      <c r="N878" t="s">
        <v>186</v>
      </c>
      <c r="O878" t="s">
        <v>28</v>
      </c>
      <c r="P878" t="s">
        <v>28</v>
      </c>
      <c r="R878" t="s">
        <v>2169</v>
      </c>
      <c r="S878">
        <v>1889000</v>
      </c>
      <c r="T878">
        <v>446000</v>
      </c>
      <c r="U878">
        <v>0</v>
      </c>
      <c r="V878">
        <v>446000</v>
      </c>
    </row>
    <row r="879" spans="1:23" x14ac:dyDescent="0.7">
      <c r="A879">
        <v>880</v>
      </c>
      <c r="B879" t="s">
        <v>3800</v>
      </c>
      <c r="C879" t="s">
        <v>3801</v>
      </c>
      <c r="D879" t="s">
        <v>3802</v>
      </c>
      <c r="F879" t="s">
        <v>21</v>
      </c>
      <c r="H879" t="s">
        <v>3802</v>
      </c>
      <c r="K879" t="s">
        <v>24</v>
      </c>
      <c r="L879" t="s">
        <v>481</v>
      </c>
      <c r="M879" t="s">
        <v>185</v>
      </c>
      <c r="N879" t="s">
        <v>482</v>
      </c>
      <c r="P879" t="s">
        <v>76</v>
      </c>
      <c r="R879" t="s">
        <v>3803</v>
      </c>
      <c r="S879">
        <v>12860357</v>
      </c>
      <c r="T879">
        <v>0</v>
      </c>
      <c r="U879">
        <v>0</v>
      </c>
      <c r="V879">
        <v>-6751062</v>
      </c>
    </row>
    <row r="880" spans="1:23" x14ac:dyDescent="0.7">
      <c r="A880">
        <v>881</v>
      </c>
      <c r="B880" t="s">
        <v>3804</v>
      </c>
      <c r="C880" t="s">
        <v>3805</v>
      </c>
      <c r="D880" t="s">
        <v>3802</v>
      </c>
      <c r="F880" t="s">
        <v>21</v>
      </c>
      <c r="H880" t="s">
        <v>242</v>
      </c>
      <c r="K880" t="s">
        <v>34</v>
      </c>
      <c r="L880" t="s">
        <v>481</v>
      </c>
      <c r="N880" t="s">
        <v>482</v>
      </c>
      <c r="P880" t="s">
        <v>76</v>
      </c>
      <c r="R880" t="s">
        <v>3806</v>
      </c>
      <c r="S880">
        <v>386777</v>
      </c>
      <c r="T880" t="s">
        <v>39</v>
      </c>
      <c r="U880" t="s">
        <v>39</v>
      </c>
      <c r="V880" t="s">
        <v>39</v>
      </c>
      <c r="W880" t="s">
        <v>3807</v>
      </c>
    </row>
    <row r="881" spans="1:23" x14ac:dyDescent="0.7">
      <c r="A881">
        <v>882</v>
      </c>
      <c r="B881" t="s">
        <v>3808</v>
      </c>
      <c r="C881" t="s">
        <v>3809</v>
      </c>
      <c r="D881" t="s">
        <v>3809</v>
      </c>
      <c r="F881" t="s">
        <v>21</v>
      </c>
      <c r="G881" t="s">
        <v>2327</v>
      </c>
      <c r="H881" t="s">
        <v>549</v>
      </c>
      <c r="K881" t="s">
        <v>24</v>
      </c>
      <c r="L881" t="s">
        <v>250</v>
      </c>
      <c r="M881" t="s">
        <v>427</v>
      </c>
      <c r="N881" t="s">
        <v>251</v>
      </c>
      <c r="R881" t="s">
        <v>2371</v>
      </c>
      <c r="T881" t="s">
        <v>39</v>
      </c>
      <c r="U881" t="s">
        <v>39</v>
      </c>
      <c r="V881" t="s">
        <v>39</v>
      </c>
      <c r="W881" t="s">
        <v>3810</v>
      </c>
    </row>
    <row r="882" spans="1:23" x14ac:dyDescent="0.7">
      <c r="A882">
        <v>883</v>
      </c>
      <c r="B882" t="s">
        <v>3811</v>
      </c>
      <c r="C882" t="s">
        <v>3812</v>
      </c>
      <c r="D882" t="s">
        <v>3812</v>
      </c>
      <c r="F882" t="s">
        <v>21</v>
      </c>
      <c r="G882" t="s">
        <v>3813</v>
      </c>
      <c r="H882" t="s">
        <v>538</v>
      </c>
      <c r="K882" t="s">
        <v>24</v>
      </c>
      <c r="L882" t="s">
        <v>68</v>
      </c>
      <c r="M882" t="s">
        <v>498</v>
      </c>
      <c r="N882" t="s">
        <v>367</v>
      </c>
      <c r="O882" t="s">
        <v>28</v>
      </c>
      <c r="P882" t="s">
        <v>28</v>
      </c>
      <c r="R882" t="s">
        <v>3814</v>
      </c>
      <c r="S882">
        <v>500000</v>
      </c>
      <c r="T882">
        <v>0</v>
      </c>
      <c r="U882">
        <v>0</v>
      </c>
      <c r="V882">
        <v>410000</v>
      </c>
      <c r="W882" t="s">
        <v>3815</v>
      </c>
    </row>
    <row r="883" spans="1:23" x14ac:dyDescent="0.7">
      <c r="A883">
        <v>884</v>
      </c>
      <c r="B883" t="s">
        <v>3816</v>
      </c>
      <c r="C883" t="s">
        <v>3817</v>
      </c>
      <c r="D883" t="s">
        <v>3817</v>
      </c>
      <c r="F883" t="s">
        <v>21</v>
      </c>
      <c r="G883" t="s">
        <v>3818</v>
      </c>
      <c r="H883" t="s">
        <v>575</v>
      </c>
      <c r="K883" t="s">
        <v>24</v>
      </c>
      <c r="L883" t="s">
        <v>68</v>
      </c>
      <c r="M883" t="s">
        <v>263</v>
      </c>
      <c r="N883" t="s">
        <v>367</v>
      </c>
      <c r="O883" t="s">
        <v>28</v>
      </c>
      <c r="P883" t="s">
        <v>28</v>
      </c>
      <c r="R883" t="s">
        <v>406</v>
      </c>
      <c r="S883">
        <v>100000</v>
      </c>
      <c r="T883">
        <v>100000</v>
      </c>
      <c r="U883">
        <v>100000</v>
      </c>
      <c r="V883">
        <v>0</v>
      </c>
    </row>
    <row r="884" spans="1:23" x14ac:dyDescent="0.7">
      <c r="A884">
        <v>885</v>
      </c>
      <c r="B884" t="s">
        <v>3819</v>
      </c>
      <c r="C884" t="s">
        <v>3820</v>
      </c>
      <c r="D884" t="s">
        <v>3820</v>
      </c>
      <c r="F884" t="s">
        <v>21</v>
      </c>
      <c r="G884" t="s">
        <v>3821</v>
      </c>
      <c r="H884" t="s">
        <v>614</v>
      </c>
      <c r="K884" t="s">
        <v>34</v>
      </c>
      <c r="L884" t="s">
        <v>68</v>
      </c>
      <c r="M884" t="s">
        <v>36</v>
      </c>
      <c r="N884" t="s">
        <v>75</v>
      </c>
      <c r="O884" t="s">
        <v>28</v>
      </c>
      <c r="P884" t="s">
        <v>28</v>
      </c>
      <c r="R884" t="s">
        <v>1976</v>
      </c>
      <c r="S884">
        <v>280000</v>
      </c>
      <c r="T884" t="s">
        <v>39</v>
      </c>
      <c r="U884" t="s">
        <v>39</v>
      </c>
      <c r="V884" t="s">
        <v>39</v>
      </c>
      <c r="W884" t="s">
        <v>3822</v>
      </c>
    </row>
    <row r="885" spans="1:23" x14ac:dyDescent="0.7">
      <c r="A885">
        <v>886</v>
      </c>
      <c r="B885" t="s">
        <v>3823</v>
      </c>
      <c r="C885" t="s">
        <v>3824</v>
      </c>
      <c r="D885" t="s">
        <v>3824</v>
      </c>
      <c r="F885" t="s">
        <v>21</v>
      </c>
      <c r="G885" t="s">
        <v>3825</v>
      </c>
      <c r="H885" t="s">
        <v>165</v>
      </c>
      <c r="K885" t="s">
        <v>24</v>
      </c>
      <c r="L885" t="s">
        <v>243</v>
      </c>
      <c r="M885" t="s">
        <v>137</v>
      </c>
      <c r="N885" t="s">
        <v>244</v>
      </c>
      <c r="O885" t="s">
        <v>28</v>
      </c>
      <c r="P885" t="s">
        <v>28</v>
      </c>
      <c r="R885" t="s">
        <v>3826</v>
      </c>
      <c r="S885">
        <v>48000</v>
      </c>
      <c r="T885">
        <v>48000</v>
      </c>
      <c r="U885">
        <v>48000</v>
      </c>
      <c r="V885">
        <v>0</v>
      </c>
    </row>
    <row r="886" spans="1:23" x14ac:dyDescent="0.7">
      <c r="A886">
        <v>887</v>
      </c>
      <c r="B886" t="s">
        <v>3827</v>
      </c>
      <c r="C886" t="s">
        <v>3828</v>
      </c>
      <c r="D886" t="s">
        <v>3829</v>
      </c>
      <c r="F886" t="s">
        <v>21</v>
      </c>
      <c r="G886" t="s">
        <v>3830</v>
      </c>
      <c r="H886" t="s">
        <v>292</v>
      </c>
      <c r="K886" t="s">
        <v>92</v>
      </c>
      <c r="L886" t="s">
        <v>293</v>
      </c>
      <c r="M886" t="s">
        <v>498</v>
      </c>
      <c r="N886" t="s">
        <v>294</v>
      </c>
      <c r="O886" t="s">
        <v>76</v>
      </c>
      <c r="P886" t="s">
        <v>295</v>
      </c>
      <c r="R886" t="s">
        <v>3831</v>
      </c>
      <c r="S886">
        <v>750000</v>
      </c>
      <c r="T886" t="s">
        <v>39</v>
      </c>
      <c r="U886" t="s">
        <v>39</v>
      </c>
      <c r="V886" t="s">
        <v>39</v>
      </c>
      <c r="W886" t="s">
        <v>3832</v>
      </c>
    </row>
    <row r="887" spans="1:23" x14ac:dyDescent="0.7">
      <c r="A887">
        <v>888</v>
      </c>
      <c r="B887" t="s">
        <v>3833</v>
      </c>
      <c r="C887" t="s">
        <v>3834</v>
      </c>
      <c r="D887" t="s">
        <v>3834</v>
      </c>
      <c r="F887" t="s">
        <v>21</v>
      </c>
      <c r="G887" t="s">
        <v>3835</v>
      </c>
      <c r="H887" t="s">
        <v>292</v>
      </c>
      <c r="K887" t="s">
        <v>24</v>
      </c>
      <c r="L887" t="s">
        <v>293</v>
      </c>
      <c r="M887" t="s">
        <v>185</v>
      </c>
      <c r="N887" t="s">
        <v>626</v>
      </c>
      <c r="O887" t="s">
        <v>28</v>
      </c>
      <c r="P887" t="s">
        <v>28</v>
      </c>
      <c r="R887" t="s">
        <v>317</v>
      </c>
      <c r="S887">
        <v>10000000</v>
      </c>
      <c r="T887">
        <v>19683400</v>
      </c>
      <c r="U887">
        <v>20000000</v>
      </c>
      <c r="V887">
        <v>-7601200</v>
      </c>
    </row>
    <row r="888" spans="1:23" x14ac:dyDescent="0.7">
      <c r="A888">
        <v>889</v>
      </c>
      <c r="B888" t="s">
        <v>3836</v>
      </c>
      <c r="C888" t="s">
        <v>3837</v>
      </c>
      <c r="D888" t="s">
        <v>3837</v>
      </c>
      <c r="F888" t="s">
        <v>21</v>
      </c>
      <c r="G888" t="s">
        <v>3838</v>
      </c>
      <c r="H888" t="s">
        <v>1502</v>
      </c>
      <c r="K888" t="s">
        <v>24</v>
      </c>
      <c r="L888" t="s">
        <v>68</v>
      </c>
      <c r="M888" t="s">
        <v>137</v>
      </c>
      <c r="N888" t="s">
        <v>75</v>
      </c>
      <c r="O888" t="s">
        <v>295</v>
      </c>
      <c r="P888" t="s">
        <v>28</v>
      </c>
      <c r="R888" t="s">
        <v>3839</v>
      </c>
      <c r="S888">
        <v>30000</v>
      </c>
      <c r="T888" t="s">
        <v>39</v>
      </c>
      <c r="U888" t="s">
        <v>39</v>
      </c>
      <c r="V888" t="s">
        <v>39</v>
      </c>
      <c r="W888" t="s">
        <v>1404</v>
      </c>
    </row>
    <row r="889" spans="1:23" x14ac:dyDescent="0.7">
      <c r="A889">
        <v>890</v>
      </c>
      <c r="B889" t="s">
        <v>3840</v>
      </c>
      <c r="C889" t="s">
        <v>3841</v>
      </c>
      <c r="D889" t="s">
        <v>3841</v>
      </c>
      <c r="F889" t="s">
        <v>21</v>
      </c>
      <c r="G889" t="s">
        <v>3842</v>
      </c>
      <c r="H889" t="s">
        <v>3843</v>
      </c>
      <c r="K889" t="s">
        <v>34</v>
      </c>
      <c r="L889" t="s">
        <v>35</v>
      </c>
      <c r="M889" t="s">
        <v>36</v>
      </c>
      <c r="N889" t="s">
        <v>37</v>
      </c>
      <c r="R889" t="s">
        <v>1985</v>
      </c>
      <c r="S889">
        <v>1619000</v>
      </c>
      <c r="T889" t="s">
        <v>39</v>
      </c>
      <c r="U889" t="s">
        <v>39</v>
      </c>
      <c r="V889" t="s">
        <v>39</v>
      </c>
      <c r="W889" t="s">
        <v>3844</v>
      </c>
    </row>
    <row r="890" spans="1:23" x14ac:dyDescent="0.7">
      <c r="A890">
        <v>891</v>
      </c>
      <c r="B890" t="s">
        <v>3845</v>
      </c>
      <c r="C890" t="s">
        <v>3846</v>
      </c>
      <c r="D890" t="s">
        <v>3846</v>
      </c>
      <c r="F890" t="s">
        <v>21</v>
      </c>
      <c r="G890" t="s">
        <v>3847</v>
      </c>
      <c r="H890" t="s">
        <v>98</v>
      </c>
      <c r="K890" t="s">
        <v>24</v>
      </c>
      <c r="L890" t="s">
        <v>68</v>
      </c>
      <c r="M890" t="s">
        <v>1157</v>
      </c>
      <c r="N890" t="s">
        <v>186</v>
      </c>
      <c r="O890" t="s">
        <v>28</v>
      </c>
      <c r="P890" t="s">
        <v>295</v>
      </c>
      <c r="R890" t="s">
        <v>2371</v>
      </c>
      <c r="T890">
        <v>1060000</v>
      </c>
      <c r="U890">
        <v>0</v>
      </c>
      <c r="V890">
        <v>-1938200</v>
      </c>
      <c r="W890" t="s">
        <v>417</v>
      </c>
    </row>
    <row r="891" spans="1:23" x14ac:dyDescent="0.7">
      <c r="A891">
        <v>892</v>
      </c>
      <c r="B891" t="s">
        <v>3848</v>
      </c>
      <c r="C891" t="s">
        <v>3849</v>
      </c>
      <c r="D891" t="s">
        <v>3850</v>
      </c>
      <c r="F891" t="s">
        <v>21</v>
      </c>
      <c r="H891" t="s">
        <v>3850</v>
      </c>
      <c r="K891" t="s">
        <v>24</v>
      </c>
      <c r="L891" t="s">
        <v>481</v>
      </c>
      <c r="M891" t="s">
        <v>185</v>
      </c>
      <c r="N891" t="s">
        <v>482</v>
      </c>
      <c r="P891" t="s">
        <v>76</v>
      </c>
      <c r="R891" t="s">
        <v>2721</v>
      </c>
      <c r="S891">
        <v>353327</v>
      </c>
      <c r="T891" t="s">
        <v>39</v>
      </c>
      <c r="U891" t="s">
        <v>39</v>
      </c>
      <c r="V891">
        <v>-21905</v>
      </c>
    </row>
    <row r="892" spans="1:23" x14ac:dyDescent="0.7">
      <c r="A892">
        <v>893</v>
      </c>
      <c r="B892" t="s">
        <v>3851</v>
      </c>
      <c r="C892" t="s">
        <v>3852</v>
      </c>
      <c r="D892" t="s">
        <v>3852</v>
      </c>
      <c r="F892" t="s">
        <v>21</v>
      </c>
      <c r="H892" t="s">
        <v>3850</v>
      </c>
      <c r="K892" t="s">
        <v>92</v>
      </c>
      <c r="L892" t="s">
        <v>481</v>
      </c>
      <c r="M892" t="s">
        <v>185</v>
      </c>
      <c r="N892" t="s">
        <v>482</v>
      </c>
      <c r="P892" t="s">
        <v>76</v>
      </c>
      <c r="R892" t="s">
        <v>3853</v>
      </c>
      <c r="S892">
        <v>705198</v>
      </c>
      <c r="T892" t="s">
        <v>39</v>
      </c>
      <c r="U892" t="s">
        <v>39</v>
      </c>
      <c r="V892">
        <v>4566426</v>
      </c>
      <c r="W892" t="s">
        <v>3854</v>
      </c>
    </row>
    <row r="893" spans="1:23" x14ac:dyDescent="0.7">
      <c r="A893">
        <v>894</v>
      </c>
      <c r="B893" t="s">
        <v>3855</v>
      </c>
      <c r="C893" t="s">
        <v>3856</v>
      </c>
      <c r="D893" t="s">
        <v>3856</v>
      </c>
      <c r="F893" t="s">
        <v>21</v>
      </c>
      <c r="G893" t="s">
        <v>3857</v>
      </c>
      <c r="H893" t="s">
        <v>1080</v>
      </c>
      <c r="K893" t="s">
        <v>34</v>
      </c>
      <c r="L893" t="s">
        <v>293</v>
      </c>
      <c r="M893" t="s">
        <v>263</v>
      </c>
      <c r="N893" t="s">
        <v>626</v>
      </c>
      <c r="O893" t="s">
        <v>28</v>
      </c>
      <c r="P893" t="s">
        <v>28</v>
      </c>
      <c r="R893" t="s">
        <v>3858</v>
      </c>
      <c r="S893">
        <v>250000</v>
      </c>
      <c r="T893" t="s">
        <v>39</v>
      </c>
      <c r="U893" t="s">
        <v>39</v>
      </c>
      <c r="V893" t="s">
        <v>39</v>
      </c>
      <c r="W893" t="s">
        <v>2291</v>
      </c>
    </row>
    <row r="894" spans="1:23" x14ac:dyDescent="0.7">
      <c r="A894">
        <v>895</v>
      </c>
      <c r="B894" t="s">
        <v>3859</v>
      </c>
      <c r="C894" t="s">
        <v>3860</v>
      </c>
      <c r="D894" t="s">
        <v>3860</v>
      </c>
      <c r="F894" t="s">
        <v>21</v>
      </c>
      <c r="G894" t="s">
        <v>3861</v>
      </c>
      <c r="H894" t="s">
        <v>437</v>
      </c>
      <c r="K894" t="s">
        <v>24</v>
      </c>
      <c r="L894" t="s">
        <v>243</v>
      </c>
      <c r="M894" t="s">
        <v>3862</v>
      </c>
      <c r="N894" t="s">
        <v>438</v>
      </c>
      <c r="O894" t="s">
        <v>28</v>
      </c>
      <c r="P894" t="s">
        <v>28</v>
      </c>
      <c r="R894" t="s">
        <v>3128</v>
      </c>
      <c r="S894">
        <v>5000000</v>
      </c>
      <c r="T894">
        <v>5000000</v>
      </c>
      <c r="U894">
        <v>5000000</v>
      </c>
      <c r="V894">
        <v>0</v>
      </c>
    </row>
    <row r="895" spans="1:23" x14ac:dyDescent="0.7">
      <c r="A895">
        <v>896</v>
      </c>
      <c r="B895" t="s">
        <v>3863</v>
      </c>
      <c r="C895" t="s">
        <v>3864</v>
      </c>
      <c r="D895" t="s">
        <v>3864</v>
      </c>
      <c r="F895" t="s">
        <v>21</v>
      </c>
      <c r="G895" t="s">
        <v>3865</v>
      </c>
      <c r="H895" t="s">
        <v>601</v>
      </c>
      <c r="K895" t="s">
        <v>24</v>
      </c>
      <c r="L895" t="s">
        <v>243</v>
      </c>
      <c r="M895" t="s">
        <v>137</v>
      </c>
      <c r="N895" t="s">
        <v>603</v>
      </c>
      <c r="O895" t="s">
        <v>28</v>
      </c>
      <c r="P895" t="s">
        <v>28</v>
      </c>
      <c r="R895" t="s">
        <v>343</v>
      </c>
      <c r="S895">
        <v>16000</v>
      </c>
      <c r="T895" t="s">
        <v>39</v>
      </c>
      <c r="U895" t="s">
        <v>39</v>
      </c>
      <c r="V895" t="s">
        <v>39</v>
      </c>
      <c r="W895" t="s">
        <v>3866</v>
      </c>
    </row>
    <row r="896" spans="1:23" x14ac:dyDescent="0.7">
      <c r="A896">
        <v>897</v>
      </c>
      <c r="B896" t="s">
        <v>3867</v>
      </c>
      <c r="C896" t="s">
        <v>3868</v>
      </c>
      <c r="D896" t="s">
        <v>3868</v>
      </c>
      <c r="F896" t="s">
        <v>21</v>
      </c>
      <c r="G896" t="s">
        <v>3869</v>
      </c>
      <c r="H896" t="s">
        <v>760</v>
      </c>
      <c r="K896" t="s">
        <v>34</v>
      </c>
      <c r="L896" t="s">
        <v>250</v>
      </c>
      <c r="M896" t="s">
        <v>137</v>
      </c>
      <c r="N896" t="s">
        <v>251</v>
      </c>
      <c r="R896" t="s">
        <v>1386</v>
      </c>
      <c r="S896">
        <v>48000</v>
      </c>
      <c r="T896" t="s">
        <v>39</v>
      </c>
      <c r="U896" t="s">
        <v>39</v>
      </c>
      <c r="V896" t="s">
        <v>39</v>
      </c>
      <c r="W896" t="s">
        <v>1644</v>
      </c>
    </row>
    <row r="897" spans="1:23" x14ac:dyDescent="0.7">
      <c r="A897">
        <v>898</v>
      </c>
      <c r="B897" t="s">
        <v>3870</v>
      </c>
      <c r="C897" t="s">
        <v>3871</v>
      </c>
      <c r="D897" t="s">
        <v>3872</v>
      </c>
      <c r="F897" t="s">
        <v>21</v>
      </c>
      <c r="G897" t="s">
        <v>2659</v>
      </c>
      <c r="H897" t="s">
        <v>2490</v>
      </c>
      <c r="K897" t="s">
        <v>24</v>
      </c>
      <c r="L897" t="s">
        <v>243</v>
      </c>
      <c r="M897" t="s">
        <v>166</v>
      </c>
      <c r="N897" t="s">
        <v>244</v>
      </c>
      <c r="O897" t="s">
        <v>76</v>
      </c>
      <c r="P897" t="s">
        <v>28</v>
      </c>
      <c r="R897" t="s">
        <v>3873</v>
      </c>
      <c r="S897">
        <v>677000</v>
      </c>
      <c r="T897">
        <v>4588700</v>
      </c>
      <c r="U897">
        <v>3784800</v>
      </c>
      <c r="V897">
        <v>1663400</v>
      </c>
      <c r="W897" t="s">
        <v>3874</v>
      </c>
    </row>
    <row r="898" spans="1:23" x14ac:dyDescent="0.7">
      <c r="A898">
        <v>899</v>
      </c>
      <c r="B898" t="s">
        <v>3875</v>
      </c>
      <c r="C898" t="s">
        <v>3876</v>
      </c>
      <c r="D898" t="s">
        <v>3876</v>
      </c>
      <c r="F898" t="s">
        <v>21</v>
      </c>
      <c r="G898" t="s">
        <v>3877</v>
      </c>
      <c r="H898" t="s">
        <v>2490</v>
      </c>
      <c r="K898" t="s">
        <v>34</v>
      </c>
      <c r="L898" t="s">
        <v>25</v>
      </c>
      <c r="M898" t="s">
        <v>55</v>
      </c>
      <c r="N898" t="s">
        <v>56</v>
      </c>
      <c r="R898" t="s">
        <v>3878</v>
      </c>
      <c r="S898">
        <v>107000</v>
      </c>
      <c r="T898">
        <v>0</v>
      </c>
      <c r="U898">
        <v>107000</v>
      </c>
      <c r="V898">
        <v>0</v>
      </c>
      <c r="W898" t="s">
        <v>3879</v>
      </c>
    </row>
    <row r="899" spans="1:23" x14ac:dyDescent="0.7">
      <c r="A899">
        <v>900</v>
      </c>
      <c r="B899" t="s">
        <v>3880</v>
      </c>
      <c r="C899" t="s">
        <v>3881</v>
      </c>
      <c r="D899" t="s">
        <v>3881</v>
      </c>
      <c r="F899" t="s">
        <v>21</v>
      </c>
      <c r="H899" t="s">
        <v>3881</v>
      </c>
      <c r="K899" t="s">
        <v>24</v>
      </c>
      <c r="L899" t="s">
        <v>481</v>
      </c>
      <c r="M899" t="s">
        <v>185</v>
      </c>
      <c r="N899" t="s">
        <v>482</v>
      </c>
      <c r="P899" t="s">
        <v>76</v>
      </c>
      <c r="R899" t="s">
        <v>1485</v>
      </c>
      <c r="S899">
        <v>16842000</v>
      </c>
      <c r="T899">
        <v>467956187</v>
      </c>
      <c r="U899">
        <v>359037864</v>
      </c>
      <c r="V899">
        <v>155946605</v>
      </c>
      <c r="W899" t="s">
        <v>3882</v>
      </c>
    </row>
    <row r="900" spans="1:23" x14ac:dyDescent="0.7">
      <c r="A900">
        <v>901</v>
      </c>
      <c r="B900" t="s">
        <v>3883</v>
      </c>
      <c r="C900" t="s">
        <v>3884</v>
      </c>
      <c r="D900" t="s">
        <v>3884</v>
      </c>
      <c r="F900" t="s">
        <v>21</v>
      </c>
      <c r="G900" t="s">
        <v>3885</v>
      </c>
      <c r="H900" t="s">
        <v>160</v>
      </c>
      <c r="K900" t="s">
        <v>24</v>
      </c>
      <c r="L900" t="s">
        <v>293</v>
      </c>
      <c r="M900" t="s">
        <v>655</v>
      </c>
      <c r="N900" t="s">
        <v>294</v>
      </c>
      <c r="O900" t="s">
        <v>295</v>
      </c>
      <c r="P900" t="s">
        <v>295</v>
      </c>
      <c r="R900" t="s">
        <v>2371</v>
      </c>
      <c r="T900">
        <v>80000</v>
      </c>
      <c r="U900">
        <v>0</v>
      </c>
      <c r="V900">
        <v>-383000</v>
      </c>
    </row>
    <row r="901" spans="1:23" x14ac:dyDescent="0.7">
      <c r="A901">
        <v>902</v>
      </c>
      <c r="B901" t="s">
        <v>3886</v>
      </c>
      <c r="C901" t="s">
        <v>3887</v>
      </c>
      <c r="D901" t="s">
        <v>3888</v>
      </c>
      <c r="F901" t="s">
        <v>21</v>
      </c>
      <c r="G901" t="s">
        <v>3889</v>
      </c>
      <c r="H901" t="s">
        <v>136</v>
      </c>
      <c r="K901" t="s">
        <v>24</v>
      </c>
      <c r="L901" t="s">
        <v>243</v>
      </c>
      <c r="M901" t="s">
        <v>55</v>
      </c>
      <c r="N901" t="s">
        <v>244</v>
      </c>
      <c r="O901" t="s">
        <v>295</v>
      </c>
      <c r="P901" t="s">
        <v>28</v>
      </c>
      <c r="R901" t="s">
        <v>288</v>
      </c>
      <c r="S901">
        <v>35000</v>
      </c>
      <c r="T901">
        <v>-89455000</v>
      </c>
      <c r="U901">
        <v>10668200</v>
      </c>
      <c r="V901">
        <v>-123200</v>
      </c>
    </row>
    <row r="902" spans="1:23" x14ac:dyDescent="0.7">
      <c r="A902">
        <v>903</v>
      </c>
      <c r="B902" t="s">
        <v>3890</v>
      </c>
      <c r="C902" t="s">
        <v>3891</v>
      </c>
      <c r="D902" t="s">
        <v>3891</v>
      </c>
      <c r="F902" t="s">
        <v>21</v>
      </c>
      <c r="G902" t="s">
        <v>3892</v>
      </c>
      <c r="H902" t="s">
        <v>292</v>
      </c>
      <c r="K902" t="s">
        <v>24</v>
      </c>
      <c r="L902" t="s">
        <v>293</v>
      </c>
      <c r="M902" t="s">
        <v>185</v>
      </c>
      <c r="N902" t="s">
        <v>626</v>
      </c>
      <c r="O902" t="s">
        <v>28</v>
      </c>
      <c r="P902" t="s">
        <v>28</v>
      </c>
      <c r="R902" t="s">
        <v>777</v>
      </c>
      <c r="S902">
        <v>5000000</v>
      </c>
      <c r="T902">
        <v>1564446</v>
      </c>
      <c r="U902">
        <v>0</v>
      </c>
      <c r="V902">
        <v>-2821664</v>
      </c>
    </row>
    <row r="903" spans="1:23" x14ac:dyDescent="0.7">
      <c r="A903">
        <v>904</v>
      </c>
      <c r="B903" t="s">
        <v>3893</v>
      </c>
      <c r="C903" t="s">
        <v>3894</v>
      </c>
      <c r="D903" t="s">
        <v>3894</v>
      </c>
      <c r="F903" t="s">
        <v>21</v>
      </c>
      <c r="G903" t="s">
        <v>3895</v>
      </c>
      <c r="H903" t="s">
        <v>897</v>
      </c>
      <c r="K903" t="s">
        <v>24</v>
      </c>
      <c r="L903" t="s">
        <v>68</v>
      </c>
      <c r="M903" t="s">
        <v>185</v>
      </c>
      <c r="N903" t="s">
        <v>186</v>
      </c>
      <c r="O903" t="s">
        <v>295</v>
      </c>
      <c r="P903" t="s">
        <v>295</v>
      </c>
      <c r="R903" t="s">
        <v>3896</v>
      </c>
      <c r="S903">
        <v>200000</v>
      </c>
      <c r="T903">
        <v>4409000</v>
      </c>
      <c r="U903">
        <v>0</v>
      </c>
      <c r="V903">
        <v>130020</v>
      </c>
      <c r="W903" t="s">
        <v>417</v>
      </c>
    </row>
    <row r="904" spans="1:23" x14ac:dyDescent="0.7">
      <c r="A904">
        <v>905</v>
      </c>
      <c r="B904" t="s">
        <v>3897</v>
      </c>
      <c r="C904" t="s">
        <v>3898</v>
      </c>
      <c r="D904" t="s">
        <v>3898</v>
      </c>
      <c r="F904" t="s">
        <v>21</v>
      </c>
      <c r="G904" t="s">
        <v>3899</v>
      </c>
      <c r="H904" t="s">
        <v>315</v>
      </c>
      <c r="K904" t="s">
        <v>24</v>
      </c>
      <c r="L904" t="s">
        <v>68</v>
      </c>
      <c r="M904" t="s">
        <v>185</v>
      </c>
      <c r="N904" t="s">
        <v>75</v>
      </c>
      <c r="O904" t="s">
        <v>76</v>
      </c>
      <c r="P904" t="s">
        <v>76</v>
      </c>
      <c r="R904" t="s">
        <v>2844</v>
      </c>
      <c r="S904">
        <v>5000000</v>
      </c>
      <c r="T904">
        <v>6824720</v>
      </c>
      <c r="U904">
        <v>5000000</v>
      </c>
      <c r="V904">
        <v>1824720</v>
      </c>
      <c r="W904" t="s">
        <v>417</v>
      </c>
    </row>
    <row r="905" spans="1:23" x14ac:dyDescent="0.7">
      <c r="A905">
        <v>906</v>
      </c>
      <c r="B905" t="s">
        <v>3900</v>
      </c>
      <c r="C905" t="s">
        <v>3901</v>
      </c>
      <c r="D905" t="s">
        <v>3901</v>
      </c>
      <c r="F905" t="s">
        <v>21</v>
      </c>
      <c r="G905" t="s">
        <v>3902</v>
      </c>
      <c r="H905" t="s">
        <v>274</v>
      </c>
      <c r="K905" t="s">
        <v>34</v>
      </c>
      <c r="L905" t="s">
        <v>250</v>
      </c>
      <c r="M905" t="s">
        <v>36</v>
      </c>
      <c r="N905" t="s">
        <v>251</v>
      </c>
      <c r="R905" t="s">
        <v>3903</v>
      </c>
      <c r="S905">
        <v>153000</v>
      </c>
      <c r="T905" t="s">
        <v>39</v>
      </c>
      <c r="U905" t="s">
        <v>39</v>
      </c>
      <c r="V905" t="s">
        <v>39</v>
      </c>
      <c r="W905" t="s">
        <v>1138</v>
      </c>
    </row>
    <row r="906" spans="1:23" x14ac:dyDescent="0.7">
      <c r="A906">
        <v>907</v>
      </c>
      <c r="B906" t="s">
        <v>3904</v>
      </c>
      <c r="C906" t="s">
        <v>3905</v>
      </c>
      <c r="D906" t="s">
        <v>3905</v>
      </c>
      <c r="F906" t="s">
        <v>21</v>
      </c>
      <c r="G906" t="s">
        <v>3906</v>
      </c>
      <c r="H906" t="s">
        <v>760</v>
      </c>
      <c r="K906" t="s">
        <v>34</v>
      </c>
      <c r="L906" t="s">
        <v>250</v>
      </c>
      <c r="M906" t="s">
        <v>602</v>
      </c>
      <c r="N906" t="s">
        <v>251</v>
      </c>
      <c r="R906" t="s">
        <v>199</v>
      </c>
      <c r="S906">
        <v>32000</v>
      </c>
      <c r="T906" t="s">
        <v>39</v>
      </c>
      <c r="U906" t="s">
        <v>39</v>
      </c>
      <c r="V906" t="s">
        <v>39</v>
      </c>
      <c r="W906" t="s">
        <v>1644</v>
      </c>
    </row>
    <row r="907" spans="1:23" x14ac:dyDescent="0.7">
      <c r="A907">
        <v>908</v>
      </c>
      <c r="B907" t="s">
        <v>3907</v>
      </c>
      <c r="C907" t="s">
        <v>3908</v>
      </c>
      <c r="D907" t="s">
        <v>3908</v>
      </c>
      <c r="F907" t="s">
        <v>21</v>
      </c>
      <c r="G907" t="s">
        <v>3909</v>
      </c>
      <c r="H907" t="s">
        <v>1316</v>
      </c>
      <c r="K907" t="s">
        <v>24</v>
      </c>
      <c r="L907" t="s">
        <v>68</v>
      </c>
      <c r="M907" t="s">
        <v>36</v>
      </c>
      <c r="N907" t="s">
        <v>75</v>
      </c>
      <c r="O907" t="s">
        <v>76</v>
      </c>
      <c r="P907" t="s">
        <v>28</v>
      </c>
      <c r="R907" t="s">
        <v>3910</v>
      </c>
      <c r="S907">
        <v>80000</v>
      </c>
      <c r="T907">
        <v>80000</v>
      </c>
      <c r="U907">
        <v>80000</v>
      </c>
      <c r="V907">
        <v>0</v>
      </c>
      <c r="W907" t="s">
        <v>3911</v>
      </c>
    </row>
    <row r="908" spans="1:23" x14ac:dyDescent="0.7">
      <c r="A908">
        <v>909</v>
      </c>
      <c r="B908" t="s">
        <v>3912</v>
      </c>
      <c r="C908" t="s">
        <v>3913</v>
      </c>
      <c r="D908" t="s">
        <v>3913</v>
      </c>
      <c r="F908" t="s">
        <v>21</v>
      </c>
      <c r="G908" t="s">
        <v>3914</v>
      </c>
      <c r="H908" t="s">
        <v>3069</v>
      </c>
      <c r="K908" t="s">
        <v>24</v>
      </c>
      <c r="L908" t="s">
        <v>243</v>
      </c>
      <c r="M908" t="s">
        <v>2263</v>
      </c>
      <c r="N908" t="s">
        <v>438</v>
      </c>
      <c r="O908" t="s">
        <v>28</v>
      </c>
      <c r="P908" t="s">
        <v>28</v>
      </c>
      <c r="R908" t="s">
        <v>3915</v>
      </c>
      <c r="S908">
        <v>32000</v>
      </c>
      <c r="T908" t="s">
        <v>39</v>
      </c>
      <c r="U908" t="s">
        <v>39</v>
      </c>
      <c r="V908" t="s">
        <v>39</v>
      </c>
      <c r="W908" t="s">
        <v>440</v>
      </c>
    </row>
    <row r="909" spans="1:23" x14ac:dyDescent="0.7">
      <c r="A909">
        <v>910</v>
      </c>
      <c r="B909" t="s">
        <v>3916</v>
      </c>
      <c r="C909" t="s">
        <v>3917</v>
      </c>
      <c r="D909" t="s">
        <v>3917</v>
      </c>
      <c r="F909" t="s">
        <v>21</v>
      </c>
      <c r="H909" t="s">
        <v>3918</v>
      </c>
      <c r="K909" t="s">
        <v>92</v>
      </c>
      <c r="L909" t="s">
        <v>250</v>
      </c>
      <c r="M909" t="s">
        <v>55</v>
      </c>
      <c r="N909" t="s">
        <v>251</v>
      </c>
      <c r="R909" t="s">
        <v>2371</v>
      </c>
      <c r="T909">
        <v>0</v>
      </c>
      <c r="U909">
        <v>0</v>
      </c>
      <c r="V909">
        <v>5500000</v>
      </c>
      <c r="W909" t="s">
        <v>2355</v>
      </c>
    </row>
    <row r="910" spans="1:23" x14ac:dyDescent="0.7">
      <c r="A910">
        <v>911</v>
      </c>
      <c r="B910" t="s">
        <v>3919</v>
      </c>
      <c r="C910" t="s">
        <v>3920</v>
      </c>
      <c r="D910" t="s">
        <v>3920</v>
      </c>
      <c r="F910" t="s">
        <v>21</v>
      </c>
      <c r="G910" t="s">
        <v>3921</v>
      </c>
      <c r="H910" t="s">
        <v>98</v>
      </c>
      <c r="K910" t="s">
        <v>24</v>
      </c>
      <c r="L910" t="s">
        <v>68</v>
      </c>
      <c r="M910" t="s">
        <v>492</v>
      </c>
      <c r="N910" t="s">
        <v>186</v>
      </c>
      <c r="O910" t="s">
        <v>28</v>
      </c>
      <c r="P910" t="s">
        <v>295</v>
      </c>
      <c r="R910" t="s">
        <v>1991</v>
      </c>
      <c r="S910">
        <v>76000</v>
      </c>
      <c r="T910">
        <v>0</v>
      </c>
      <c r="U910">
        <v>76000</v>
      </c>
      <c r="V910">
        <v>0</v>
      </c>
    </row>
    <row r="911" spans="1:23" x14ac:dyDescent="0.7">
      <c r="A911">
        <v>912</v>
      </c>
      <c r="B911" t="s">
        <v>3922</v>
      </c>
      <c r="C911" t="s">
        <v>3923</v>
      </c>
      <c r="D911" t="s">
        <v>3923</v>
      </c>
      <c r="F911" t="s">
        <v>21</v>
      </c>
      <c r="G911" t="s">
        <v>3924</v>
      </c>
      <c r="H911" t="s">
        <v>3925</v>
      </c>
      <c r="K911" t="s">
        <v>24</v>
      </c>
      <c r="L911" t="s">
        <v>250</v>
      </c>
      <c r="M911" t="s">
        <v>1335</v>
      </c>
      <c r="N911" t="s">
        <v>251</v>
      </c>
      <c r="R911" t="s">
        <v>2371</v>
      </c>
      <c r="T911">
        <v>103000</v>
      </c>
      <c r="U911">
        <v>0</v>
      </c>
      <c r="V911">
        <v>103000</v>
      </c>
    </row>
    <row r="912" spans="1:23" x14ac:dyDescent="0.7">
      <c r="A912">
        <v>913</v>
      </c>
      <c r="B912" t="s">
        <v>3926</v>
      </c>
      <c r="C912" t="s">
        <v>3927</v>
      </c>
      <c r="D912" t="s">
        <v>3927</v>
      </c>
      <c r="F912" t="s">
        <v>21</v>
      </c>
      <c r="G912" t="s">
        <v>3928</v>
      </c>
      <c r="H912" t="s">
        <v>549</v>
      </c>
      <c r="K912" t="s">
        <v>34</v>
      </c>
      <c r="L912" t="s">
        <v>250</v>
      </c>
      <c r="M912" t="s">
        <v>2886</v>
      </c>
      <c r="N912" t="s">
        <v>251</v>
      </c>
      <c r="R912" t="s">
        <v>343</v>
      </c>
      <c r="S912">
        <v>45000</v>
      </c>
      <c r="T912" t="s">
        <v>39</v>
      </c>
      <c r="U912" t="s">
        <v>39</v>
      </c>
      <c r="V912" t="s">
        <v>39</v>
      </c>
      <c r="W912" t="s">
        <v>1265</v>
      </c>
    </row>
    <row r="913" spans="1:23" x14ac:dyDescent="0.7">
      <c r="A913">
        <v>914</v>
      </c>
      <c r="B913" t="s">
        <v>3929</v>
      </c>
      <c r="C913" t="s">
        <v>3930</v>
      </c>
      <c r="D913" t="s">
        <v>3931</v>
      </c>
      <c r="F913" t="s">
        <v>384</v>
      </c>
      <c r="G913" t="s">
        <v>3932</v>
      </c>
      <c r="K913" t="s">
        <v>92</v>
      </c>
      <c r="L913" t="s">
        <v>25</v>
      </c>
      <c r="M913" t="s">
        <v>55</v>
      </c>
      <c r="N913" t="s">
        <v>56</v>
      </c>
      <c r="R913" t="s">
        <v>325</v>
      </c>
      <c r="S913">
        <v>28230000</v>
      </c>
      <c r="T913" t="s">
        <v>39</v>
      </c>
      <c r="U913" t="s">
        <v>39</v>
      </c>
      <c r="V913" t="s">
        <v>39</v>
      </c>
      <c r="W913" t="s">
        <v>3933</v>
      </c>
    </row>
    <row r="914" spans="1:23" x14ac:dyDescent="0.7">
      <c r="A914">
        <v>915</v>
      </c>
      <c r="B914" t="s">
        <v>3934</v>
      </c>
      <c r="C914" t="s">
        <v>3935</v>
      </c>
      <c r="D914" t="s">
        <v>3935</v>
      </c>
      <c r="F914" t="s">
        <v>21</v>
      </c>
      <c r="G914" t="s">
        <v>3936</v>
      </c>
      <c r="H914" t="s">
        <v>61</v>
      </c>
      <c r="K914" t="s">
        <v>34</v>
      </c>
      <c r="L914" t="s">
        <v>293</v>
      </c>
      <c r="M914" t="s">
        <v>36</v>
      </c>
      <c r="N914" t="s">
        <v>27</v>
      </c>
      <c r="O914" t="s">
        <v>28</v>
      </c>
      <c r="P914" t="s">
        <v>28</v>
      </c>
      <c r="R914" t="s">
        <v>3937</v>
      </c>
      <c r="S914">
        <v>80000</v>
      </c>
      <c r="T914" t="s">
        <v>39</v>
      </c>
      <c r="U914" t="s">
        <v>39</v>
      </c>
      <c r="V914" t="s">
        <v>39</v>
      </c>
      <c r="W914" t="s">
        <v>3938</v>
      </c>
    </row>
    <row r="915" spans="1:23" x14ac:dyDescent="0.7">
      <c r="A915">
        <v>916</v>
      </c>
      <c r="B915" t="s">
        <v>3939</v>
      </c>
      <c r="C915" t="s">
        <v>3940</v>
      </c>
      <c r="D915" t="s">
        <v>3940</v>
      </c>
      <c r="F915" t="s">
        <v>21</v>
      </c>
      <c r="G915" t="s">
        <v>3941</v>
      </c>
      <c r="H915" t="s">
        <v>91</v>
      </c>
      <c r="K915" t="s">
        <v>24</v>
      </c>
      <c r="L915" t="s">
        <v>68</v>
      </c>
      <c r="M915" t="s">
        <v>826</v>
      </c>
      <c r="N915" t="s">
        <v>186</v>
      </c>
      <c r="O915" t="s">
        <v>28</v>
      </c>
      <c r="P915" t="s">
        <v>28</v>
      </c>
      <c r="R915" t="s">
        <v>3942</v>
      </c>
      <c r="S915">
        <v>177000</v>
      </c>
      <c r="T915">
        <v>578400</v>
      </c>
      <c r="U915">
        <v>0</v>
      </c>
      <c r="V915">
        <v>-2400</v>
      </c>
    </row>
    <row r="916" spans="1:23" x14ac:dyDescent="0.7">
      <c r="A916">
        <v>917</v>
      </c>
      <c r="B916" t="s">
        <v>3943</v>
      </c>
      <c r="C916" t="s">
        <v>3944</v>
      </c>
      <c r="D916" t="s">
        <v>3944</v>
      </c>
      <c r="F916" t="s">
        <v>21</v>
      </c>
      <c r="G916" t="s">
        <v>3945</v>
      </c>
      <c r="H916" t="s">
        <v>315</v>
      </c>
      <c r="K916" t="s">
        <v>34</v>
      </c>
      <c r="L916" t="s">
        <v>68</v>
      </c>
      <c r="M916" t="s">
        <v>366</v>
      </c>
      <c r="N916" t="s">
        <v>75</v>
      </c>
      <c r="O916" t="s">
        <v>28</v>
      </c>
      <c r="P916" t="s">
        <v>76</v>
      </c>
      <c r="R916" t="s">
        <v>1655</v>
      </c>
      <c r="S916">
        <v>690000</v>
      </c>
      <c r="T916">
        <v>0</v>
      </c>
      <c r="U916">
        <v>0</v>
      </c>
      <c r="V916">
        <v>-2000</v>
      </c>
      <c r="W916" t="s">
        <v>3946</v>
      </c>
    </row>
    <row r="917" spans="1:23" x14ac:dyDescent="0.7">
      <c r="A917">
        <v>918</v>
      </c>
      <c r="B917" t="s">
        <v>3947</v>
      </c>
      <c r="C917" t="s">
        <v>3948</v>
      </c>
      <c r="D917" t="s">
        <v>3948</v>
      </c>
      <c r="F917" t="s">
        <v>21</v>
      </c>
      <c r="G917" t="s">
        <v>3949</v>
      </c>
      <c r="H917" t="s">
        <v>3950</v>
      </c>
      <c r="K917" t="s">
        <v>34</v>
      </c>
      <c r="L917" t="s">
        <v>250</v>
      </c>
      <c r="M917" t="s">
        <v>137</v>
      </c>
      <c r="N917" t="s">
        <v>251</v>
      </c>
      <c r="R917" t="s">
        <v>544</v>
      </c>
      <c r="S917">
        <v>15000</v>
      </c>
      <c r="T917" t="s">
        <v>39</v>
      </c>
      <c r="U917" t="s">
        <v>39</v>
      </c>
      <c r="V917" t="s">
        <v>39</v>
      </c>
      <c r="W917" t="s">
        <v>1138</v>
      </c>
    </row>
    <row r="918" spans="1:23" x14ac:dyDescent="0.7">
      <c r="A918">
        <v>919</v>
      </c>
      <c r="B918" t="s">
        <v>3951</v>
      </c>
      <c r="C918" t="s">
        <v>3952</v>
      </c>
      <c r="D918" t="s">
        <v>3952</v>
      </c>
      <c r="F918" t="s">
        <v>21</v>
      </c>
      <c r="G918" t="s">
        <v>3953</v>
      </c>
      <c r="H918" t="s">
        <v>1278</v>
      </c>
      <c r="K918" t="s">
        <v>24</v>
      </c>
      <c r="L918" t="s">
        <v>250</v>
      </c>
      <c r="M918" t="s">
        <v>655</v>
      </c>
      <c r="N918" t="s">
        <v>251</v>
      </c>
      <c r="R918" t="s">
        <v>1085</v>
      </c>
      <c r="S918">
        <v>32000</v>
      </c>
      <c r="T918">
        <v>160000</v>
      </c>
      <c r="U918">
        <v>205000</v>
      </c>
      <c r="V918">
        <v>0</v>
      </c>
    </row>
    <row r="919" spans="1:23" x14ac:dyDescent="0.7">
      <c r="A919">
        <v>920</v>
      </c>
      <c r="B919" t="s">
        <v>3954</v>
      </c>
      <c r="C919" t="s">
        <v>3955</v>
      </c>
      <c r="D919" t="s">
        <v>3955</v>
      </c>
      <c r="F919" t="s">
        <v>21</v>
      </c>
      <c r="G919" t="s">
        <v>3956</v>
      </c>
      <c r="H919" t="s">
        <v>1609</v>
      </c>
      <c r="K919" t="s">
        <v>24</v>
      </c>
      <c r="L919" t="s">
        <v>293</v>
      </c>
      <c r="M919" t="s">
        <v>3094</v>
      </c>
      <c r="N919" t="s">
        <v>626</v>
      </c>
      <c r="O919" t="s">
        <v>295</v>
      </c>
      <c r="P919" t="s">
        <v>28</v>
      </c>
      <c r="R919" t="s">
        <v>203</v>
      </c>
      <c r="S919">
        <v>10000000</v>
      </c>
      <c r="T919">
        <v>2606473</v>
      </c>
      <c r="U919">
        <v>10000000</v>
      </c>
      <c r="V919">
        <v>-9455687</v>
      </c>
    </row>
    <row r="920" spans="1:23" x14ac:dyDescent="0.7">
      <c r="A920">
        <v>921</v>
      </c>
      <c r="B920" t="s">
        <v>3957</v>
      </c>
      <c r="C920" t="s">
        <v>3958</v>
      </c>
      <c r="D920" t="s">
        <v>3958</v>
      </c>
      <c r="F920" t="s">
        <v>21</v>
      </c>
      <c r="G920" t="s">
        <v>3959</v>
      </c>
      <c r="H920" t="s">
        <v>635</v>
      </c>
      <c r="K920" t="s">
        <v>34</v>
      </c>
      <c r="L920" t="s">
        <v>68</v>
      </c>
      <c r="M920" t="s">
        <v>137</v>
      </c>
      <c r="N920" t="s">
        <v>69</v>
      </c>
      <c r="R920" t="s">
        <v>325</v>
      </c>
      <c r="S920">
        <v>16000</v>
      </c>
      <c r="T920" t="s">
        <v>39</v>
      </c>
      <c r="U920" t="s">
        <v>39</v>
      </c>
      <c r="V920" t="s">
        <v>39</v>
      </c>
      <c r="W920" t="s">
        <v>1265</v>
      </c>
    </row>
    <row r="921" spans="1:23" x14ac:dyDescent="0.7">
      <c r="A921">
        <v>922</v>
      </c>
      <c r="B921" t="s">
        <v>3960</v>
      </c>
      <c r="C921" t="s">
        <v>3961</v>
      </c>
      <c r="D921" t="s">
        <v>3961</v>
      </c>
      <c r="F921" t="s">
        <v>21</v>
      </c>
      <c r="G921" t="s">
        <v>3962</v>
      </c>
      <c r="H921" t="s">
        <v>1437</v>
      </c>
      <c r="K921" t="s">
        <v>24</v>
      </c>
      <c r="L921" t="s">
        <v>68</v>
      </c>
      <c r="M921" t="s">
        <v>2376</v>
      </c>
      <c r="N921" t="s">
        <v>69</v>
      </c>
      <c r="O921" t="s">
        <v>28</v>
      </c>
      <c r="P921" t="s">
        <v>28</v>
      </c>
      <c r="R921" t="s">
        <v>2154</v>
      </c>
      <c r="S921">
        <v>80000</v>
      </c>
      <c r="T921">
        <v>0</v>
      </c>
      <c r="U921">
        <v>80000</v>
      </c>
      <c r="V921">
        <v>-166000</v>
      </c>
    </row>
    <row r="922" spans="1:23" x14ac:dyDescent="0.7">
      <c r="A922">
        <v>923</v>
      </c>
      <c r="B922" t="s">
        <v>3963</v>
      </c>
      <c r="C922" t="s">
        <v>3964</v>
      </c>
      <c r="D922" t="s">
        <v>3964</v>
      </c>
      <c r="F922" t="s">
        <v>21</v>
      </c>
      <c r="G922" t="s">
        <v>3965</v>
      </c>
      <c r="H922" t="s">
        <v>760</v>
      </c>
      <c r="K922" t="s">
        <v>34</v>
      </c>
      <c r="L922" t="s">
        <v>250</v>
      </c>
      <c r="M922" t="s">
        <v>137</v>
      </c>
      <c r="N922" t="s">
        <v>251</v>
      </c>
      <c r="R922" t="s">
        <v>103</v>
      </c>
      <c r="S922">
        <v>24000</v>
      </c>
      <c r="T922" t="s">
        <v>39</v>
      </c>
      <c r="U922" t="s">
        <v>39</v>
      </c>
      <c r="V922" t="s">
        <v>39</v>
      </c>
      <c r="W922" t="s">
        <v>3966</v>
      </c>
    </row>
    <row r="923" spans="1:23" x14ac:dyDescent="0.7">
      <c r="A923">
        <v>924</v>
      </c>
      <c r="B923" t="s">
        <v>3967</v>
      </c>
      <c r="C923" t="s">
        <v>3968</v>
      </c>
      <c r="D923" t="s">
        <v>3968</v>
      </c>
      <c r="F923" t="s">
        <v>21</v>
      </c>
      <c r="G923" t="s">
        <v>3969</v>
      </c>
      <c r="H923" t="s">
        <v>160</v>
      </c>
      <c r="K923" t="s">
        <v>24</v>
      </c>
      <c r="L923" t="s">
        <v>25</v>
      </c>
      <c r="M923" t="s">
        <v>137</v>
      </c>
      <c r="N923" t="s">
        <v>27</v>
      </c>
      <c r="O923" t="s">
        <v>28</v>
      </c>
      <c r="P923" t="s">
        <v>28</v>
      </c>
      <c r="R923" t="s">
        <v>1689</v>
      </c>
      <c r="S923">
        <v>20000</v>
      </c>
      <c r="T923" t="s">
        <v>39</v>
      </c>
      <c r="U923" t="s">
        <v>39</v>
      </c>
      <c r="V923" t="s">
        <v>39</v>
      </c>
      <c r="W923" t="s">
        <v>581</v>
      </c>
    </row>
    <row r="924" spans="1:23" x14ac:dyDescent="0.7">
      <c r="A924">
        <v>925</v>
      </c>
      <c r="B924" t="s">
        <v>3970</v>
      </c>
      <c r="C924" t="s">
        <v>3971</v>
      </c>
      <c r="D924" t="s">
        <v>3972</v>
      </c>
      <c r="F924" t="s">
        <v>384</v>
      </c>
      <c r="G924" t="s">
        <v>3973</v>
      </c>
      <c r="H924" t="s">
        <v>160</v>
      </c>
      <c r="K924" t="s">
        <v>92</v>
      </c>
      <c r="L924" t="s">
        <v>293</v>
      </c>
      <c r="M924" t="s">
        <v>263</v>
      </c>
      <c r="N924" t="s">
        <v>294</v>
      </c>
      <c r="O924" t="s">
        <v>28</v>
      </c>
      <c r="P924" t="s">
        <v>28</v>
      </c>
      <c r="R924" t="s">
        <v>2232</v>
      </c>
      <c r="S924">
        <v>540000</v>
      </c>
      <c r="T924">
        <v>540000</v>
      </c>
      <c r="U924">
        <v>1080000</v>
      </c>
      <c r="V924">
        <v>0</v>
      </c>
    </row>
    <row r="925" spans="1:23" x14ac:dyDescent="0.7">
      <c r="A925">
        <v>926</v>
      </c>
      <c r="B925" t="s">
        <v>3974</v>
      </c>
      <c r="C925" t="s">
        <v>3975</v>
      </c>
      <c r="D925" t="s">
        <v>3975</v>
      </c>
      <c r="F925" t="s">
        <v>21</v>
      </c>
      <c r="G925" t="s">
        <v>3976</v>
      </c>
      <c r="H925" t="s">
        <v>197</v>
      </c>
      <c r="K925" t="s">
        <v>34</v>
      </c>
      <c r="L925" t="s">
        <v>250</v>
      </c>
      <c r="M925" t="s">
        <v>36</v>
      </c>
      <c r="N925" t="s">
        <v>251</v>
      </c>
      <c r="R925" t="s">
        <v>3403</v>
      </c>
      <c r="S925">
        <v>127500</v>
      </c>
      <c r="T925" t="s">
        <v>39</v>
      </c>
      <c r="U925" t="s">
        <v>39</v>
      </c>
      <c r="V925" t="s">
        <v>39</v>
      </c>
      <c r="W925" t="s">
        <v>3977</v>
      </c>
    </row>
    <row r="926" spans="1:23" x14ac:dyDescent="0.7">
      <c r="A926">
        <v>927</v>
      </c>
      <c r="B926" t="s">
        <v>3978</v>
      </c>
      <c r="C926" t="s">
        <v>3979</v>
      </c>
      <c r="D926" t="s">
        <v>3979</v>
      </c>
      <c r="F926" t="s">
        <v>21</v>
      </c>
      <c r="G926" t="s">
        <v>324</v>
      </c>
      <c r="H926" t="s">
        <v>3980</v>
      </c>
      <c r="K926" t="s">
        <v>24</v>
      </c>
      <c r="L926" t="s">
        <v>293</v>
      </c>
      <c r="M926" t="s">
        <v>3523</v>
      </c>
      <c r="N926" t="s">
        <v>294</v>
      </c>
      <c r="O926" t="s">
        <v>76</v>
      </c>
      <c r="P926" t="s">
        <v>76</v>
      </c>
      <c r="R926" t="s">
        <v>1700</v>
      </c>
      <c r="S926">
        <v>10000000</v>
      </c>
      <c r="T926">
        <v>27122507</v>
      </c>
      <c r="U926">
        <v>40000000</v>
      </c>
      <c r="V926">
        <v>-24125639</v>
      </c>
    </row>
    <row r="927" spans="1:23" x14ac:dyDescent="0.7">
      <c r="A927">
        <v>928</v>
      </c>
      <c r="B927" t="s">
        <v>3981</v>
      </c>
      <c r="C927" t="s">
        <v>3982</v>
      </c>
      <c r="D927" t="s">
        <v>3982</v>
      </c>
      <c r="F927" t="s">
        <v>21</v>
      </c>
      <c r="G927" t="s">
        <v>3983</v>
      </c>
      <c r="H927" t="s">
        <v>123</v>
      </c>
      <c r="K927" t="s">
        <v>24</v>
      </c>
      <c r="L927" t="s">
        <v>68</v>
      </c>
      <c r="M927" t="s">
        <v>55</v>
      </c>
      <c r="N927" t="s">
        <v>69</v>
      </c>
      <c r="O927" t="s">
        <v>28</v>
      </c>
      <c r="P927" t="s">
        <v>28</v>
      </c>
      <c r="R927" t="s">
        <v>1884</v>
      </c>
      <c r="S927">
        <v>1052700</v>
      </c>
      <c r="T927">
        <v>32973600</v>
      </c>
      <c r="U927">
        <v>32973600</v>
      </c>
      <c r="V927">
        <v>0</v>
      </c>
      <c r="W927" t="s">
        <v>3984</v>
      </c>
    </row>
    <row r="928" spans="1:23" x14ac:dyDescent="0.7">
      <c r="A928">
        <v>929</v>
      </c>
      <c r="B928" t="s">
        <v>3985</v>
      </c>
      <c r="C928" t="s">
        <v>3986</v>
      </c>
      <c r="D928" t="s">
        <v>3986</v>
      </c>
      <c r="F928" t="s">
        <v>21</v>
      </c>
      <c r="G928" t="s">
        <v>3987</v>
      </c>
      <c r="H928" t="s">
        <v>274</v>
      </c>
      <c r="K928" t="s">
        <v>24</v>
      </c>
      <c r="L928" t="s">
        <v>250</v>
      </c>
      <c r="M928" t="s">
        <v>3546</v>
      </c>
      <c r="N928" t="s">
        <v>251</v>
      </c>
      <c r="R928" t="s">
        <v>1947</v>
      </c>
      <c r="S928">
        <v>160000</v>
      </c>
      <c r="T928">
        <v>312000</v>
      </c>
      <c r="U928">
        <v>312000</v>
      </c>
      <c r="V928">
        <v>0</v>
      </c>
    </row>
    <row r="929" spans="1:23" x14ac:dyDescent="0.7">
      <c r="A929">
        <v>930</v>
      </c>
      <c r="B929" t="s">
        <v>3988</v>
      </c>
      <c r="C929" t="s">
        <v>3989</v>
      </c>
      <c r="D929" t="s">
        <v>3989</v>
      </c>
      <c r="F929" t="s">
        <v>21</v>
      </c>
      <c r="G929" t="s">
        <v>3990</v>
      </c>
      <c r="H929" t="s">
        <v>625</v>
      </c>
      <c r="K929" t="s">
        <v>24</v>
      </c>
      <c r="L929" t="s">
        <v>250</v>
      </c>
      <c r="M929" t="s">
        <v>427</v>
      </c>
      <c r="N929" t="s">
        <v>251</v>
      </c>
      <c r="R929" t="s">
        <v>2371</v>
      </c>
      <c r="T929">
        <v>597329</v>
      </c>
      <c r="U929">
        <v>0</v>
      </c>
      <c r="V929">
        <v>1210657</v>
      </c>
      <c r="W929" t="s">
        <v>3247</v>
      </c>
    </row>
    <row r="930" spans="1:23" x14ac:dyDescent="0.7">
      <c r="A930">
        <v>931</v>
      </c>
      <c r="B930" t="s">
        <v>3991</v>
      </c>
      <c r="C930" t="s">
        <v>3992</v>
      </c>
      <c r="D930" t="s">
        <v>3992</v>
      </c>
      <c r="F930" t="s">
        <v>21</v>
      </c>
      <c r="G930" t="s">
        <v>3993</v>
      </c>
      <c r="H930" t="s">
        <v>98</v>
      </c>
      <c r="K930" t="s">
        <v>24</v>
      </c>
      <c r="L930" t="s">
        <v>68</v>
      </c>
      <c r="M930" t="s">
        <v>585</v>
      </c>
      <c r="N930" t="s">
        <v>186</v>
      </c>
      <c r="O930" t="s">
        <v>28</v>
      </c>
      <c r="P930" t="s">
        <v>28</v>
      </c>
      <c r="R930" t="s">
        <v>3514</v>
      </c>
      <c r="S930">
        <v>30000</v>
      </c>
      <c r="T930" t="s">
        <v>39</v>
      </c>
      <c r="U930" t="s">
        <v>39</v>
      </c>
      <c r="V930" t="s">
        <v>39</v>
      </c>
      <c r="W930" t="s">
        <v>3708</v>
      </c>
    </row>
    <row r="931" spans="1:23" x14ac:dyDescent="0.7">
      <c r="A931">
        <v>932</v>
      </c>
      <c r="B931" t="s">
        <v>3994</v>
      </c>
      <c r="C931" t="s">
        <v>3995</v>
      </c>
      <c r="D931" t="s">
        <v>3995</v>
      </c>
      <c r="F931" t="s">
        <v>21</v>
      </c>
      <c r="G931" t="s">
        <v>3996</v>
      </c>
      <c r="H931" t="s">
        <v>874</v>
      </c>
      <c r="K931" t="s">
        <v>24</v>
      </c>
      <c r="L931" t="s">
        <v>250</v>
      </c>
      <c r="M931" t="s">
        <v>185</v>
      </c>
      <c r="N931" t="s">
        <v>251</v>
      </c>
      <c r="R931" t="s">
        <v>3997</v>
      </c>
      <c r="S931">
        <v>30000000</v>
      </c>
      <c r="T931">
        <v>5651800</v>
      </c>
      <c r="U931">
        <v>30000000</v>
      </c>
      <c r="V931">
        <v>-20387700</v>
      </c>
    </row>
    <row r="932" spans="1:23" x14ac:dyDescent="0.7">
      <c r="A932">
        <v>933</v>
      </c>
      <c r="B932" t="s">
        <v>3998</v>
      </c>
      <c r="C932" t="s">
        <v>3999</v>
      </c>
      <c r="D932" t="s">
        <v>3999</v>
      </c>
      <c r="F932" t="s">
        <v>21</v>
      </c>
      <c r="G932" t="s">
        <v>4000</v>
      </c>
      <c r="H932" t="s">
        <v>147</v>
      </c>
      <c r="K932" t="s">
        <v>24</v>
      </c>
      <c r="L932" t="s">
        <v>243</v>
      </c>
      <c r="M932" t="s">
        <v>185</v>
      </c>
      <c r="N932" t="s">
        <v>244</v>
      </c>
      <c r="O932" t="s">
        <v>295</v>
      </c>
      <c r="P932" t="s">
        <v>295</v>
      </c>
      <c r="R932" t="s">
        <v>4001</v>
      </c>
      <c r="S932">
        <v>4000</v>
      </c>
      <c r="T932">
        <v>0</v>
      </c>
      <c r="U932">
        <v>0</v>
      </c>
      <c r="V932">
        <v>5001800</v>
      </c>
      <c r="W932" t="s">
        <v>4002</v>
      </c>
    </row>
    <row r="933" spans="1:23" x14ac:dyDescent="0.7">
      <c r="A933">
        <v>934</v>
      </c>
      <c r="B933" t="s">
        <v>4003</v>
      </c>
      <c r="C933" t="s">
        <v>4004</v>
      </c>
      <c r="D933" t="s">
        <v>4005</v>
      </c>
      <c r="F933" t="s">
        <v>21</v>
      </c>
      <c r="G933" t="s">
        <v>4006</v>
      </c>
      <c r="H933" t="s">
        <v>1182</v>
      </c>
      <c r="K933" t="s">
        <v>34</v>
      </c>
      <c r="L933" t="s">
        <v>293</v>
      </c>
      <c r="M933" t="s">
        <v>1273</v>
      </c>
      <c r="N933" t="s">
        <v>294</v>
      </c>
      <c r="O933" t="s">
        <v>295</v>
      </c>
      <c r="P933" t="s">
        <v>295</v>
      </c>
      <c r="R933" t="s">
        <v>264</v>
      </c>
      <c r="S933">
        <v>76500</v>
      </c>
      <c r="T933" t="s">
        <v>39</v>
      </c>
      <c r="U933" t="s">
        <v>39</v>
      </c>
      <c r="V933" t="s">
        <v>39</v>
      </c>
      <c r="W933" t="s">
        <v>4007</v>
      </c>
    </row>
    <row r="934" spans="1:23" x14ac:dyDescent="0.7">
      <c r="A934">
        <v>935</v>
      </c>
      <c r="B934" t="s">
        <v>4008</v>
      </c>
      <c r="C934" t="s">
        <v>4009</v>
      </c>
      <c r="D934" t="s">
        <v>4009</v>
      </c>
      <c r="F934" t="s">
        <v>21</v>
      </c>
      <c r="G934" t="s">
        <v>4010</v>
      </c>
      <c r="H934" t="s">
        <v>61</v>
      </c>
      <c r="K934" t="s">
        <v>34</v>
      </c>
      <c r="L934" t="s">
        <v>35</v>
      </c>
      <c r="M934" t="s">
        <v>36</v>
      </c>
      <c r="N934" t="s">
        <v>37</v>
      </c>
      <c r="R934" t="s">
        <v>199</v>
      </c>
      <c r="S934">
        <v>150000</v>
      </c>
      <c r="T934" t="s">
        <v>39</v>
      </c>
      <c r="U934" t="s">
        <v>39</v>
      </c>
      <c r="V934" t="s">
        <v>39</v>
      </c>
    </row>
    <row r="935" spans="1:23" x14ac:dyDescent="0.7">
      <c r="A935">
        <v>936</v>
      </c>
      <c r="B935" t="s">
        <v>4011</v>
      </c>
      <c r="C935" t="s">
        <v>4012</v>
      </c>
      <c r="D935" t="s">
        <v>4012</v>
      </c>
      <c r="F935" t="s">
        <v>21</v>
      </c>
      <c r="G935" t="s">
        <v>4013</v>
      </c>
      <c r="H935" t="s">
        <v>756</v>
      </c>
      <c r="K935" t="s">
        <v>24</v>
      </c>
      <c r="L935" t="s">
        <v>293</v>
      </c>
      <c r="M935" t="s">
        <v>1447</v>
      </c>
      <c r="N935" t="s">
        <v>626</v>
      </c>
      <c r="O935" t="s">
        <v>28</v>
      </c>
      <c r="P935" t="s">
        <v>28</v>
      </c>
      <c r="R935" t="s">
        <v>4014</v>
      </c>
      <c r="S935">
        <v>10000000</v>
      </c>
      <c r="T935">
        <v>10658200</v>
      </c>
      <c r="U935">
        <v>10000000</v>
      </c>
      <c r="V935">
        <v>1758600</v>
      </c>
    </row>
    <row r="936" spans="1:23" x14ac:dyDescent="0.7">
      <c r="A936">
        <v>937</v>
      </c>
      <c r="B936" t="s">
        <v>4015</v>
      </c>
      <c r="C936" t="s">
        <v>4016</v>
      </c>
      <c r="D936" t="s">
        <v>4016</v>
      </c>
      <c r="F936" t="s">
        <v>21</v>
      </c>
      <c r="G936" t="s">
        <v>4017</v>
      </c>
      <c r="H936" t="s">
        <v>91</v>
      </c>
      <c r="K936" t="s">
        <v>24</v>
      </c>
      <c r="L936" t="s">
        <v>68</v>
      </c>
      <c r="M936" t="s">
        <v>36</v>
      </c>
      <c r="N936" t="s">
        <v>186</v>
      </c>
      <c r="O936" t="s">
        <v>28</v>
      </c>
      <c r="P936" t="s">
        <v>295</v>
      </c>
      <c r="R936" t="s">
        <v>1408</v>
      </c>
      <c r="S936">
        <v>76500</v>
      </c>
      <c r="T936" t="s">
        <v>39</v>
      </c>
      <c r="U936" t="s">
        <v>39</v>
      </c>
      <c r="V936" t="s">
        <v>39</v>
      </c>
      <c r="W936" t="s">
        <v>767</v>
      </c>
    </row>
    <row r="937" spans="1:23" x14ac:dyDescent="0.7">
      <c r="A937">
        <v>938</v>
      </c>
      <c r="B937" t="s">
        <v>4018</v>
      </c>
      <c r="C937" t="s">
        <v>4019</v>
      </c>
      <c r="D937" t="s">
        <v>4019</v>
      </c>
      <c r="F937" t="s">
        <v>21</v>
      </c>
      <c r="G937" t="s">
        <v>4020</v>
      </c>
      <c r="H937" t="s">
        <v>44</v>
      </c>
      <c r="K937" t="s">
        <v>24</v>
      </c>
      <c r="L937" t="s">
        <v>25</v>
      </c>
      <c r="M937" t="s">
        <v>1114</v>
      </c>
      <c r="N937" t="s">
        <v>27</v>
      </c>
      <c r="O937" t="s">
        <v>295</v>
      </c>
      <c r="P937" t="s">
        <v>28</v>
      </c>
      <c r="R937" t="s">
        <v>1580</v>
      </c>
      <c r="S937">
        <v>67000</v>
      </c>
      <c r="T937">
        <v>2494800</v>
      </c>
      <c r="U937">
        <v>2494800</v>
      </c>
      <c r="V937">
        <v>0</v>
      </c>
    </row>
    <row r="938" spans="1:23" x14ac:dyDescent="0.7">
      <c r="A938">
        <v>939</v>
      </c>
      <c r="B938" t="s">
        <v>4021</v>
      </c>
      <c r="C938" t="s">
        <v>4022</v>
      </c>
      <c r="D938" t="s">
        <v>4022</v>
      </c>
      <c r="F938" t="s">
        <v>21</v>
      </c>
      <c r="G938" t="s">
        <v>4023</v>
      </c>
      <c r="H938" t="s">
        <v>1704</v>
      </c>
      <c r="K938" t="s">
        <v>24</v>
      </c>
      <c r="L938" t="s">
        <v>68</v>
      </c>
      <c r="M938" t="s">
        <v>427</v>
      </c>
      <c r="N938" t="s">
        <v>75</v>
      </c>
      <c r="O938" t="s">
        <v>76</v>
      </c>
      <c r="P938" t="s">
        <v>76</v>
      </c>
      <c r="R938" t="s">
        <v>4024</v>
      </c>
      <c r="S938">
        <v>10000000</v>
      </c>
      <c r="T938">
        <v>865600</v>
      </c>
      <c r="U938">
        <v>0</v>
      </c>
      <c r="V938">
        <v>-1189200</v>
      </c>
      <c r="W938" t="s">
        <v>417</v>
      </c>
    </row>
    <row r="939" spans="1:23" x14ac:dyDescent="0.7">
      <c r="A939">
        <v>940</v>
      </c>
      <c r="B939" t="s">
        <v>4025</v>
      </c>
      <c r="C939" t="s">
        <v>4026</v>
      </c>
      <c r="D939" t="s">
        <v>4026</v>
      </c>
      <c r="F939" t="s">
        <v>21</v>
      </c>
      <c r="G939" t="s">
        <v>4027</v>
      </c>
      <c r="H939" t="s">
        <v>4028</v>
      </c>
      <c r="K939" t="s">
        <v>24</v>
      </c>
      <c r="L939" t="s">
        <v>35</v>
      </c>
      <c r="M939" t="s">
        <v>36</v>
      </c>
      <c r="N939" t="s">
        <v>37</v>
      </c>
      <c r="R939" t="s">
        <v>2147</v>
      </c>
      <c r="S939">
        <v>110000</v>
      </c>
      <c r="T939">
        <v>1320000</v>
      </c>
      <c r="U939">
        <v>1599000</v>
      </c>
      <c r="V939">
        <v>220000</v>
      </c>
    </row>
    <row r="940" spans="1:23" x14ac:dyDescent="0.7">
      <c r="A940">
        <v>941</v>
      </c>
      <c r="B940" t="s">
        <v>4029</v>
      </c>
      <c r="C940" t="s">
        <v>4030</v>
      </c>
      <c r="D940" t="s">
        <v>4030</v>
      </c>
      <c r="F940" t="s">
        <v>21</v>
      </c>
      <c r="G940" t="s">
        <v>4031</v>
      </c>
      <c r="H940" t="s">
        <v>952</v>
      </c>
      <c r="K940" t="s">
        <v>24</v>
      </c>
      <c r="L940" t="s">
        <v>68</v>
      </c>
      <c r="M940" t="s">
        <v>316</v>
      </c>
      <c r="N940" t="s">
        <v>75</v>
      </c>
      <c r="O940" t="s">
        <v>295</v>
      </c>
      <c r="P940" t="s">
        <v>76</v>
      </c>
      <c r="R940" t="s">
        <v>4032</v>
      </c>
      <c r="S940">
        <v>3000000</v>
      </c>
      <c r="T940">
        <v>975100</v>
      </c>
      <c r="U940">
        <v>3000000</v>
      </c>
      <c r="V940">
        <v>-2024900</v>
      </c>
      <c r="W940" t="s">
        <v>417</v>
      </c>
    </row>
    <row r="941" spans="1:23" x14ac:dyDescent="0.7">
      <c r="A941">
        <v>942</v>
      </c>
      <c r="B941" t="s">
        <v>4033</v>
      </c>
      <c r="C941" t="s">
        <v>4034</v>
      </c>
      <c r="D941" t="s">
        <v>4034</v>
      </c>
      <c r="F941" t="s">
        <v>21</v>
      </c>
      <c r="G941" t="s">
        <v>4035</v>
      </c>
      <c r="H941" t="s">
        <v>2196</v>
      </c>
      <c r="K941" t="s">
        <v>24</v>
      </c>
      <c r="L941" t="s">
        <v>250</v>
      </c>
      <c r="M941" t="s">
        <v>137</v>
      </c>
      <c r="N941" t="s">
        <v>251</v>
      </c>
      <c r="R941" t="s">
        <v>3354</v>
      </c>
      <c r="S941">
        <v>138000</v>
      </c>
      <c r="T941">
        <v>464000</v>
      </c>
      <c r="U941">
        <v>464000</v>
      </c>
      <c r="V941">
        <v>0</v>
      </c>
    </row>
    <row r="942" spans="1:23" x14ac:dyDescent="0.7">
      <c r="A942">
        <v>943</v>
      </c>
      <c r="B942" t="s">
        <v>4036</v>
      </c>
      <c r="C942" t="s">
        <v>4037</v>
      </c>
      <c r="D942" t="s">
        <v>4037</v>
      </c>
      <c r="F942" t="s">
        <v>21</v>
      </c>
      <c r="G942" t="s">
        <v>4038</v>
      </c>
      <c r="H942" t="s">
        <v>1182</v>
      </c>
      <c r="K942" t="s">
        <v>24</v>
      </c>
      <c r="L942" t="s">
        <v>35</v>
      </c>
      <c r="M942" t="s">
        <v>263</v>
      </c>
      <c r="N942" t="s">
        <v>37</v>
      </c>
      <c r="R942" t="s">
        <v>927</v>
      </c>
      <c r="S942">
        <v>35000</v>
      </c>
      <c r="T942">
        <v>35000</v>
      </c>
      <c r="U942">
        <v>35000</v>
      </c>
      <c r="V942">
        <v>0</v>
      </c>
    </row>
    <row r="943" spans="1:23" x14ac:dyDescent="0.7">
      <c r="A943">
        <v>944</v>
      </c>
      <c r="B943" t="s">
        <v>4039</v>
      </c>
      <c r="C943" t="s">
        <v>4040</v>
      </c>
      <c r="D943" t="s">
        <v>4040</v>
      </c>
      <c r="F943" t="s">
        <v>21</v>
      </c>
      <c r="G943" t="s">
        <v>4041</v>
      </c>
      <c r="H943" t="s">
        <v>415</v>
      </c>
      <c r="K943" t="s">
        <v>24</v>
      </c>
      <c r="L943" t="s">
        <v>68</v>
      </c>
      <c r="M943" t="s">
        <v>185</v>
      </c>
      <c r="N943" t="s">
        <v>186</v>
      </c>
      <c r="O943" t="s">
        <v>28</v>
      </c>
      <c r="P943" t="s">
        <v>295</v>
      </c>
      <c r="R943" t="s">
        <v>1438</v>
      </c>
      <c r="S943">
        <v>80000</v>
      </c>
      <c r="T943">
        <v>-369600</v>
      </c>
      <c r="U943">
        <v>0</v>
      </c>
      <c r="V943">
        <v>-668700</v>
      </c>
      <c r="W943" t="s">
        <v>417</v>
      </c>
    </row>
    <row r="944" spans="1:23" x14ac:dyDescent="0.7">
      <c r="A944">
        <v>945</v>
      </c>
      <c r="B944" t="s">
        <v>4042</v>
      </c>
      <c r="C944" t="s">
        <v>4043</v>
      </c>
      <c r="D944" t="s">
        <v>4044</v>
      </c>
      <c r="F944" t="s">
        <v>21</v>
      </c>
      <c r="G944" t="s">
        <v>4045</v>
      </c>
      <c r="H944" t="s">
        <v>1437</v>
      </c>
      <c r="K944" t="s">
        <v>24</v>
      </c>
      <c r="L944" t="s">
        <v>68</v>
      </c>
      <c r="M944" t="s">
        <v>185</v>
      </c>
      <c r="N944" t="s">
        <v>367</v>
      </c>
      <c r="O944" t="s">
        <v>76</v>
      </c>
      <c r="P944" t="s">
        <v>76</v>
      </c>
      <c r="R944" t="s">
        <v>4046</v>
      </c>
      <c r="S944">
        <v>30000000</v>
      </c>
      <c r="T944">
        <v>14433400</v>
      </c>
      <c r="U944">
        <v>0</v>
      </c>
      <c r="V944">
        <v>-2547470</v>
      </c>
      <c r="W944" t="s">
        <v>4047</v>
      </c>
    </row>
    <row r="945" spans="1:23" x14ac:dyDescent="0.7">
      <c r="A945">
        <v>946</v>
      </c>
      <c r="B945" t="s">
        <v>4048</v>
      </c>
      <c r="C945" t="s">
        <v>4049</v>
      </c>
      <c r="D945" t="s">
        <v>4049</v>
      </c>
      <c r="F945" t="s">
        <v>21</v>
      </c>
      <c r="G945" t="s">
        <v>4050</v>
      </c>
      <c r="H945" t="s">
        <v>23</v>
      </c>
      <c r="K945" t="s">
        <v>24</v>
      </c>
      <c r="L945" t="s">
        <v>25</v>
      </c>
      <c r="M945" t="s">
        <v>36</v>
      </c>
      <c r="N945" t="s">
        <v>27</v>
      </c>
      <c r="O945" t="s">
        <v>28</v>
      </c>
      <c r="P945" t="s">
        <v>28</v>
      </c>
      <c r="R945" t="s">
        <v>181</v>
      </c>
      <c r="S945">
        <v>84000</v>
      </c>
      <c r="T945" t="s">
        <v>39</v>
      </c>
      <c r="U945" t="s">
        <v>39</v>
      </c>
      <c r="V945" t="s">
        <v>39</v>
      </c>
      <c r="W945" t="s">
        <v>581</v>
      </c>
    </row>
    <row r="946" spans="1:23" x14ac:dyDescent="0.7">
      <c r="A946">
        <v>947</v>
      </c>
      <c r="B946" t="s">
        <v>4051</v>
      </c>
      <c r="C946" t="s">
        <v>4052</v>
      </c>
      <c r="D946" t="s">
        <v>4052</v>
      </c>
      <c r="F946" t="s">
        <v>21</v>
      </c>
      <c r="G946" t="s">
        <v>4053</v>
      </c>
      <c r="H946" t="s">
        <v>521</v>
      </c>
      <c r="K946" t="s">
        <v>24</v>
      </c>
      <c r="L946" t="s">
        <v>68</v>
      </c>
      <c r="M946" t="s">
        <v>185</v>
      </c>
      <c r="N946" t="s">
        <v>186</v>
      </c>
      <c r="O946" t="s">
        <v>295</v>
      </c>
      <c r="P946" t="s">
        <v>295</v>
      </c>
      <c r="R946" t="s">
        <v>4054</v>
      </c>
      <c r="S946">
        <v>41224</v>
      </c>
      <c r="T946">
        <v>0</v>
      </c>
      <c r="U946">
        <v>0</v>
      </c>
      <c r="V946">
        <v>26400</v>
      </c>
      <c r="W946" t="s">
        <v>2991</v>
      </c>
    </row>
    <row r="947" spans="1:23" x14ac:dyDescent="0.7">
      <c r="A947">
        <v>948</v>
      </c>
      <c r="B947" t="s">
        <v>4055</v>
      </c>
      <c r="C947" t="s">
        <v>4056</v>
      </c>
      <c r="D947" t="s">
        <v>4056</v>
      </c>
      <c r="F947" t="s">
        <v>21</v>
      </c>
      <c r="G947" t="s">
        <v>4057</v>
      </c>
      <c r="H947" t="s">
        <v>2064</v>
      </c>
      <c r="K947" t="s">
        <v>34</v>
      </c>
      <c r="L947" t="s">
        <v>68</v>
      </c>
      <c r="M947" t="s">
        <v>4058</v>
      </c>
      <c r="N947" t="s">
        <v>75</v>
      </c>
      <c r="O947" t="s">
        <v>295</v>
      </c>
      <c r="P947" t="s">
        <v>295</v>
      </c>
      <c r="R947" t="s">
        <v>1858</v>
      </c>
      <c r="S947">
        <v>171500</v>
      </c>
      <c r="T947" t="s">
        <v>39</v>
      </c>
      <c r="U947" t="s">
        <v>39</v>
      </c>
      <c r="V947" t="s">
        <v>39</v>
      </c>
      <c r="W947" t="s">
        <v>4059</v>
      </c>
    </row>
    <row r="948" spans="1:23" x14ac:dyDescent="0.7">
      <c r="A948">
        <v>949</v>
      </c>
      <c r="B948" t="s">
        <v>4060</v>
      </c>
      <c r="C948" t="s">
        <v>4061</v>
      </c>
      <c r="D948" t="s">
        <v>4061</v>
      </c>
      <c r="F948" t="s">
        <v>21</v>
      </c>
      <c r="G948" t="s">
        <v>4062</v>
      </c>
      <c r="H948" t="s">
        <v>1704</v>
      </c>
      <c r="K948" t="s">
        <v>24</v>
      </c>
      <c r="L948" t="s">
        <v>68</v>
      </c>
      <c r="M948" t="s">
        <v>615</v>
      </c>
      <c r="N948" t="s">
        <v>75</v>
      </c>
      <c r="O948" t="s">
        <v>76</v>
      </c>
      <c r="P948" t="s">
        <v>295</v>
      </c>
      <c r="R948" t="s">
        <v>875</v>
      </c>
      <c r="S948">
        <v>5300000</v>
      </c>
      <c r="T948">
        <v>677800</v>
      </c>
      <c r="U948">
        <v>5300000</v>
      </c>
      <c r="V948">
        <v>-4622200</v>
      </c>
      <c r="W948" t="s">
        <v>417</v>
      </c>
    </row>
    <row r="949" spans="1:23" x14ac:dyDescent="0.7">
      <c r="A949">
        <v>950</v>
      </c>
      <c r="B949" t="s">
        <v>4063</v>
      </c>
      <c r="C949" t="s">
        <v>4064</v>
      </c>
      <c r="D949" t="s">
        <v>4064</v>
      </c>
      <c r="F949" t="s">
        <v>21</v>
      </c>
      <c r="G949" t="s">
        <v>4065</v>
      </c>
      <c r="H949" t="s">
        <v>274</v>
      </c>
      <c r="K949" t="s">
        <v>24</v>
      </c>
      <c r="L949" t="s">
        <v>250</v>
      </c>
      <c r="M949" t="s">
        <v>137</v>
      </c>
      <c r="N949" t="s">
        <v>251</v>
      </c>
      <c r="R949" t="s">
        <v>694</v>
      </c>
      <c r="S949">
        <v>75000</v>
      </c>
      <c r="T949">
        <v>75000</v>
      </c>
      <c r="U949">
        <v>75000</v>
      </c>
      <c r="V949">
        <v>0</v>
      </c>
    </row>
    <row r="950" spans="1:23" x14ac:dyDescent="0.7">
      <c r="A950">
        <v>951</v>
      </c>
      <c r="B950" t="s">
        <v>4066</v>
      </c>
      <c r="C950" t="s">
        <v>4067</v>
      </c>
      <c r="D950" t="s">
        <v>4067</v>
      </c>
      <c r="F950" t="s">
        <v>21</v>
      </c>
      <c r="G950" t="s">
        <v>4068</v>
      </c>
      <c r="H950" t="s">
        <v>160</v>
      </c>
      <c r="K950" t="s">
        <v>24</v>
      </c>
      <c r="L950" t="s">
        <v>25</v>
      </c>
      <c r="M950" t="s">
        <v>4069</v>
      </c>
      <c r="N950" t="s">
        <v>27</v>
      </c>
      <c r="O950" t="s">
        <v>28</v>
      </c>
      <c r="P950" t="s">
        <v>28</v>
      </c>
      <c r="R950" t="s">
        <v>1415</v>
      </c>
      <c r="S950">
        <v>19400</v>
      </c>
      <c r="T950">
        <v>19400</v>
      </c>
      <c r="U950">
        <v>19400</v>
      </c>
      <c r="V950">
        <v>0</v>
      </c>
    </row>
    <row r="951" spans="1:23" x14ac:dyDescent="0.7">
      <c r="A951">
        <v>952</v>
      </c>
      <c r="B951" t="s">
        <v>4070</v>
      </c>
      <c r="C951" t="s">
        <v>4071</v>
      </c>
      <c r="D951" t="s">
        <v>4071</v>
      </c>
      <c r="F951" t="s">
        <v>21</v>
      </c>
      <c r="G951" t="s">
        <v>4072</v>
      </c>
      <c r="H951" t="s">
        <v>457</v>
      </c>
      <c r="K951" t="s">
        <v>24</v>
      </c>
      <c r="L951" t="s">
        <v>243</v>
      </c>
      <c r="M951" t="s">
        <v>405</v>
      </c>
      <c r="N951" t="s">
        <v>244</v>
      </c>
      <c r="O951" t="s">
        <v>28</v>
      </c>
      <c r="P951" t="s">
        <v>28</v>
      </c>
      <c r="R951" t="s">
        <v>2858</v>
      </c>
      <c r="S951">
        <v>15000</v>
      </c>
      <c r="T951">
        <v>30000</v>
      </c>
      <c r="U951">
        <v>0</v>
      </c>
      <c r="V951">
        <v>30000</v>
      </c>
    </row>
    <row r="952" spans="1:23" x14ac:dyDescent="0.7">
      <c r="A952">
        <v>953</v>
      </c>
      <c r="B952" t="s">
        <v>4073</v>
      </c>
      <c r="C952" t="s">
        <v>4074</v>
      </c>
      <c r="D952" t="s">
        <v>4074</v>
      </c>
      <c r="F952" t="s">
        <v>21</v>
      </c>
      <c r="G952" t="s">
        <v>4075</v>
      </c>
      <c r="H952" t="s">
        <v>211</v>
      </c>
      <c r="K952" t="s">
        <v>24</v>
      </c>
      <c r="L952" t="s">
        <v>68</v>
      </c>
      <c r="M952" t="s">
        <v>137</v>
      </c>
      <c r="N952" t="s">
        <v>75</v>
      </c>
      <c r="O952" t="s">
        <v>28</v>
      </c>
      <c r="P952" t="s">
        <v>28</v>
      </c>
      <c r="R952" t="s">
        <v>4076</v>
      </c>
      <c r="S952">
        <v>30000</v>
      </c>
      <c r="T952" t="s">
        <v>39</v>
      </c>
      <c r="U952" t="s">
        <v>39</v>
      </c>
      <c r="V952" t="s">
        <v>39</v>
      </c>
      <c r="W952" t="s">
        <v>1404</v>
      </c>
    </row>
    <row r="953" spans="1:23" x14ac:dyDescent="0.7">
      <c r="A953">
        <v>954</v>
      </c>
      <c r="B953" t="s">
        <v>4077</v>
      </c>
      <c r="C953" t="s">
        <v>4078</v>
      </c>
      <c r="D953" t="s">
        <v>4079</v>
      </c>
      <c r="F953" t="s">
        <v>21</v>
      </c>
      <c r="G953" t="s">
        <v>4080</v>
      </c>
      <c r="H953" t="s">
        <v>1437</v>
      </c>
      <c r="K953" t="s">
        <v>24</v>
      </c>
      <c r="L953" t="s">
        <v>68</v>
      </c>
      <c r="M953" t="s">
        <v>185</v>
      </c>
      <c r="N953" t="s">
        <v>75</v>
      </c>
      <c r="O953" t="s">
        <v>76</v>
      </c>
      <c r="P953" t="s">
        <v>76</v>
      </c>
      <c r="R953" t="s">
        <v>4076</v>
      </c>
      <c r="S953">
        <v>30000</v>
      </c>
      <c r="T953" t="s">
        <v>39</v>
      </c>
      <c r="U953" t="s">
        <v>39</v>
      </c>
      <c r="V953" t="s">
        <v>39</v>
      </c>
      <c r="W953" t="s">
        <v>4047</v>
      </c>
    </row>
    <row r="954" spans="1:23" x14ac:dyDescent="0.7">
      <c r="A954">
        <v>955</v>
      </c>
      <c r="B954" t="s">
        <v>4081</v>
      </c>
      <c r="C954" t="s">
        <v>4082</v>
      </c>
      <c r="D954" t="s">
        <v>4082</v>
      </c>
      <c r="F954" t="s">
        <v>21</v>
      </c>
      <c r="G954" t="s">
        <v>4083</v>
      </c>
      <c r="H954" t="s">
        <v>515</v>
      </c>
      <c r="K954" t="s">
        <v>24</v>
      </c>
      <c r="L954" t="s">
        <v>68</v>
      </c>
      <c r="M954" t="s">
        <v>185</v>
      </c>
      <c r="N954" t="s">
        <v>75</v>
      </c>
      <c r="O954" t="s">
        <v>28</v>
      </c>
      <c r="P954" t="s">
        <v>295</v>
      </c>
      <c r="R954" t="s">
        <v>3413</v>
      </c>
      <c r="S954">
        <v>1000000</v>
      </c>
      <c r="T954">
        <v>1000000</v>
      </c>
      <c r="U954">
        <v>1000000</v>
      </c>
      <c r="V954">
        <v>0</v>
      </c>
      <c r="W954" t="s">
        <v>417</v>
      </c>
    </row>
    <row r="955" spans="1:23" x14ac:dyDescent="0.7">
      <c r="A955">
        <v>956</v>
      </c>
      <c r="B955" t="s">
        <v>4084</v>
      </c>
      <c r="C955" t="s">
        <v>4085</v>
      </c>
      <c r="D955" t="s">
        <v>4085</v>
      </c>
      <c r="F955" t="s">
        <v>21</v>
      </c>
      <c r="G955" t="s">
        <v>4086</v>
      </c>
      <c r="H955" t="s">
        <v>3778</v>
      </c>
      <c r="K955" t="s">
        <v>24</v>
      </c>
      <c r="L955" t="s">
        <v>68</v>
      </c>
      <c r="M955" t="s">
        <v>498</v>
      </c>
      <c r="N955" t="s">
        <v>75</v>
      </c>
      <c r="O955" t="s">
        <v>295</v>
      </c>
      <c r="P955" t="s">
        <v>28</v>
      </c>
      <c r="R955" t="s">
        <v>4014</v>
      </c>
      <c r="S955">
        <v>3000000</v>
      </c>
      <c r="T955">
        <v>0</v>
      </c>
      <c r="U955">
        <v>3000000</v>
      </c>
      <c r="V955">
        <v>0</v>
      </c>
    </row>
    <row r="956" spans="1:23" x14ac:dyDescent="0.7">
      <c r="A956">
        <v>957</v>
      </c>
      <c r="B956" t="s">
        <v>4087</v>
      </c>
      <c r="C956" t="s">
        <v>4088</v>
      </c>
      <c r="D956" t="s">
        <v>4088</v>
      </c>
      <c r="F956" t="s">
        <v>21</v>
      </c>
      <c r="G956" t="s">
        <v>4089</v>
      </c>
      <c r="K956" t="s">
        <v>34</v>
      </c>
      <c r="L956" t="s">
        <v>35</v>
      </c>
      <c r="M956" t="s">
        <v>263</v>
      </c>
      <c r="N956" t="s">
        <v>37</v>
      </c>
      <c r="R956" t="s">
        <v>199</v>
      </c>
      <c r="S956">
        <v>360000</v>
      </c>
      <c r="T956" t="s">
        <v>39</v>
      </c>
      <c r="U956" t="s">
        <v>39</v>
      </c>
      <c r="V956" t="s">
        <v>39</v>
      </c>
    </row>
    <row r="957" spans="1:23" x14ac:dyDescent="0.7">
      <c r="A957">
        <v>958</v>
      </c>
      <c r="B957" t="s">
        <v>4090</v>
      </c>
      <c r="C957" t="s">
        <v>4091</v>
      </c>
      <c r="D957" t="s">
        <v>4092</v>
      </c>
      <c r="F957" t="s">
        <v>21</v>
      </c>
      <c r="G957" t="s">
        <v>4093</v>
      </c>
      <c r="H957" t="s">
        <v>660</v>
      </c>
      <c r="K957" t="s">
        <v>24</v>
      </c>
      <c r="L957" t="s">
        <v>293</v>
      </c>
      <c r="M957" t="s">
        <v>1273</v>
      </c>
      <c r="N957" t="s">
        <v>294</v>
      </c>
      <c r="O957" t="s">
        <v>76</v>
      </c>
      <c r="P957" t="s">
        <v>295</v>
      </c>
      <c r="R957" t="s">
        <v>1854</v>
      </c>
      <c r="S957">
        <v>80000</v>
      </c>
      <c r="T957" t="s">
        <v>39</v>
      </c>
      <c r="U957" t="s">
        <v>39</v>
      </c>
      <c r="V957" t="s">
        <v>39</v>
      </c>
    </row>
    <row r="958" spans="1:23" x14ac:dyDescent="0.7">
      <c r="A958">
        <v>959</v>
      </c>
      <c r="B958" t="s">
        <v>4094</v>
      </c>
      <c r="C958" t="s">
        <v>4095</v>
      </c>
      <c r="D958" t="s">
        <v>4096</v>
      </c>
      <c r="F958" t="s">
        <v>21</v>
      </c>
      <c r="G958" t="s">
        <v>4097</v>
      </c>
      <c r="H958" t="s">
        <v>249</v>
      </c>
      <c r="K958" t="s">
        <v>24</v>
      </c>
      <c r="L958" t="s">
        <v>68</v>
      </c>
      <c r="M958" t="s">
        <v>185</v>
      </c>
      <c r="N958" t="s">
        <v>75</v>
      </c>
      <c r="O958" t="s">
        <v>76</v>
      </c>
      <c r="P958" t="s">
        <v>28</v>
      </c>
      <c r="R958" t="s">
        <v>57</v>
      </c>
      <c r="S958">
        <v>2000000</v>
      </c>
      <c r="T958">
        <v>1098700</v>
      </c>
      <c r="U958">
        <v>2000000</v>
      </c>
      <c r="V958">
        <v>-901300</v>
      </c>
      <c r="W958" t="s">
        <v>4098</v>
      </c>
    </row>
    <row r="959" spans="1:23" x14ac:dyDescent="0.7">
      <c r="A959">
        <v>960</v>
      </c>
      <c r="B959" t="s">
        <v>4099</v>
      </c>
      <c r="C959" t="s">
        <v>4100</v>
      </c>
      <c r="D959" t="s">
        <v>4101</v>
      </c>
      <c r="F959" t="s">
        <v>21</v>
      </c>
      <c r="G959" t="s">
        <v>4102</v>
      </c>
      <c r="H959" t="s">
        <v>1516</v>
      </c>
      <c r="K959" t="s">
        <v>34</v>
      </c>
      <c r="L959" t="s">
        <v>35</v>
      </c>
      <c r="M959" t="s">
        <v>263</v>
      </c>
      <c r="N959" t="s">
        <v>37</v>
      </c>
      <c r="R959" t="s">
        <v>4103</v>
      </c>
      <c r="S959">
        <v>180000</v>
      </c>
      <c r="T959" t="s">
        <v>39</v>
      </c>
      <c r="U959" t="s">
        <v>39</v>
      </c>
      <c r="V959" t="s">
        <v>39</v>
      </c>
    </row>
    <row r="960" spans="1:23" x14ac:dyDescent="0.7">
      <c r="A960">
        <v>961</v>
      </c>
      <c r="B960" t="s">
        <v>4104</v>
      </c>
      <c r="C960" t="s">
        <v>4105</v>
      </c>
      <c r="D960" t="s">
        <v>4105</v>
      </c>
      <c r="F960" t="s">
        <v>21</v>
      </c>
      <c r="G960" t="s">
        <v>4106</v>
      </c>
      <c r="H960" t="s">
        <v>1204</v>
      </c>
      <c r="K960" t="s">
        <v>24</v>
      </c>
      <c r="L960" t="s">
        <v>243</v>
      </c>
      <c r="M960" t="s">
        <v>1273</v>
      </c>
      <c r="N960" t="s">
        <v>603</v>
      </c>
      <c r="O960" t="s">
        <v>28</v>
      </c>
      <c r="P960" t="s">
        <v>28</v>
      </c>
      <c r="R960" t="s">
        <v>4107</v>
      </c>
      <c r="S960">
        <v>150000</v>
      </c>
      <c r="T960">
        <v>0</v>
      </c>
      <c r="U960">
        <v>0</v>
      </c>
      <c r="V960">
        <v>-3049822</v>
      </c>
    </row>
    <row r="961" spans="1:23" x14ac:dyDescent="0.7">
      <c r="A961">
        <v>962</v>
      </c>
      <c r="B961" t="s">
        <v>4108</v>
      </c>
      <c r="C961" t="s">
        <v>4109</v>
      </c>
      <c r="D961" t="s">
        <v>4109</v>
      </c>
      <c r="F961" t="s">
        <v>21</v>
      </c>
      <c r="G961" t="s">
        <v>4110</v>
      </c>
      <c r="H961" t="s">
        <v>832</v>
      </c>
      <c r="K961" t="s">
        <v>34</v>
      </c>
      <c r="L961" t="s">
        <v>293</v>
      </c>
      <c r="M961" t="s">
        <v>316</v>
      </c>
      <c r="N961" t="s">
        <v>626</v>
      </c>
      <c r="O961" t="s">
        <v>28</v>
      </c>
      <c r="P961" t="s">
        <v>28</v>
      </c>
      <c r="R961" t="s">
        <v>857</v>
      </c>
      <c r="S961">
        <v>639000</v>
      </c>
      <c r="T961" t="s">
        <v>39</v>
      </c>
      <c r="U961" t="s">
        <v>39</v>
      </c>
      <c r="V961" t="s">
        <v>39</v>
      </c>
      <c r="W961" t="s">
        <v>4111</v>
      </c>
    </row>
    <row r="962" spans="1:23" x14ac:dyDescent="0.7">
      <c r="A962">
        <v>963</v>
      </c>
      <c r="B962" t="s">
        <v>4112</v>
      </c>
      <c r="C962" t="s">
        <v>4113</v>
      </c>
      <c r="D962" t="s">
        <v>4113</v>
      </c>
      <c r="F962" t="s">
        <v>21</v>
      </c>
      <c r="G962" t="s">
        <v>4114</v>
      </c>
      <c r="H962" t="s">
        <v>292</v>
      </c>
      <c r="K962" t="s">
        <v>34</v>
      </c>
      <c r="L962" t="s">
        <v>293</v>
      </c>
      <c r="M962" t="s">
        <v>55</v>
      </c>
      <c r="N962" t="s">
        <v>294</v>
      </c>
      <c r="O962" t="s">
        <v>28</v>
      </c>
      <c r="P962" t="s">
        <v>28</v>
      </c>
      <c r="R962" t="s">
        <v>2371</v>
      </c>
      <c r="T962">
        <v>0</v>
      </c>
      <c r="U962">
        <v>0</v>
      </c>
      <c r="V962">
        <v>-124600</v>
      </c>
      <c r="W962" t="s">
        <v>2355</v>
      </c>
    </row>
    <row r="963" spans="1:23" x14ac:dyDescent="0.7">
      <c r="A963">
        <v>964</v>
      </c>
      <c r="B963" t="s">
        <v>4115</v>
      </c>
      <c r="C963" t="s">
        <v>4116</v>
      </c>
      <c r="D963" t="s">
        <v>4116</v>
      </c>
      <c r="F963" t="s">
        <v>21</v>
      </c>
      <c r="G963" t="s">
        <v>4117</v>
      </c>
      <c r="H963" t="s">
        <v>491</v>
      </c>
      <c r="K963" t="s">
        <v>24</v>
      </c>
      <c r="L963" t="s">
        <v>243</v>
      </c>
      <c r="M963" t="s">
        <v>1335</v>
      </c>
      <c r="N963" t="s">
        <v>493</v>
      </c>
      <c r="O963" t="s">
        <v>28</v>
      </c>
      <c r="P963" t="s">
        <v>28</v>
      </c>
      <c r="R963" t="s">
        <v>4118</v>
      </c>
      <c r="S963">
        <v>75000</v>
      </c>
      <c r="T963">
        <v>120000</v>
      </c>
      <c r="U963">
        <v>0</v>
      </c>
      <c r="V963">
        <v>120000</v>
      </c>
      <c r="W963" t="s">
        <v>440</v>
      </c>
    </row>
    <row r="964" spans="1:23" x14ac:dyDescent="0.7">
      <c r="A964">
        <v>965</v>
      </c>
      <c r="B964" t="s">
        <v>4119</v>
      </c>
      <c r="C964" t="s">
        <v>4120</v>
      </c>
      <c r="D964" t="s">
        <v>4120</v>
      </c>
      <c r="F964" t="s">
        <v>21</v>
      </c>
      <c r="G964" t="s">
        <v>4121</v>
      </c>
      <c r="H964" t="s">
        <v>44</v>
      </c>
      <c r="K964" t="s">
        <v>24</v>
      </c>
      <c r="L964" t="s">
        <v>293</v>
      </c>
      <c r="M964" t="s">
        <v>55</v>
      </c>
      <c r="N964" t="s">
        <v>294</v>
      </c>
      <c r="O964" t="s">
        <v>28</v>
      </c>
      <c r="P964" t="s">
        <v>28</v>
      </c>
      <c r="R964" t="s">
        <v>4122</v>
      </c>
      <c r="S964">
        <v>2144000</v>
      </c>
      <c r="T964">
        <v>3630000</v>
      </c>
      <c r="U964">
        <v>3657000</v>
      </c>
      <c r="V964">
        <v>0</v>
      </c>
    </row>
    <row r="965" spans="1:23" x14ac:dyDescent="0.7">
      <c r="A965">
        <v>966</v>
      </c>
      <c r="B965" t="s">
        <v>4123</v>
      </c>
      <c r="C965" t="s">
        <v>4124</v>
      </c>
      <c r="D965" t="s">
        <v>4124</v>
      </c>
      <c r="F965" t="s">
        <v>21</v>
      </c>
      <c r="G965" t="s">
        <v>4125</v>
      </c>
      <c r="H965" t="s">
        <v>491</v>
      </c>
      <c r="K965" t="s">
        <v>24</v>
      </c>
      <c r="L965" t="s">
        <v>250</v>
      </c>
      <c r="M965" t="s">
        <v>3094</v>
      </c>
      <c r="N965" t="s">
        <v>251</v>
      </c>
      <c r="R965" t="s">
        <v>347</v>
      </c>
      <c r="S965">
        <v>15000000</v>
      </c>
      <c r="T965">
        <v>15343750</v>
      </c>
      <c r="U965">
        <v>15000000</v>
      </c>
      <c r="V965">
        <v>14979900</v>
      </c>
    </row>
    <row r="966" spans="1:23" x14ac:dyDescent="0.7">
      <c r="A966">
        <v>967</v>
      </c>
      <c r="B966" t="s">
        <v>4126</v>
      </c>
      <c r="C966" t="s">
        <v>4127</v>
      </c>
      <c r="D966" t="s">
        <v>4127</v>
      </c>
      <c r="F966" t="s">
        <v>21</v>
      </c>
      <c r="G966" t="s">
        <v>4128</v>
      </c>
      <c r="H966" t="s">
        <v>242</v>
      </c>
      <c r="K966" t="s">
        <v>24</v>
      </c>
      <c r="L966" t="s">
        <v>35</v>
      </c>
      <c r="M966" t="s">
        <v>36</v>
      </c>
      <c r="N966" t="s">
        <v>37</v>
      </c>
      <c r="R966" t="s">
        <v>1096</v>
      </c>
      <c r="S966">
        <v>552000</v>
      </c>
      <c r="T966">
        <v>3388000</v>
      </c>
      <c r="U966">
        <v>3042000</v>
      </c>
      <c r="V966">
        <v>346000</v>
      </c>
    </row>
    <row r="967" spans="1:23" x14ac:dyDescent="0.7">
      <c r="A967">
        <v>968</v>
      </c>
      <c r="B967" t="s">
        <v>4129</v>
      </c>
      <c r="C967" t="s">
        <v>4130</v>
      </c>
      <c r="D967" t="s">
        <v>4130</v>
      </c>
      <c r="F967" t="s">
        <v>21</v>
      </c>
      <c r="G967" t="s">
        <v>4131</v>
      </c>
      <c r="H967" t="s">
        <v>73</v>
      </c>
      <c r="K967" t="s">
        <v>24</v>
      </c>
      <c r="L967" t="s">
        <v>68</v>
      </c>
      <c r="M967" t="s">
        <v>3599</v>
      </c>
      <c r="N967" t="s">
        <v>367</v>
      </c>
      <c r="O967" t="s">
        <v>28</v>
      </c>
      <c r="P967" t="s">
        <v>28</v>
      </c>
      <c r="R967" t="s">
        <v>4132</v>
      </c>
      <c r="S967">
        <v>10000000</v>
      </c>
      <c r="T967">
        <v>405000</v>
      </c>
      <c r="U967">
        <v>0</v>
      </c>
      <c r="V967">
        <v>-3859200</v>
      </c>
      <c r="W967" t="s">
        <v>4133</v>
      </c>
    </row>
    <row r="968" spans="1:23" x14ac:dyDescent="0.7">
      <c r="A968">
        <v>969</v>
      </c>
      <c r="B968" t="s">
        <v>4134</v>
      </c>
      <c r="C968" t="s">
        <v>4135</v>
      </c>
      <c r="D968" t="s">
        <v>4135</v>
      </c>
      <c r="F968" t="s">
        <v>21</v>
      </c>
      <c r="G968" t="s">
        <v>4136</v>
      </c>
      <c r="H968" t="s">
        <v>1305</v>
      </c>
      <c r="K968" t="s">
        <v>24</v>
      </c>
      <c r="L968" t="s">
        <v>68</v>
      </c>
      <c r="M968" t="s">
        <v>185</v>
      </c>
      <c r="N968" t="s">
        <v>186</v>
      </c>
      <c r="O968" t="s">
        <v>295</v>
      </c>
      <c r="P968" t="s">
        <v>295</v>
      </c>
      <c r="R968" t="s">
        <v>203</v>
      </c>
      <c r="S968">
        <v>306000</v>
      </c>
      <c r="T968">
        <v>0</v>
      </c>
      <c r="U968">
        <v>306000</v>
      </c>
      <c r="V968">
        <v>-9000</v>
      </c>
      <c r="W968" t="s">
        <v>1876</v>
      </c>
    </row>
    <row r="969" spans="1:23" x14ac:dyDescent="0.7">
      <c r="A969">
        <v>970</v>
      </c>
      <c r="B969" t="s">
        <v>4137</v>
      </c>
      <c r="C969" t="s">
        <v>4138</v>
      </c>
      <c r="D969" t="s">
        <v>4138</v>
      </c>
      <c r="F969" t="s">
        <v>21</v>
      </c>
      <c r="G969" t="s">
        <v>4139</v>
      </c>
      <c r="H969" t="s">
        <v>160</v>
      </c>
      <c r="K969" t="s">
        <v>24</v>
      </c>
      <c r="L969" t="s">
        <v>25</v>
      </c>
      <c r="M969" t="s">
        <v>36</v>
      </c>
      <c r="N969" t="s">
        <v>27</v>
      </c>
      <c r="O969" t="s">
        <v>28</v>
      </c>
      <c r="P969" t="s">
        <v>28</v>
      </c>
      <c r="R969" t="s">
        <v>1760</v>
      </c>
      <c r="S969">
        <v>120000</v>
      </c>
      <c r="T969" t="s">
        <v>39</v>
      </c>
      <c r="U969" t="s">
        <v>39</v>
      </c>
      <c r="V969" t="s">
        <v>39</v>
      </c>
      <c r="W969" t="s">
        <v>581</v>
      </c>
    </row>
    <row r="970" spans="1:23" x14ac:dyDescent="0.7">
      <c r="A970">
        <v>971</v>
      </c>
      <c r="B970" t="s">
        <v>4140</v>
      </c>
      <c r="C970" t="s">
        <v>4141</v>
      </c>
      <c r="D970" t="s">
        <v>4142</v>
      </c>
      <c r="F970" t="s">
        <v>21</v>
      </c>
      <c r="G970" t="s">
        <v>4143</v>
      </c>
      <c r="H970" t="s">
        <v>107</v>
      </c>
      <c r="K970" t="s">
        <v>24</v>
      </c>
      <c r="L970" t="s">
        <v>68</v>
      </c>
      <c r="M970" t="s">
        <v>427</v>
      </c>
      <c r="N970" t="s">
        <v>367</v>
      </c>
      <c r="O970" t="s">
        <v>295</v>
      </c>
      <c r="P970" t="s">
        <v>295</v>
      </c>
      <c r="R970" t="s">
        <v>910</v>
      </c>
      <c r="S970">
        <v>24000000</v>
      </c>
      <c r="T970">
        <v>28218014</v>
      </c>
      <c r="U970">
        <v>24000000</v>
      </c>
      <c r="V970">
        <v>1114614</v>
      </c>
      <c r="W970" t="s">
        <v>1948</v>
      </c>
    </row>
    <row r="971" spans="1:23" x14ac:dyDescent="0.7">
      <c r="A971">
        <v>972</v>
      </c>
      <c r="B971" t="s">
        <v>4144</v>
      </c>
      <c r="C971" t="s">
        <v>4145</v>
      </c>
      <c r="D971" t="s">
        <v>4145</v>
      </c>
      <c r="F971" t="s">
        <v>21</v>
      </c>
      <c r="G971" t="s">
        <v>4146</v>
      </c>
      <c r="H971" t="s">
        <v>415</v>
      </c>
      <c r="K971" t="s">
        <v>24</v>
      </c>
      <c r="L971" t="s">
        <v>68</v>
      </c>
      <c r="M971" t="s">
        <v>137</v>
      </c>
      <c r="N971" t="s">
        <v>186</v>
      </c>
      <c r="O971" t="s">
        <v>28</v>
      </c>
      <c r="P971" t="s">
        <v>295</v>
      </c>
      <c r="R971" t="s">
        <v>4147</v>
      </c>
      <c r="S971">
        <v>18500</v>
      </c>
      <c r="T971" t="s">
        <v>39</v>
      </c>
      <c r="U971" t="s">
        <v>39</v>
      </c>
      <c r="V971" t="s">
        <v>39</v>
      </c>
    </row>
    <row r="972" spans="1:23" x14ac:dyDescent="0.7">
      <c r="A972">
        <v>973</v>
      </c>
      <c r="B972" t="s">
        <v>4148</v>
      </c>
      <c r="C972" t="s">
        <v>4149</v>
      </c>
      <c r="D972" t="s">
        <v>4149</v>
      </c>
      <c r="F972" t="s">
        <v>21</v>
      </c>
      <c r="G972" t="s">
        <v>395</v>
      </c>
      <c r="H972" t="s">
        <v>4150</v>
      </c>
      <c r="K972" t="s">
        <v>34</v>
      </c>
      <c r="L972" t="s">
        <v>68</v>
      </c>
      <c r="M972" t="s">
        <v>137</v>
      </c>
      <c r="N972" t="s">
        <v>75</v>
      </c>
      <c r="O972" t="s">
        <v>28</v>
      </c>
      <c r="P972" t="s">
        <v>28</v>
      </c>
      <c r="R972" t="s">
        <v>4151</v>
      </c>
      <c r="S972">
        <v>32000</v>
      </c>
      <c r="T972" t="s">
        <v>39</v>
      </c>
      <c r="U972" t="s">
        <v>39</v>
      </c>
      <c r="V972" t="s">
        <v>39</v>
      </c>
      <c r="W972" t="s">
        <v>1164</v>
      </c>
    </row>
    <row r="973" spans="1:23" x14ac:dyDescent="0.7">
      <c r="A973">
        <v>974</v>
      </c>
      <c r="B973" t="s">
        <v>4152</v>
      </c>
      <c r="C973" t="s">
        <v>4153</v>
      </c>
      <c r="D973" t="s">
        <v>4153</v>
      </c>
      <c r="F973" t="s">
        <v>21</v>
      </c>
      <c r="G973" t="s">
        <v>4154</v>
      </c>
      <c r="H973" t="s">
        <v>426</v>
      </c>
      <c r="K973" t="s">
        <v>24</v>
      </c>
      <c r="L973" t="s">
        <v>68</v>
      </c>
      <c r="M973" t="s">
        <v>366</v>
      </c>
      <c r="N973" t="s">
        <v>75</v>
      </c>
      <c r="O973" t="s">
        <v>28</v>
      </c>
      <c r="P973" t="s">
        <v>28</v>
      </c>
      <c r="R973" t="s">
        <v>4155</v>
      </c>
      <c r="S973">
        <v>660000</v>
      </c>
      <c r="T973" t="s">
        <v>39</v>
      </c>
      <c r="U973" t="s">
        <v>39</v>
      </c>
      <c r="V973" t="s">
        <v>39</v>
      </c>
      <c r="W973" t="s">
        <v>905</v>
      </c>
    </row>
    <row r="974" spans="1:23" x14ac:dyDescent="0.7">
      <c r="A974">
        <v>975</v>
      </c>
      <c r="B974" t="s">
        <v>4156</v>
      </c>
      <c r="C974" t="s">
        <v>4157</v>
      </c>
      <c r="D974" t="s">
        <v>4157</v>
      </c>
      <c r="F974" t="s">
        <v>21</v>
      </c>
      <c r="G974" t="s">
        <v>4158</v>
      </c>
      <c r="H974" t="s">
        <v>415</v>
      </c>
      <c r="K974" t="s">
        <v>24</v>
      </c>
      <c r="L974" t="s">
        <v>68</v>
      </c>
      <c r="M974" t="s">
        <v>36</v>
      </c>
      <c r="N974" t="s">
        <v>186</v>
      </c>
      <c r="O974" t="s">
        <v>28</v>
      </c>
      <c r="P974" t="s">
        <v>28</v>
      </c>
      <c r="R974" t="s">
        <v>1485</v>
      </c>
      <c r="S974">
        <v>80000</v>
      </c>
      <c r="T974">
        <v>80000</v>
      </c>
      <c r="U974">
        <v>80000</v>
      </c>
      <c r="V974">
        <v>0</v>
      </c>
    </row>
    <row r="975" spans="1:23" x14ac:dyDescent="0.7">
      <c r="A975">
        <v>976</v>
      </c>
      <c r="B975" t="s">
        <v>4159</v>
      </c>
      <c r="C975" t="s">
        <v>4160</v>
      </c>
      <c r="D975" t="s">
        <v>4160</v>
      </c>
      <c r="F975" t="s">
        <v>21</v>
      </c>
      <c r="G975" t="s">
        <v>4161</v>
      </c>
      <c r="H975" t="s">
        <v>292</v>
      </c>
      <c r="K975" t="s">
        <v>24</v>
      </c>
      <c r="L975" t="s">
        <v>293</v>
      </c>
      <c r="M975" t="s">
        <v>36</v>
      </c>
      <c r="N975" t="s">
        <v>294</v>
      </c>
      <c r="O975" t="s">
        <v>28</v>
      </c>
      <c r="P975" t="s">
        <v>28</v>
      </c>
      <c r="R975" t="s">
        <v>4162</v>
      </c>
      <c r="S975">
        <v>80000</v>
      </c>
      <c r="T975">
        <v>80000</v>
      </c>
      <c r="U975">
        <v>80000</v>
      </c>
      <c r="V975">
        <v>0</v>
      </c>
    </row>
    <row r="976" spans="1:23" x14ac:dyDescent="0.7">
      <c r="A976">
        <v>977</v>
      </c>
      <c r="B976" t="s">
        <v>4163</v>
      </c>
      <c r="C976" t="s">
        <v>4164</v>
      </c>
      <c r="D976" t="s">
        <v>4164</v>
      </c>
      <c r="F976" t="s">
        <v>21</v>
      </c>
      <c r="G976" t="s">
        <v>4165</v>
      </c>
      <c r="H976" t="s">
        <v>23</v>
      </c>
      <c r="K976" t="s">
        <v>24</v>
      </c>
      <c r="L976" t="s">
        <v>25</v>
      </c>
      <c r="M976" t="s">
        <v>137</v>
      </c>
      <c r="N976" t="s">
        <v>27</v>
      </c>
      <c r="O976" t="s">
        <v>28</v>
      </c>
      <c r="P976" t="s">
        <v>28</v>
      </c>
      <c r="R976" t="s">
        <v>1415</v>
      </c>
      <c r="S976">
        <v>80000</v>
      </c>
      <c r="T976">
        <v>80000</v>
      </c>
      <c r="U976">
        <v>80000</v>
      </c>
      <c r="V976">
        <v>0</v>
      </c>
    </row>
    <row r="977" spans="1:23" x14ac:dyDescent="0.7">
      <c r="A977">
        <v>978</v>
      </c>
      <c r="B977" t="s">
        <v>4166</v>
      </c>
      <c r="C977" t="s">
        <v>4167</v>
      </c>
      <c r="D977" t="s">
        <v>4167</v>
      </c>
      <c r="F977" t="s">
        <v>21</v>
      </c>
      <c r="G977" t="s">
        <v>4168</v>
      </c>
      <c r="H977" t="s">
        <v>426</v>
      </c>
      <c r="K977" t="s">
        <v>34</v>
      </c>
      <c r="L977" t="s">
        <v>68</v>
      </c>
      <c r="M977" t="s">
        <v>366</v>
      </c>
      <c r="N977" t="s">
        <v>75</v>
      </c>
      <c r="O977" t="s">
        <v>28</v>
      </c>
      <c r="P977" t="s">
        <v>28</v>
      </c>
      <c r="R977" t="s">
        <v>1183</v>
      </c>
      <c r="S977">
        <v>700000</v>
      </c>
      <c r="T977" t="s">
        <v>39</v>
      </c>
      <c r="U977" t="s">
        <v>39</v>
      </c>
      <c r="V977" t="s">
        <v>39</v>
      </c>
      <c r="W977" t="s">
        <v>1164</v>
      </c>
    </row>
    <row r="978" spans="1:23" x14ac:dyDescent="0.7">
      <c r="A978">
        <v>979</v>
      </c>
      <c r="B978" t="s">
        <v>4169</v>
      </c>
      <c r="C978" t="s">
        <v>4170</v>
      </c>
      <c r="D978" t="s">
        <v>4170</v>
      </c>
      <c r="F978" t="s">
        <v>21</v>
      </c>
      <c r="G978" t="s">
        <v>4171</v>
      </c>
      <c r="H978" t="s">
        <v>44</v>
      </c>
      <c r="K978" t="s">
        <v>34</v>
      </c>
      <c r="L978" t="s">
        <v>35</v>
      </c>
      <c r="M978" t="s">
        <v>3546</v>
      </c>
      <c r="N978" t="s">
        <v>37</v>
      </c>
      <c r="R978" t="s">
        <v>62</v>
      </c>
      <c r="S978">
        <v>138000</v>
      </c>
      <c r="T978" t="s">
        <v>39</v>
      </c>
      <c r="U978" t="s">
        <v>39</v>
      </c>
      <c r="V978" t="s">
        <v>39</v>
      </c>
    </row>
    <row r="979" spans="1:23" x14ac:dyDescent="0.7">
      <c r="A979">
        <v>980</v>
      </c>
      <c r="B979" t="s">
        <v>4172</v>
      </c>
      <c r="C979" t="s">
        <v>4173</v>
      </c>
      <c r="D979" t="s">
        <v>4173</v>
      </c>
      <c r="F979" t="s">
        <v>21</v>
      </c>
      <c r="G979" t="s">
        <v>4174</v>
      </c>
      <c r="H979" t="s">
        <v>756</v>
      </c>
      <c r="K979" t="s">
        <v>24</v>
      </c>
      <c r="L979" t="s">
        <v>293</v>
      </c>
      <c r="M979" t="s">
        <v>185</v>
      </c>
      <c r="N979" t="s">
        <v>626</v>
      </c>
      <c r="O979" t="s">
        <v>28</v>
      </c>
      <c r="P979" t="s">
        <v>28</v>
      </c>
      <c r="R979" t="s">
        <v>2371</v>
      </c>
      <c r="T979">
        <v>0</v>
      </c>
      <c r="U979">
        <v>0</v>
      </c>
      <c r="V979">
        <v>-29000</v>
      </c>
      <c r="W979" t="s">
        <v>4175</v>
      </c>
    </row>
    <row r="980" spans="1:23" x14ac:dyDescent="0.7">
      <c r="A980">
        <v>981</v>
      </c>
      <c r="B980" t="s">
        <v>4176</v>
      </c>
      <c r="C980" t="s">
        <v>4177</v>
      </c>
      <c r="D980" t="s">
        <v>4177</v>
      </c>
      <c r="F980" t="s">
        <v>21</v>
      </c>
      <c r="G980" t="s">
        <v>2862</v>
      </c>
      <c r="H980" t="s">
        <v>4178</v>
      </c>
      <c r="K980" t="s">
        <v>24</v>
      </c>
      <c r="L980" t="s">
        <v>68</v>
      </c>
      <c r="M980" t="s">
        <v>185</v>
      </c>
      <c r="N980" t="s">
        <v>367</v>
      </c>
      <c r="O980" t="s">
        <v>76</v>
      </c>
      <c r="P980" t="s">
        <v>28</v>
      </c>
      <c r="R980" t="s">
        <v>3726</v>
      </c>
      <c r="S980">
        <v>76500</v>
      </c>
      <c r="T980">
        <v>11876591</v>
      </c>
      <c r="U980">
        <v>0</v>
      </c>
      <c r="V980">
        <v>33627553</v>
      </c>
      <c r="W980" t="s">
        <v>4047</v>
      </c>
    </row>
    <row r="981" spans="1:23" x14ac:dyDescent="0.7">
      <c r="A981">
        <v>982</v>
      </c>
      <c r="B981" t="s">
        <v>4179</v>
      </c>
      <c r="C981" t="s">
        <v>4180</v>
      </c>
      <c r="D981" t="s">
        <v>4180</v>
      </c>
      <c r="F981" t="s">
        <v>21</v>
      </c>
      <c r="G981" t="s">
        <v>4181</v>
      </c>
      <c r="H981" t="s">
        <v>4182</v>
      </c>
      <c r="K981" t="s">
        <v>34</v>
      </c>
      <c r="L981" t="s">
        <v>68</v>
      </c>
      <c r="M981" t="s">
        <v>137</v>
      </c>
      <c r="N981" t="s">
        <v>69</v>
      </c>
      <c r="R981" t="s">
        <v>4183</v>
      </c>
      <c r="S981">
        <v>48000</v>
      </c>
      <c r="T981" t="s">
        <v>39</v>
      </c>
      <c r="U981" t="s">
        <v>39</v>
      </c>
      <c r="V981" t="s">
        <v>39</v>
      </c>
      <c r="W981" t="s">
        <v>1265</v>
      </c>
    </row>
    <row r="982" spans="1:23" x14ac:dyDescent="0.7">
      <c r="A982">
        <v>983</v>
      </c>
      <c r="B982" t="s">
        <v>4184</v>
      </c>
      <c r="C982" t="s">
        <v>4185</v>
      </c>
      <c r="D982" t="s">
        <v>4185</v>
      </c>
      <c r="F982" t="s">
        <v>21</v>
      </c>
      <c r="G982" t="s">
        <v>2767</v>
      </c>
      <c r="H982" t="s">
        <v>1080</v>
      </c>
      <c r="K982" t="s">
        <v>34</v>
      </c>
      <c r="L982" t="s">
        <v>35</v>
      </c>
      <c r="M982" t="s">
        <v>36</v>
      </c>
      <c r="N982" t="s">
        <v>37</v>
      </c>
      <c r="R982" t="s">
        <v>4186</v>
      </c>
      <c r="S982">
        <v>1500000</v>
      </c>
      <c r="T982" t="s">
        <v>39</v>
      </c>
      <c r="U982" t="s">
        <v>39</v>
      </c>
      <c r="V982" t="s">
        <v>39</v>
      </c>
      <c r="W982" t="s">
        <v>4187</v>
      </c>
    </row>
    <row r="983" spans="1:23" x14ac:dyDescent="0.7">
      <c r="A983">
        <v>984</v>
      </c>
      <c r="B983" t="s">
        <v>4188</v>
      </c>
      <c r="C983" t="s">
        <v>4189</v>
      </c>
      <c r="D983" t="s">
        <v>4189</v>
      </c>
      <c r="F983" t="s">
        <v>21</v>
      </c>
      <c r="G983" t="s">
        <v>4190</v>
      </c>
      <c r="H983" t="s">
        <v>61</v>
      </c>
      <c r="K983" t="s">
        <v>24</v>
      </c>
      <c r="L983" t="s">
        <v>25</v>
      </c>
      <c r="M983" t="s">
        <v>36</v>
      </c>
      <c r="N983" t="s">
        <v>27</v>
      </c>
      <c r="O983" t="s">
        <v>28</v>
      </c>
      <c r="P983" t="s">
        <v>28</v>
      </c>
      <c r="R983" t="s">
        <v>29</v>
      </c>
      <c r="S983">
        <v>160000</v>
      </c>
      <c r="T983">
        <v>240000</v>
      </c>
      <c r="U983">
        <v>240000</v>
      </c>
      <c r="V983">
        <v>0</v>
      </c>
    </row>
    <row r="984" spans="1:23" x14ac:dyDescent="0.7">
      <c r="A984">
        <v>985</v>
      </c>
      <c r="B984" t="s">
        <v>4191</v>
      </c>
      <c r="C984" t="s">
        <v>4192</v>
      </c>
      <c r="D984" t="s">
        <v>4192</v>
      </c>
      <c r="F984" t="s">
        <v>21</v>
      </c>
      <c r="G984" t="s">
        <v>4193</v>
      </c>
      <c r="H984" t="s">
        <v>575</v>
      </c>
      <c r="K984" t="s">
        <v>24</v>
      </c>
      <c r="L984" t="s">
        <v>68</v>
      </c>
      <c r="M984" t="s">
        <v>4194</v>
      </c>
      <c r="N984" t="s">
        <v>367</v>
      </c>
      <c r="O984" t="s">
        <v>28</v>
      </c>
      <c r="P984" t="s">
        <v>28</v>
      </c>
      <c r="R984" t="s">
        <v>2371</v>
      </c>
      <c r="T984">
        <v>0</v>
      </c>
      <c r="U984">
        <v>0</v>
      </c>
      <c r="V984">
        <v>-2673000</v>
      </c>
      <c r="W984" t="s">
        <v>4195</v>
      </c>
    </row>
    <row r="985" spans="1:23" x14ac:dyDescent="0.7">
      <c r="A985">
        <v>986</v>
      </c>
      <c r="B985" t="s">
        <v>4196</v>
      </c>
      <c r="C985" t="s">
        <v>4197</v>
      </c>
      <c r="D985" t="s">
        <v>4198</v>
      </c>
      <c r="F985" t="s">
        <v>21</v>
      </c>
      <c r="G985" t="s">
        <v>2666</v>
      </c>
      <c r="H985" t="s">
        <v>300</v>
      </c>
      <c r="K985" t="s">
        <v>34</v>
      </c>
      <c r="L985" t="s">
        <v>25</v>
      </c>
      <c r="M985" t="s">
        <v>36</v>
      </c>
      <c r="N985" t="s">
        <v>27</v>
      </c>
      <c r="R985" t="s">
        <v>1858</v>
      </c>
      <c r="S985">
        <v>477000</v>
      </c>
      <c r="T985" t="s">
        <v>39</v>
      </c>
      <c r="U985" t="s">
        <v>39</v>
      </c>
      <c r="V985" t="s">
        <v>39</v>
      </c>
      <c r="W985" t="s">
        <v>4199</v>
      </c>
    </row>
    <row r="986" spans="1:23" x14ac:dyDescent="0.7">
      <c r="A986">
        <v>987</v>
      </c>
      <c r="B986" t="s">
        <v>4200</v>
      </c>
      <c r="C986" t="s">
        <v>4201</v>
      </c>
      <c r="D986" t="s">
        <v>4201</v>
      </c>
      <c r="F986" t="s">
        <v>21</v>
      </c>
      <c r="G986" t="s">
        <v>4202</v>
      </c>
      <c r="H986" t="s">
        <v>597</v>
      </c>
      <c r="K986" t="s">
        <v>24</v>
      </c>
      <c r="L986" t="s">
        <v>243</v>
      </c>
      <c r="M986" t="s">
        <v>185</v>
      </c>
      <c r="N986" t="s">
        <v>244</v>
      </c>
      <c r="O986" t="s">
        <v>76</v>
      </c>
      <c r="P986" t="s">
        <v>76</v>
      </c>
      <c r="R986" t="s">
        <v>827</v>
      </c>
      <c r="S986">
        <v>10000000</v>
      </c>
      <c r="T986">
        <v>2319200</v>
      </c>
      <c r="U986">
        <v>0</v>
      </c>
      <c r="V986">
        <v>-6140800</v>
      </c>
      <c r="W986" t="s">
        <v>4203</v>
      </c>
    </row>
    <row r="987" spans="1:23" x14ac:dyDescent="0.7">
      <c r="A987">
        <v>988</v>
      </c>
      <c r="B987" t="s">
        <v>4204</v>
      </c>
      <c r="C987" t="s">
        <v>4205</v>
      </c>
      <c r="D987" t="s">
        <v>4206</v>
      </c>
      <c r="F987" t="s">
        <v>21</v>
      </c>
      <c r="G987" t="s">
        <v>3563</v>
      </c>
      <c r="H987" t="s">
        <v>1182</v>
      </c>
      <c r="K987" t="s">
        <v>24</v>
      </c>
      <c r="L987" t="s">
        <v>243</v>
      </c>
      <c r="M987" t="s">
        <v>2242</v>
      </c>
      <c r="N987" t="s">
        <v>244</v>
      </c>
      <c r="O987" t="s">
        <v>28</v>
      </c>
      <c r="P987" t="s">
        <v>28</v>
      </c>
      <c r="R987" t="s">
        <v>3997</v>
      </c>
      <c r="S987">
        <v>150000</v>
      </c>
      <c r="T987">
        <v>150000</v>
      </c>
      <c r="U987">
        <v>150000</v>
      </c>
      <c r="V987">
        <v>0</v>
      </c>
      <c r="W987" t="s">
        <v>2243</v>
      </c>
    </row>
    <row r="988" spans="1:23" x14ac:dyDescent="0.7">
      <c r="A988">
        <v>989</v>
      </c>
      <c r="B988" t="s">
        <v>4207</v>
      </c>
      <c r="C988" t="s">
        <v>4208</v>
      </c>
      <c r="D988" t="s">
        <v>4208</v>
      </c>
      <c r="F988" t="s">
        <v>21</v>
      </c>
      <c r="G988" t="s">
        <v>4209</v>
      </c>
      <c r="H988" t="s">
        <v>415</v>
      </c>
      <c r="K988" t="s">
        <v>24</v>
      </c>
      <c r="L988" t="s">
        <v>68</v>
      </c>
      <c r="M988" t="s">
        <v>55</v>
      </c>
      <c r="N988" t="s">
        <v>186</v>
      </c>
      <c r="O988" t="s">
        <v>28</v>
      </c>
      <c r="P988" t="s">
        <v>295</v>
      </c>
      <c r="R988" t="s">
        <v>4210</v>
      </c>
      <c r="S988">
        <v>10000000</v>
      </c>
      <c r="T988">
        <v>0</v>
      </c>
      <c r="U988">
        <v>0</v>
      </c>
      <c r="V988">
        <v>-3000</v>
      </c>
      <c r="W988" t="s">
        <v>4211</v>
      </c>
    </row>
    <row r="989" spans="1:23" x14ac:dyDescent="0.7">
      <c r="A989">
        <v>990</v>
      </c>
      <c r="B989" t="s">
        <v>4212</v>
      </c>
      <c r="C989" t="s">
        <v>4213</v>
      </c>
      <c r="D989" t="s">
        <v>4213</v>
      </c>
      <c r="F989" t="s">
        <v>21</v>
      </c>
      <c r="G989" t="s">
        <v>4214</v>
      </c>
      <c r="H989" t="s">
        <v>391</v>
      </c>
      <c r="K989" t="s">
        <v>34</v>
      </c>
      <c r="L989" t="s">
        <v>250</v>
      </c>
      <c r="M989" t="s">
        <v>36</v>
      </c>
      <c r="N989" t="s">
        <v>251</v>
      </c>
      <c r="R989" t="s">
        <v>4215</v>
      </c>
      <c r="S989">
        <v>80000</v>
      </c>
      <c r="T989" t="s">
        <v>39</v>
      </c>
      <c r="U989" t="s">
        <v>39</v>
      </c>
      <c r="V989" t="s">
        <v>39</v>
      </c>
      <c r="W989" t="s">
        <v>4216</v>
      </c>
    </row>
    <row r="990" spans="1:23" x14ac:dyDescent="0.7">
      <c r="A990">
        <v>991</v>
      </c>
      <c r="B990" t="s">
        <v>4217</v>
      </c>
      <c r="C990" t="s">
        <v>4218</v>
      </c>
      <c r="D990" t="s">
        <v>4218</v>
      </c>
      <c r="F990" t="s">
        <v>21</v>
      </c>
      <c r="G990" t="s">
        <v>4219</v>
      </c>
      <c r="H990" t="s">
        <v>61</v>
      </c>
      <c r="K990" t="s">
        <v>24</v>
      </c>
      <c r="L990" t="s">
        <v>25</v>
      </c>
      <c r="M990" t="s">
        <v>263</v>
      </c>
      <c r="N990" t="s">
        <v>27</v>
      </c>
      <c r="O990" t="s">
        <v>28</v>
      </c>
      <c r="P990" t="s">
        <v>28</v>
      </c>
      <c r="R990" t="s">
        <v>4220</v>
      </c>
      <c r="S990">
        <v>299000</v>
      </c>
      <c r="T990" t="s">
        <v>39</v>
      </c>
      <c r="U990" t="s">
        <v>39</v>
      </c>
      <c r="V990" t="s">
        <v>39</v>
      </c>
      <c r="W990" t="s">
        <v>581</v>
      </c>
    </row>
    <row r="991" spans="1:23" x14ac:dyDescent="0.7">
      <c r="A991">
        <v>992</v>
      </c>
      <c r="B991" t="s">
        <v>4221</v>
      </c>
      <c r="C991" t="s">
        <v>4222</v>
      </c>
      <c r="D991" t="s">
        <v>4222</v>
      </c>
      <c r="F991" t="s">
        <v>21</v>
      </c>
      <c r="G991" t="s">
        <v>4223</v>
      </c>
      <c r="H991" t="s">
        <v>756</v>
      </c>
      <c r="K991" t="s">
        <v>24</v>
      </c>
      <c r="L991" t="s">
        <v>293</v>
      </c>
      <c r="M991" t="s">
        <v>263</v>
      </c>
      <c r="N991" t="s">
        <v>626</v>
      </c>
      <c r="O991" t="s">
        <v>28</v>
      </c>
      <c r="P991" t="s">
        <v>28</v>
      </c>
      <c r="R991" t="s">
        <v>203</v>
      </c>
      <c r="S991">
        <v>380000</v>
      </c>
      <c r="T991">
        <v>380000</v>
      </c>
      <c r="U991">
        <v>380000</v>
      </c>
      <c r="V991">
        <v>0</v>
      </c>
    </row>
    <row r="992" spans="1:23" x14ac:dyDescent="0.7">
      <c r="A992">
        <v>993</v>
      </c>
      <c r="B992" t="s">
        <v>4224</v>
      </c>
      <c r="C992" t="s">
        <v>4225</v>
      </c>
      <c r="D992" t="s">
        <v>4225</v>
      </c>
      <c r="F992" t="s">
        <v>21</v>
      </c>
      <c r="G992" t="s">
        <v>4226</v>
      </c>
      <c r="H992" t="s">
        <v>242</v>
      </c>
      <c r="K992" t="s">
        <v>24</v>
      </c>
      <c r="L992" t="s">
        <v>243</v>
      </c>
      <c r="M992" t="s">
        <v>137</v>
      </c>
      <c r="N992" t="s">
        <v>244</v>
      </c>
      <c r="O992" t="s">
        <v>28</v>
      </c>
      <c r="P992" t="s">
        <v>28</v>
      </c>
      <c r="R992" t="s">
        <v>997</v>
      </c>
      <c r="S992">
        <v>30000</v>
      </c>
      <c r="T992" t="s">
        <v>39</v>
      </c>
      <c r="U992" t="s">
        <v>39</v>
      </c>
      <c r="V992" t="s">
        <v>39</v>
      </c>
      <c r="W992" t="s">
        <v>919</v>
      </c>
    </row>
    <row r="993" spans="1:23" x14ac:dyDescent="0.7">
      <c r="A993">
        <v>994</v>
      </c>
      <c r="B993" t="s">
        <v>4227</v>
      </c>
      <c r="C993" t="s">
        <v>4228</v>
      </c>
      <c r="D993" t="s">
        <v>4228</v>
      </c>
      <c r="F993" t="s">
        <v>21</v>
      </c>
      <c r="G993" t="s">
        <v>4229</v>
      </c>
      <c r="H993" t="s">
        <v>2580</v>
      </c>
      <c r="K993" t="s">
        <v>24</v>
      </c>
      <c r="L993" t="s">
        <v>68</v>
      </c>
      <c r="M993" t="s">
        <v>36</v>
      </c>
      <c r="N993" t="s">
        <v>186</v>
      </c>
      <c r="O993" t="s">
        <v>28</v>
      </c>
      <c r="P993" t="s">
        <v>28</v>
      </c>
      <c r="R993" t="s">
        <v>4230</v>
      </c>
      <c r="S993">
        <v>168000</v>
      </c>
      <c r="T993" t="s">
        <v>39</v>
      </c>
      <c r="U993" t="s">
        <v>39</v>
      </c>
      <c r="V993" t="s">
        <v>39</v>
      </c>
      <c r="W993" t="s">
        <v>767</v>
      </c>
    </row>
    <row r="994" spans="1:23" x14ac:dyDescent="0.7">
      <c r="A994">
        <v>995</v>
      </c>
      <c r="B994" t="s">
        <v>4231</v>
      </c>
      <c r="C994" t="s">
        <v>4232</v>
      </c>
      <c r="D994" t="s">
        <v>4232</v>
      </c>
      <c r="F994" t="s">
        <v>21</v>
      </c>
      <c r="G994" t="s">
        <v>4233</v>
      </c>
      <c r="H994" t="s">
        <v>4234</v>
      </c>
      <c r="K994" t="s">
        <v>24</v>
      </c>
      <c r="L994" t="s">
        <v>243</v>
      </c>
      <c r="M994" t="s">
        <v>185</v>
      </c>
      <c r="N994" t="s">
        <v>438</v>
      </c>
      <c r="O994" t="s">
        <v>28</v>
      </c>
      <c r="P994" t="s">
        <v>28</v>
      </c>
      <c r="R994" t="s">
        <v>2566</v>
      </c>
      <c r="S994">
        <v>5000000</v>
      </c>
      <c r="T994">
        <v>2614500</v>
      </c>
      <c r="U994">
        <v>5000000</v>
      </c>
      <c r="V994">
        <v>-2385500</v>
      </c>
    </row>
    <row r="995" spans="1:23" x14ac:dyDescent="0.7">
      <c r="A995">
        <v>996</v>
      </c>
      <c r="B995" t="s">
        <v>4235</v>
      </c>
      <c r="C995" t="s">
        <v>4236</v>
      </c>
      <c r="D995" t="s">
        <v>4236</v>
      </c>
      <c r="F995" t="s">
        <v>21</v>
      </c>
      <c r="G995" t="s">
        <v>4237</v>
      </c>
      <c r="H995" t="s">
        <v>614</v>
      </c>
      <c r="K995" t="s">
        <v>34</v>
      </c>
      <c r="L995" t="s">
        <v>68</v>
      </c>
      <c r="M995" t="s">
        <v>36</v>
      </c>
      <c r="N995" t="s">
        <v>75</v>
      </c>
      <c r="O995" t="s">
        <v>28</v>
      </c>
      <c r="P995" t="s">
        <v>28</v>
      </c>
      <c r="R995" t="s">
        <v>4238</v>
      </c>
      <c r="S995">
        <v>165000</v>
      </c>
      <c r="T995" t="s">
        <v>39</v>
      </c>
      <c r="U995" t="s">
        <v>39</v>
      </c>
      <c r="V995" t="s">
        <v>39</v>
      </c>
      <c r="W995" t="s">
        <v>1164</v>
      </c>
    </row>
    <row r="996" spans="1:23" x14ac:dyDescent="0.7">
      <c r="A996">
        <v>997</v>
      </c>
      <c r="B996" t="s">
        <v>4239</v>
      </c>
      <c r="C996" t="s">
        <v>4240</v>
      </c>
      <c r="D996" t="s">
        <v>4240</v>
      </c>
      <c r="F996" t="s">
        <v>21</v>
      </c>
      <c r="G996" t="s">
        <v>4241</v>
      </c>
      <c r="H996" t="s">
        <v>44</v>
      </c>
      <c r="K996" t="s">
        <v>24</v>
      </c>
      <c r="L996" t="s">
        <v>35</v>
      </c>
      <c r="M996" t="s">
        <v>263</v>
      </c>
      <c r="N996" t="s">
        <v>37</v>
      </c>
      <c r="R996" t="s">
        <v>694</v>
      </c>
      <c r="S996">
        <v>1019700</v>
      </c>
      <c r="T996">
        <v>0</v>
      </c>
      <c r="U996">
        <v>1019700</v>
      </c>
      <c r="V996">
        <v>0</v>
      </c>
      <c r="W996" t="s">
        <v>4242</v>
      </c>
    </row>
    <row r="997" spans="1:23" x14ac:dyDescent="0.7">
      <c r="A997">
        <v>998</v>
      </c>
      <c r="B997" t="s">
        <v>4243</v>
      </c>
      <c r="C997" t="s">
        <v>4244</v>
      </c>
      <c r="D997" t="s">
        <v>4244</v>
      </c>
      <c r="F997" t="s">
        <v>21</v>
      </c>
      <c r="G997" t="s">
        <v>4245</v>
      </c>
      <c r="H997" t="s">
        <v>61</v>
      </c>
      <c r="K997" t="s">
        <v>24</v>
      </c>
      <c r="L997" t="s">
        <v>25</v>
      </c>
      <c r="M997" t="s">
        <v>585</v>
      </c>
      <c r="N997" t="s">
        <v>27</v>
      </c>
      <c r="O997" t="s">
        <v>28</v>
      </c>
      <c r="P997" t="s">
        <v>28</v>
      </c>
      <c r="R997" t="s">
        <v>4246</v>
      </c>
      <c r="S997">
        <v>90000</v>
      </c>
      <c r="T997" t="s">
        <v>39</v>
      </c>
      <c r="U997" t="s">
        <v>39</v>
      </c>
      <c r="V997" t="s">
        <v>39</v>
      </c>
      <c r="W997" t="s">
        <v>581</v>
      </c>
    </row>
    <row r="998" spans="1:23" x14ac:dyDescent="0.7">
      <c r="A998">
        <v>999</v>
      </c>
      <c r="B998" t="s">
        <v>4247</v>
      </c>
      <c r="C998" t="s">
        <v>4248</v>
      </c>
      <c r="D998" t="s">
        <v>4248</v>
      </c>
      <c r="F998" t="s">
        <v>21</v>
      </c>
      <c r="G998" t="s">
        <v>4249</v>
      </c>
      <c r="H998" t="s">
        <v>249</v>
      </c>
      <c r="K998" t="s">
        <v>24</v>
      </c>
      <c r="L998" t="s">
        <v>68</v>
      </c>
      <c r="M998" t="s">
        <v>137</v>
      </c>
      <c r="N998" t="s">
        <v>75</v>
      </c>
      <c r="O998" t="s">
        <v>76</v>
      </c>
      <c r="P998" t="s">
        <v>28</v>
      </c>
      <c r="R998" t="s">
        <v>2620</v>
      </c>
      <c r="S998">
        <v>32000</v>
      </c>
      <c r="T998">
        <v>0</v>
      </c>
      <c r="U998">
        <v>32000</v>
      </c>
      <c r="V998">
        <v>0</v>
      </c>
    </row>
    <row r="999" spans="1:23" x14ac:dyDescent="0.7">
      <c r="A999">
        <v>1000</v>
      </c>
      <c r="B999" t="s">
        <v>4250</v>
      </c>
      <c r="C999" t="s">
        <v>4251</v>
      </c>
      <c r="D999" t="s">
        <v>4251</v>
      </c>
      <c r="F999" t="s">
        <v>21</v>
      </c>
      <c r="G999" t="s">
        <v>4252</v>
      </c>
      <c r="H999" t="s">
        <v>625</v>
      </c>
      <c r="K999" t="s">
        <v>24</v>
      </c>
      <c r="L999" t="s">
        <v>25</v>
      </c>
      <c r="M999" t="s">
        <v>55</v>
      </c>
      <c r="N999" t="s">
        <v>56</v>
      </c>
      <c r="R999" t="s">
        <v>3878</v>
      </c>
      <c r="S999">
        <v>467000</v>
      </c>
      <c r="T999">
        <v>0</v>
      </c>
      <c r="U999">
        <v>467000</v>
      </c>
      <c r="V999">
        <v>0</v>
      </c>
    </row>
    <row r="1000" spans="1:23" x14ac:dyDescent="0.7">
      <c r="A1000">
        <v>1001</v>
      </c>
      <c r="B1000" t="s">
        <v>4253</v>
      </c>
      <c r="C1000" t="s">
        <v>4254</v>
      </c>
      <c r="D1000" t="s">
        <v>4254</v>
      </c>
      <c r="F1000" t="s">
        <v>21</v>
      </c>
      <c r="G1000" t="s">
        <v>4255</v>
      </c>
      <c r="H1000" t="s">
        <v>1305</v>
      </c>
      <c r="K1000" t="s">
        <v>24</v>
      </c>
      <c r="L1000" t="s">
        <v>68</v>
      </c>
      <c r="M1000" t="s">
        <v>185</v>
      </c>
      <c r="N1000" t="s">
        <v>186</v>
      </c>
      <c r="O1000" t="s">
        <v>295</v>
      </c>
      <c r="P1000" t="s">
        <v>295</v>
      </c>
      <c r="R1000" t="s">
        <v>1459</v>
      </c>
      <c r="S1000">
        <v>10000000</v>
      </c>
      <c r="T1000">
        <v>7078600</v>
      </c>
      <c r="U1000">
        <v>10000000</v>
      </c>
      <c r="V1000">
        <v>-2949695</v>
      </c>
      <c r="W1000" t="s">
        <v>417</v>
      </c>
    </row>
    <row r="1001" spans="1:23" x14ac:dyDescent="0.7">
      <c r="A1001">
        <v>1002</v>
      </c>
      <c r="B1001" t="s">
        <v>4256</v>
      </c>
      <c r="C1001" t="s">
        <v>4257</v>
      </c>
      <c r="D1001" t="s">
        <v>4257</v>
      </c>
      <c r="F1001" t="s">
        <v>21</v>
      </c>
      <c r="G1001" t="s">
        <v>4258</v>
      </c>
      <c r="K1001" t="s">
        <v>24</v>
      </c>
      <c r="L1001" t="s">
        <v>35</v>
      </c>
      <c r="N1001" t="s">
        <v>37</v>
      </c>
      <c r="R1001" t="s">
        <v>555</v>
      </c>
      <c r="S1001">
        <v>33027500</v>
      </c>
      <c r="T1001">
        <v>82527500</v>
      </c>
      <c r="U1001">
        <v>82527500</v>
      </c>
      <c r="V1001">
        <v>0</v>
      </c>
      <c r="W1001" t="s">
        <v>4259</v>
      </c>
    </row>
    <row r="1002" spans="1:23" x14ac:dyDescent="0.7">
      <c r="A1002">
        <v>1003</v>
      </c>
      <c r="B1002" t="s">
        <v>4260</v>
      </c>
      <c r="C1002" t="s">
        <v>2963</v>
      </c>
      <c r="D1002" t="s">
        <v>2963</v>
      </c>
      <c r="F1002" t="s">
        <v>21</v>
      </c>
      <c r="G1002" t="s">
        <v>4261</v>
      </c>
      <c r="H1002" t="s">
        <v>404</v>
      </c>
      <c r="K1002" t="s">
        <v>24</v>
      </c>
      <c r="L1002" t="s">
        <v>243</v>
      </c>
      <c r="M1002" t="s">
        <v>1948</v>
      </c>
      <c r="N1002" t="s">
        <v>493</v>
      </c>
      <c r="O1002" t="s">
        <v>28</v>
      </c>
      <c r="P1002" t="s">
        <v>28</v>
      </c>
      <c r="T1002" t="s">
        <v>39</v>
      </c>
      <c r="U1002" t="s">
        <v>39</v>
      </c>
      <c r="V1002" t="s">
        <v>39</v>
      </c>
      <c r="W1002" t="s">
        <v>1948</v>
      </c>
    </row>
    <row r="1003" spans="1:23" x14ac:dyDescent="0.7">
      <c r="A1003">
        <v>1004</v>
      </c>
      <c r="B1003" t="s">
        <v>4262</v>
      </c>
      <c r="C1003" t="s">
        <v>4263</v>
      </c>
      <c r="D1003" t="s">
        <v>4263</v>
      </c>
      <c r="F1003" t="s">
        <v>21</v>
      </c>
      <c r="G1003" t="s">
        <v>4264</v>
      </c>
      <c r="H1003" t="s">
        <v>404</v>
      </c>
      <c r="K1003" t="s">
        <v>24</v>
      </c>
      <c r="L1003" t="s">
        <v>243</v>
      </c>
      <c r="M1003" t="s">
        <v>1948</v>
      </c>
      <c r="N1003" t="s">
        <v>493</v>
      </c>
      <c r="O1003" t="s">
        <v>28</v>
      </c>
      <c r="P1003" t="s">
        <v>28</v>
      </c>
      <c r="R1003" t="s">
        <v>1947</v>
      </c>
      <c r="S1003">
        <v>5000000</v>
      </c>
      <c r="T1003" t="s">
        <v>39</v>
      </c>
      <c r="U1003" t="s">
        <v>39</v>
      </c>
      <c r="V1003" t="s">
        <v>39</v>
      </c>
      <c r="W1003" t="s">
        <v>1948</v>
      </c>
    </row>
    <row r="1004" spans="1:23" x14ac:dyDescent="0.7">
      <c r="A1004">
        <v>1005</v>
      </c>
      <c r="B1004" t="s">
        <v>4265</v>
      </c>
      <c r="C1004" t="s">
        <v>4266</v>
      </c>
      <c r="D1004" t="s">
        <v>4266</v>
      </c>
      <c r="F1004" t="s">
        <v>21</v>
      </c>
      <c r="G1004" t="s">
        <v>4267</v>
      </c>
      <c r="H1004" t="s">
        <v>404</v>
      </c>
      <c r="K1004" t="s">
        <v>24</v>
      </c>
      <c r="L1004" t="s">
        <v>243</v>
      </c>
      <c r="M1004" t="s">
        <v>1948</v>
      </c>
      <c r="N1004" t="s">
        <v>493</v>
      </c>
      <c r="O1004" t="s">
        <v>28</v>
      </c>
      <c r="P1004" t="s">
        <v>28</v>
      </c>
      <c r="R1004" t="s">
        <v>1947</v>
      </c>
      <c r="S1004">
        <v>5000000</v>
      </c>
      <c r="T1004" t="s">
        <v>39</v>
      </c>
      <c r="U1004" t="s">
        <v>39</v>
      </c>
      <c r="V1004" t="s">
        <v>39</v>
      </c>
      <c r="W1004" t="s">
        <v>1948</v>
      </c>
    </row>
    <row r="1005" spans="1:23" x14ac:dyDescent="0.7">
      <c r="A1005">
        <v>1006</v>
      </c>
      <c r="B1005" t="s">
        <v>4268</v>
      </c>
      <c r="C1005" t="s">
        <v>4269</v>
      </c>
      <c r="D1005" t="s">
        <v>4269</v>
      </c>
      <c r="F1005" t="s">
        <v>21</v>
      </c>
      <c r="H1005" t="s">
        <v>625</v>
      </c>
      <c r="K1005" t="s">
        <v>24</v>
      </c>
      <c r="L1005" t="s">
        <v>35</v>
      </c>
      <c r="N1005" t="s">
        <v>37</v>
      </c>
      <c r="T1005">
        <v>6868880</v>
      </c>
      <c r="U1005">
        <v>10000000</v>
      </c>
      <c r="V1005">
        <v>-3131120</v>
      </c>
    </row>
    <row r="1006" spans="1:23" x14ac:dyDescent="0.7">
      <c r="A1006">
        <v>1007</v>
      </c>
      <c r="B1006" t="s">
        <v>4270</v>
      </c>
      <c r="C1006" t="s">
        <v>4271</v>
      </c>
      <c r="D1006" t="s">
        <v>4271</v>
      </c>
      <c r="F1006" t="s">
        <v>21</v>
      </c>
      <c r="H1006" t="s">
        <v>61</v>
      </c>
      <c r="K1006" t="s">
        <v>24</v>
      </c>
      <c r="L1006" t="s">
        <v>35</v>
      </c>
      <c r="N1006" t="s">
        <v>37</v>
      </c>
      <c r="T1006">
        <v>30000</v>
      </c>
      <c r="U1006">
        <v>30000</v>
      </c>
      <c r="V1006">
        <v>0</v>
      </c>
    </row>
    <row r="1007" spans="1:23" x14ac:dyDescent="0.7">
      <c r="A1007">
        <v>1008</v>
      </c>
      <c r="B1007" t="s">
        <v>4272</v>
      </c>
      <c r="C1007" t="s">
        <v>1180</v>
      </c>
      <c r="D1007" t="s">
        <v>1180</v>
      </c>
      <c r="F1007" t="s">
        <v>384</v>
      </c>
      <c r="K1007" t="s">
        <v>384</v>
      </c>
      <c r="L1007" t="s">
        <v>35</v>
      </c>
      <c r="N1007" t="s">
        <v>37</v>
      </c>
      <c r="T1007">
        <v>0</v>
      </c>
      <c r="U1007">
        <v>80000</v>
      </c>
      <c r="V1007">
        <v>0</v>
      </c>
    </row>
    <row r="1008" spans="1:23" x14ac:dyDescent="0.7">
      <c r="A1008">
        <v>1009</v>
      </c>
      <c r="B1008" t="s">
        <v>4273</v>
      </c>
      <c r="C1008" t="s">
        <v>4274</v>
      </c>
      <c r="D1008" t="s">
        <v>4274</v>
      </c>
      <c r="F1008" t="s">
        <v>21</v>
      </c>
      <c r="K1008" t="s">
        <v>24</v>
      </c>
      <c r="L1008" t="s">
        <v>35</v>
      </c>
      <c r="N1008" t="s">
        <v>37</v>
      </c>
      <c r="T1008">
        <v>15000</v>
      </c>
      <c r="U1008">
        <v>0</v>
      </c>
      <c r="V1008">
        <v>15000</v>
      </c>
    </row>
    <row r="1009" spans="1:22" x14ac:dyDescent="0.7">
      <c r="A1009">
        <v>1010</v>
      </c>
      <c r="B1009" t="s">
        <v>4275</v>
      </c>
      <c r="C1009" t="s">
        <v>1749</v>
      </c>
      <c r="D1009" t="s">
        <v>1749</v>
      </c>
      <c r="F1009" t="s">
        <v>384</v>
      </c>
      <c r="H1009" t="s">
        <v>404</v>
      </c>
      <c r="K1009" t="s">
        <v>384</v>
      </c>
      <c r="L1009" t="s">
        <v>35</v>
      </c>
      <c r="N1009" t="s">
        <v>37</v>
      </c>
      <c r="T1009">
        <v>0</v>
      </c>
      <c r="U1009">
        <v>0</v>
      </c>
      <c r="V1009">
        <v>-10532700</v>
      </c>
    </row>
  </sheetData>
  <phoneticPr fontId="1" type="noConversion"/>
  <pageMargins left="0.7" right="0.7" top="0.75" bottom="0.75" header="0.3" footer="0.3"/>
  <ignoredErrors>
    <ignoredError sqref="R1:W1009 A1:D1009 F1:H1009 K1:P10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6.899999999999999" x14ac:dyDescent="0.7"/>
  <sheetData>
    <row r="1" spans="1:5" ht="19.149999999999999" x14ac:dyDescent="0.7">
      <c r="A1" t="s">
        <v>4276</v>
      </c>
      <c r="B1" t="s">
        <v>4277</v>
      </c>
      <c r="C1" t="s">
        <v>4278</v>
      </c>
      <c r="D1" t="s">
        <v>4279</v>
      </c>
      <c r="E1" t="s">
        <v>4280</v>
      </c>
    </row>
    <row r="2" spans="1:5" ht="19.149999999999999" x14ac:dyDescent="0.7">
      <c r="A2" t="s">
        <v>56</v>
      </c>
      <c r="B2">
        <v>39707</v>
      </c>
      <c r="C2" t="s">
        <v>4281</v>
      </c>
      <c r="E2" t="s">
        <v>25</v>
      </c>
    </row>
    <row r="3" spans="1:5" ht="19.149999999999999" x14ac:dyDescent="0.7">
      <c r="A3" t="s">
        <v>482</v>
      </c>
      <c r="B3">
        <v>45839</v>
      </c>
      <c r="C3" t="s">
        <v>4281</v>
      </c>
      <c r="E3" t="s">
        <v>481</v>
      </c>
    </row>
    <row r="4" spans="1:5" ht="19.149999999999999" x14ac:dyDescent="0.7">
      <c r="A4" t="s">
        <v>27</v>
      </c>
      <c r="B4">
        <v>44562</v>
      </c>
      <c r="C4" t="s">
        <v>4281</v>
      </c>
      <c r="E4" t="s">
        <v>25</v>
      </c>
    </row>
    <row r="5" spans="1:5" ht="19.149999999999999" x14ac:dyDescent="0.7">
      <c r="A5" t="s">
        <v>37</v>
      </c>
      <c r="B5">
        <v>44972</v>
      </c>
      <c r="C5" t="s">
        <v>4281</v>
      </c>
      <c r="D5" t="s">
        <v>4282</v>
      </c>
      <c r="E5" t="s">
        <v>35</v>
      </c>
    </row>
    <row r="6" spans="1:5" ht="19.149999999999999" x14ac:dyDescent="0.7">
      <c r="A6" t="s">
        <v>367</v>
      </c>
      <c r="B6">
        <v>45474</v>
      </c>
      <c r="C6" t="s">
        <v>4281</v>
      </c>
      <c r="E6" t="s">
        <v>68</v>
      </c>
    </row>
    <row r="7" spans="1:5" ht="19.149999999999999" x14ac:dyDescent="0.7">
      <c r="A7" t="s">
        <v>75</v>
      </c>
      <c r="B7">
        <v>45482</v>
      </c>
      <c r="C7" t="s">
        <v>4281</v>
      </c>
      <c r="E7" t="s">
        <v>68</v>
      </c>
    </row>
    <row r="8" spans="1:5" ht="19.149999999999999" x14ac:dyDescent="0.7">
      <c r="A8" t="s">
        <v>69</v>
      </c>
      <c r="B8">
        <v>45516</v>
      </c>
      <c r="C8" t="s">
        <v>4281</v>
      </c>
      <c r="E8" t="s">
        <v>68</v>
      </c>
    </row>
    <row r="9" spans="1:5" ht="19.149999999999999" x14ac:dyDescent="0.7">
      <c r="A9" t="s">
        <v>251</v>
      </c>
      <c r="B9">
        <v>45717</v>
      </c>
      <c r="C9" t="s">
        <v>4281</v>
      </c>
      <c r="E9" t="s">
        <v>250</v>
      </c>
    </row>
    <row r="10" spans="1:5" ht="19.149999999999999" x14ac:dyDescent="0.7">
      <c r="A10" t="s">
        <v>186</v>
      </c>
      <c r="B10">
        <v>45740</v>
      </c>
      <c r="C10" t="s">
        <v>4281</v>
      </c>
      <c r="E10" t="s">
        <v>68</v>
      </c>
    </row>
    <row r="11" spans="1:5" ht="19.149999999999999" x14ac:dyDescent="0.7">
      <c r="A11" t="s">
        <v>603</v>
      </c>
      <c r="B11">
        <v>45757</v>
      </c>
      <c r="C11" t="s">
        <v>4281</v>
      </c>
      <c r="E11" t="s">
        <v>243</v>
      </c>
    </row>
    <row r="12" spans="1:5" ht="19.149999999999999" x14ac:dyDescent="0.7">
      <c r="A12" t="s">
        <v>244</v>
      </c>
      <c r="B12">
        <v>45757</v>
      </c>
      <c r="C12" t="s">
        <v>4281</v>
      </c>
      <c r="E12" t="s">
        <v>243</v>
      </c>
    </row>
    <row r="13" spans="1:5" ht="19.149999999999999" x14ac:dyDescent="0.7">
      <c r="A13" t="s">
        <v>438</v>
      </c>
      <c r="B13">
        <v>45839</v>
      </c>
      <c r="C13" t="s">
        <v>4281</v>
      </c>
      <c r="E13" t="s">
        <v>243</v>
      </c>
    </row>
    <row r="14" spans="1:5" ht="19.149999999999999" x14ac:dyDescent="0.7">
      <c r="A14" t="s">
        <v>493</v>
      </c>
      <c r="B14">
        <v>45839</v>
      </c>
      <c r="C14" t="s">
        <v>4281</v>
      </c>
      <c r="E14" t="s">
        <v>243</v>
      </c>
    </row>
    <row r="15" spans="1:5" ht="19.149999999999999" x14ac:dyDescent="0.7">
      <c r="A15" t="s">
        <v>176</v>
      </c>
      <c r="B15">
        <v>45870</v>
      </c>
      <c r="C15" t="s">
        <v>4281</v>
      </c>
      <c r="D15" t="s">
        <v>4282</v>
      </c>
      <c r="E15" t="s">
        <v>35</v>
      </c>
    </row>
    <row r="16" spans="1:5" ht="19.149999999999999" x14ac:dyDescent="0.7">
      <c r="A16" t="s">
        <v>294</v>
      </c>
      <c r="B16">
        <v>43283</v>
      </c>
      <c r="C16" t="s">
        <v>4281</v>
      </c>
      <c r="E16" t="s">
        <v>293</v>
      </c>
    </row>
    <row r="17" spans="1:5" ht="19.149999999999999" x14ac:dyDescent="0.7">
      <c r="A17" t="s">
        <v>626</v>
      </c>
      <c r="B17">
        <v>44609</v>
      </c>
      <c r="C17" t="s">
        <v>4281</v>
      </c>
      <c r="E17" t="s">
        <v>293</v>
      </c>
    </row>
    <row r="18" spans="1:5" ht="19.149999999999999" x14ac:dyDescent="0.7">
      <c r="A18" t="s">
        <v>4283</v>
      </c>
      <c r="B18">
        <v>39148</v>
      </c>
      <c r="D18" t="s">
        <v>4282</v>
      </c>
    </row>
    <row r="19" spans="1:5" ht="19.149999999999999" x14ac:dyDescent="0.7">
      <c r="A19" t="s">
        <v>4284</v>
      </c>
      <c r="B19">
        <v>45839</v>
      </c>
      <c r="D19" t="s">
        <v>4282</v>
      </c>
    </row>
  </sheetData>
  <phoneticPr fontId="1" type="noConversion"/>
  <pageMargins left="0.7" right="0.7" top="0.75" bottom="0.75" header="0.3" footer="0.3"/>
  <ignoredErrors>
    <ignoredError sqref="A1:E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19"/>
  <sheetViews>
    <sheetView workbookViewId="0"/>
  </sheetViews>
  <sheetFormatPr defaultRowHeight="16.899999999999999" x14ac:dyDescent="0.7"/>
  <sheetData>
    <row r="1" spans="1:13" ht="19.149999999999999" x14ac:dyDescent="0.7">
      <c r="A1" t="s">
        <v>4285</v>
      </c>
    </row>
    <row r="2" spans="1:13" ht="19.149999999999999" x14ac:dyDescent="0.7">
      <c r="A2" t="s">
        <v>4286</v>
      </c>
      <c r="B2" t="s">
        <v>4287</v>
      </c>
      <c r="C2" t="s">
        <v>4288</v>
      </c>
      <c r="D2" t="s">
        <v>4289</v>
      </c>
      <c r="E2" t="s">
        <v>4290</v>
      </c>
      <c r="F2" t="s">
        <v>4291</v>
      </c>
      <c r="G2" t="s">
        <v>4292</v>
      </c>
      <c r="H2" t="s">
        <v>4293</v>
      </c>
      <c r="I2" t="s">
        <v>4294</v>
      </c>
      <c r="J2" t="s">
        <v>4295</v>
      </c>
      <c r="K2" t="s">
        <v>4296</v>
      </c>
      <c r="L2" t="s">
        <v>4297</v>
      </c>
      <c r="M2" t="s">
        <v>4298</v>
      </c>
    </row>
    <row r="3" spans="1:13" ht="19.149999999999999" x14ac:dyDescent="0.7">
      <c r="C3" t="s">
        <v>4299</v>
      </c>
      <c r="D3" t="s">
        <v>4300</v>
      </c>
      <c r="E3">
        <v>320000</v>
      </c>
      <c r="L3">
        <v>320000</v>
      </c>
      <c r="M3">
        <v>320000</v>
      </c>
    </row>
    <row r="4" spans="1:13" ht="19.149999999999999" x14ac:dyDescent="0.7">
      <c r="C4" t="s">
        <v>4301</v>
      </c>
      <c r="D4" t="s">
        <v>4302</v>
      </c>
      <c r="E4">
        <v>460901466</v>
      </c>
      <c r="L4">
        <v>460901466</v>
      </c>
    </row>
    <row r="5" spans="1:13" ht="19.149999999999999" x14ac:dyDescent="0.7">
      <c r="C5" t="s">
        <v>4303</v>
      </c>
      <c r="D5" t="s">
        <v>4304</v>
      </c>
      <c r="E5">
        <v>137000000</v>
      </c>
      <c r="L5">
        <v>137000000</v>
      </c>
    </row>
    <row r="6" spans="1:13" ht="19.149999999999999" x14ac:dyDescent="0.7">
      <c r="C6" t="s">
        <v>4305</v>
      </c>
      <c r="D6" t="s">
        <v>4306</v>
      </c>
      <c r="I6">
        <v>2900000</v>
      </c>
      <c r="J6">
        <v>2900000</v>
      </c>
      <c r="L6">
        <v>-2900000</v>
      </c>
    </row>
    <row r="7" spans="1:13" ht="19.149999999999999" x14ac:dyDescent="0.7">
      <c r="C7" t="s">
        <v>4307</v>
      </c>
      <c r="D7" t="s">
        <v>355</v>
      </c>
      <c r="E7">
        <v>15000000</v>
      </c>
      <c r="L7">
        <v>15000000</v>
      </c>
    </row>
    <row r="8" spans="1:13" ht="19.149999999999999" x14ac:dyDescent="0.7">
      <c r="C8" t="s">
        <v>4308</v>
      </c>
      <c r="D8" t="s">
        <v>503</v>
      </c>
      <c r="E8">
        <v>50000000</v>
      </c>
      <c r="L8">
        <v>50000000</v>
      </c>
    </row>
    <row r="9" spans="1:13" ht="19.149999999999999" x14ac:dyDescent="0.7">
      <c r="C9" t="s">
        <v>4309</v>
      </c>
      <c r="D9" t="s">
        <v>503</v>
      </c>
      <c r="E9">
        <v>-89177600</v>
      </c>
      <c r="G9">
        <v>39000000</v>
      </c>
      <c r="L9">
        <v>-50177600</v>
      </c>
    </row>
    <row r="10" spans="1:13" ht="19.149999999999999" x14ac:dyDescent="0.7">
      <c r="C10" t="s">
        <v>4310</v>
      </c>
      <c r="D10" t="s">
        <v>4311</v>
      </c>
      <c r="E10">
        <v>-50000000</v>
      </c>
      <c r="F10">
        <v>9762950</v>
      </c>
      <c r="L10">
        <v>-40237050</v>
      </c>
      <c r="M10">
        <v>2501950</v>
      </c>
    </row>
    <row r="11" spans="1:13" ht="19.149999999999999" x14ac:dyDescent="0.7">
      <c r="C11" t="s">
        <v>4312</v>
      </c>
      <c r="D11" t="s">
        <v>712</v>
      </c>
      <c r="E11">
        <v>685400</v>
      </c>
      <c r="F11">
        <v>-708400</v>
      </c>
      <c r="L11">
        <v>-23000</v>
      </c>
      <c r="M11">
        <v>918800</v>
      </c>
    </row>
    <row r="12" spans="1:13" ht="19.149999999999999" x14ac:dyDescent="0.7">
      <c r="C12" t="s">
        <v>4313</v>
      </c>
      <c r="D12" t="s">
        <v>784</v>
      </c>
      <c r="E12">
        <v>560000</v>
      </c>
      <c r="L12">
        <v>560000</v>
      </c>
    </row>
    <row r="13" spans="1:13" ht="19.149999999999999" x14ac:dyDescent="0.7">
      <c r="C13" t="s">
        <v>4314</v>
      </c>
      <c r="D13" t="s">
        <v>4315</v>
      </c>
      <c r="E13">
        <v>50000000</v>
      </c>
      <c r="L13">
        <v>50000000</v>
      </c>
    </row>
    <row r="14" spans="1:13" ht="19.149999999999999" x14ac:dyDescent="0.7">
      <c r="C14" t="s">
        <v>4316</v>
      </c>
      <c r="D14" t="s">
        <v>890</v>
      </c>
      <c r="E14">
        <v>-18895108</v>
      </c>
      <c r="F14">
        <v>160000</v>
      </c>
      <c r="G14">
        <v>120000</v>
      </c>
      <c r="I14">
        <v>160000</v>
      </c>
      <c r="J14">
        <v>160000</v>
      </c>
      <c r="L14">
        <v>-18775108</v>
      </c>
    </row>
    <row r="15" spans="1:13" ht="19.149999999999999" x14ac:dyDescent="0.7">
      <c r="C15" t="s">
        <v>4317</v>
      </c>
      <c r="D15" t="s">
        <v>957</v>
      </c>
      <c r="E15">
        <v>1000000</v>
      </c>
      <c r="L15">
        <v>1000000</v>
      </c>
    </row>
    <row r="16" spans="1:13" ht="19.149999999999999" x14ac:dyDescent="0.7">
      <c r="C16" t="s">
        <v>4318</v>
      </c>
      <c r="D16" t="s">
        <v>957</v>
      </c>
      <c r="E16">
        <v>-11598454</v>
      </c>
      <c r="F16">
        <v>9734903</v>
      </c>
      <c r="G16">
        <v>240000</v>
      </c>
      <c r="L16">
        <v>-1623551</v>
      </c>
      <c r="M16">
        <v>547554</v>
      </c>
    </row>
    <row r="17" spans="3:13" ht="19.149999999999999" x14ac:dyDescent="0.7">
      <c r="C17" t="s">
        <v>4319</v>
      </c>
      <c r="D17" t="s">
        <v>990</v>
      </c>
      <c r="F17">
        <v>396056180</v>
      </c>
      <c r="I17">
        <v>389992300</v>
      </c>
      <c r="J17">
        <v>389992300</v>
      </c>
      <c r="L17">
        <v>6063880</v>
      </c>
      <c r="M17">
        <v>396056180</v>
      </c>
    </row>
    <row r="18" spans="3:13" ht="19.149999999999999" x14ac:dyDescent="0.7">
      <c r="C18" t="s">
        <v>4320</v>
      </c>
      <c r="D18" t="s">
        <v>4321</v>
      </c>
      <c r="F18">
        <v>3528000</v>
      </c>
      <c r="I18">
        <v>3000000</v>
      </c>
      <c r="J18">
        <v>3000000</v>
      </c>
      <c r="L18">
        <v>528000</v>
      </c>
      <c r="M18">
        <v>1080000</v>
      </c>
    </row>
    <row r="19" spans="3:13" ht="19.149999999999999" x14ac:dyDescent="0.7">
      <c r="C19" t="s">
        <v>4322</v>
      </c>
      <c r="D19" t="s">
        <v>4323</v>
      </c>
      <c r="F19">
        <v>4484060</v>
      </c>
      <c r="I19">
        <v>3769360</v>
      </c>
      <c r="J19">
        <v>3769360</v>
      </c>
      <c r="L19">
        <v>714700</v>
      </c>
      <c r="M19">
        <v>714700</v>
      </c>
    </row>
    <row r="20" spans="3:13" ht="19.149999999999999" x14ac:dyDescent="0.7">
      <c r="C20" t="s">
        <v>4324</v>
      </c>
      <c r="D20" t="s">
        <v>4325</v>
      </c>
      <c r="E20">
        <v>80000</v>
      </c>
      <c r="I20">
        <v>80000</v>
      </c>
      <c r="J20">
        <v>80000</v>
      </c>
    </row>
    <row r="21" spans="3:13" ht="19.149999999999999" x14ac:dyDescent="0.7">
      <c r="C21" t="s">
        <v>4326</v>
      </c>
      <c r="D21" t="s">
        <v>4327</v>
      </c>
      <c r="E21">
        <v>30000000</v>
      </c>
      <c r="L21">
        <v>30000000</v>
      </c>
    </row>
    <row r="22" spans="3:13" ht="19.149999999999999" x14ac:dyDescent="0.7">
      <c r="C22" t="s">
        <v>4328</v>
      </c>
      <c r="D22" t="s">
        <v>4274</v>
      </c>
      <c r="F22">
        <v>15000</v>
      </c>
      <c r="L22">
        <v>15000</v>
      </c>
    </row>
    <row r="23" spans="3:13" ht="19.149999999999999" x14ac:dyDescent="0.7">
      <c r="C23" t="s">
        <v>4329</v>
      </c>
      <c r="D23" t="s">
        <v>1451</v>
      </c>
      <c r="E23">
        <v>250000000</v>
      </c>
      <c r="L23">
        <v>250000000</v>
      </c>
      <c r="M23">
        <v>100000000</v>
      </c>
    </row>
    <row r="24" spans="3:13" ht="19.149999999999999" x14ac:dyDescent="0.7">
      <c r="C24" t="s">
        <v>4330</v>
      </c>
      <c r="D24" t="s">
        <v>1467</v>
      </c>
      <c r="E24">
        <v>-8215860</v>
      </c>
      <c r="F24">
        <v>6978200</v>
      </c>
      <c r="L24">
        <v>-1237660</v>
      </c>
      <c r="M24">
        <v>565200</v>
      </c>
    </row>
    <row r="25" spans="3:13" ht="19.149999999999999" x14ac:dyDescent="0.7">
      <c r="C25" t="s">
        <v>4331</v>
      </c>
      <c r="D25" t="s">
        <v>1788</v>
      </c>
      <c r="E25">
        <v>80000</v>
      </c>
      <c r="I25">
        <v>80000</v>
      </c>
      <c r="J25">
        <v>80000</v>
      </c>
    </row>
    <row r="26" spans="3:13" ht="19.149999999999999" x14ac:dyDescent="0.7">
      <c r="C26" t="s">
        <v>4332</v>
      </c>
      <c r="D26" t="s">
        <v>1804</v>
      </c>
      <c r="E26">
        <v>43984887</v>
      </c>
      <c r="F26">
        <v>66405314</v>
      </c>
      <c r="I26">
        <v>25000000</v>
      </c>
      <c r="J26">
        <v>25000000</v>
      </c>
      <c r="L26">
        <v>85390201</v>
      </c>
      <c r="M26">
        <v>-673387</v>
      </c>
    </row>
    <row r="27" spans="3:13" ht="19.149999999999999" x14ac:dyDescent="0.7">
      <c r="C27" t="s">
        <v>4333</v>
      </c>
      <c r="D27" t="s">
        <v>1895</v>
      </c>
      <c r="E27">
        <v>-4313100</v>
      </c>
      <c r="F27">
        <v>2410000</v>
      </c>
      <c r="L27">
        <v>-1903100</v>
      </c>
    </row>
    <row r="28" spans="3:13" ht="19.149999999999999" x14ac:dyDescent="0.7">
      <c r="C28" t="s">
        <v>4334</v>
      </c>
      <c r="D28" t="s">
        <v>4335</v>
      </c>
      <c r="F28">
        <v>3171640</v>
      </c>
      <c r="L28">
        <v>3171640</v>
      </c>
      <c r="M28">
        <v>3171640</v>
      </c>
    </row>
    <row r="29" spans="3:13" ht="19.149999999999999" x14ac:dyDescent="0.7">
      <c r="C29" t="s">
        <v>4336</v>
      </c>
      <c r="D29" t="s">
        <v>4337</v>
      </c>
      <c r="E29">
        <v>100000000</v>
      </c>
      <c r="L29">
        <v>100000000</v>
      </c>
    </row>
    <row r="30" spans="3:13" ht="19.149999999999999" x14ac:dyDescent="0.7">
      <c r="C30" t="s">
        <v>4338</v>
      </c>
      <c r="D30" t="s">
        <v>4339</v>
      </c>
      <c r="E30">
        <v>-100000000</v>
      </c>
      <c r="F30">
        <v>255000</v>
      </c>
      <c r="L30">
        <v>-99745000</v>
      </c>
      <c r="M30">
        <v>255000</v>
      </c>
    </row>
    <row r="31" spans="3:13" ht="19.149999999999999" x14ac:dyDescent="0.7">
      <c r="C31" t="s">
        <v>4340</v>
      </c>
      <c r="D31" t="s">
        <v>4341</v>
      </c>
      <c r="I31">
        <v>120000</v>
      </c>
      <c r="J31">
        <v>120000</v>
      </c>
      <c r="L31">
        <v>-120000</v>
      </c>
    </row>
    <row r="32" spans="3:13" ht="19.149999999999999" x14ac:dyDescent="0.7">
      <c r="C32" t="s">
        <v>4342</v>
      </c>
      <c r="D32" t="s">
        <v>2271</v>
      </c>
      <c r="F32">
        <v>120000</v>
      </c>
      <c r="I32">
        <v>120000</v>
      </c>
      <c r="J32">
        <v>120000</v>
      </c>
    </row>
    <row r="33" spans="3:13" ht="19.149999999999999" x14ac:dyDescent="0.7">
      <c r="C33" t="s">
        <v>4343</v>
      </c>
      <c r="D33" t="s">
        <v>2279</v>
      </c>
      <c r="F33">
        <v>80000</v>
      </c>
      <c r="I33">
        <v>80000</v>
      </c>
      <c r="J33">
        <v>80000</v>
      </c>
    </row>
    <row r="34" spans="3:13" ht="19.149999999999999" x14ac:dyDescent="0.7">
      <c r="C34" t="s">
        <v>4344</v>
      </c>
      <c r="D34" t="s">
        <v>2369</v>
      </c>
      <c r="E34">
        <v>198327600</v>
      </c>
      <c r="L34">
        <v>198327600</v>
      </c>
      <c r="M34">
        <v>99163800</v>
      </c>
    </row>
    <row r="35" spans="3:13" ht="19.149999999999999" x14ac:dyDescent="0.7">
      <c r="C35" t="s">
        <v>4345</v>
      </c>
      <c r="D35" t="s">
        <v>2374</v>
      </c>
      <c r="F35">
        <v>1140000</v>
      </c>
      <c r="I35">
        <v>840000</v>
      </c>
      <c r="J35">
        <v>840000</v>
      </c>
      <c r="L35">
        <v>300000</v>
      </c>
    </row>
    <row r="36" spans="3:13" ht="19.149999999999999" x14ac:dyDescent="0.7">
      <c r="C36" t="s">
        <v>4346</v>
      </c>
      <c r="D36" t="s">
        <v>2384</v>
      </c>
      <c r="E36">
        <v>18000000</v>
      </c>
      <c r="L36">
        <v>18000000</v>
      </c>
      <c r="M36">
        <v>-2000000</v>
      </c>
    </row>
    <row r="37" spans="3:13" ht="19.149999999999999" x14ac:dyDescent="0.7">
      <c r="C37" t="s">
        <v>4347</v>
      </c>
      <c r="D37" t="s">
        <v>2406</v>
      </c>
      <c r="F37">
        <v>25000000</v>
      </c>
      <c r="I37">
        <v>25000000</v>
      </c>
      <c r="J37">
        <v>25000000</v>
      </c>
    </row>
    <row r="38" spans="3:13" ht="19.149999999999999" x14ac:dyDescent="0.7">
      <c r="C38" t="s">
        <v>4348</v>
      </c>
      <c r="D38" t="s">
        <v>4349</v>
      </c>
      <c r="E38">
        <v>10100000</v>
      </c>
      <c r="L38">
        <v>10100000</v>
      </c>
    </row>
    <row r="39" spans="3:13" ht="19.149999999999999" x14ac:dyDescent="0.7">
      <c r="C39" t="s">
        <v>4350</v>
      </c>
      <c r="D39" t="s">
        <v>2662</v>
      </c>
      <c r="E39">
        <v>80000</v>
      </c>
      <c r="F39">
        <v>560000</v>
      </c>
      <c r="I39">
        <v>640000</v>
      </c>
      <c r="J39">
        <v>640000</v>
      </c>
    </row>
    <row r="40" spans="3:13" ht="19.149999999999999" x14ac:dyDescent="0.7">
      <c r="C40" t="s">
        <v>4351</v>
      </c>
      <c r="D40" t="s">
        <v>2724</v>
      </c>
      <c r="E40">
        <v>5839600</v>
      </c>
      <c r="F40">
        <v>1025000</v>
      </c>
      <c r="I40">
        <v>19418700</v>
      </c>
      <c r="J40">
        <v>19418700</v>
      </c>
      <c r="L40">
        <v>-12554100</v>
      </c>
    </row>
    <row r="41" spans="3:13" ht="19.149999999999999" x14ac:dyDescent="0.7">
      <c r="C41" t="s">
        <v>4352</v>
      </c>
      <c r="D41" t="s">
        <v>2759</v>
      </c>
      <c r="F41">
        <v>3000000</v>
      </c>
      <c r="I41">
        <v>3000000</v>
      </c>
      <c r="J41">
        <v>3000000</v>
      </c>
    </row>
    <row r="42" spans="3:13" ht="19.149999999999999" x14ac:dyDescent="0.7">
      <c r="C42" t="s">
        <v>4353</v>
      </c>
      <c r="D42" t="s">
        <v>2837</v>
      </c>
      <c r="E42">
        <v>273000000</v>
      </c>
      <c r="L42">
        <v>273000000</v>
      </c>
      <c r="M42">
        <v>60000000</v>
      </c>
    </row>
    <row r="43" spans="3:13" ht="19.149999999999999" x14ac:dyDescent="0.7">
      <c r="C43" t="s">
        <v>4354</v>
      </c>
      <c r="D43" t="s">
        <v>2927</v>
      </c>
      <c r="E43">
        <v>-7936657</v>
      </c>
      <c r="F43">
        <v>2819268</v>
      </c>
      <c r="L43">
        <v>-5117389</v>
      </c>
    </row>
    <row r="44" spans="3:13" ht="19.149999999999999" x14ac:dyDescent="0.7">
      <c r="C44" t="s">
        <v>4355</v>
      </c>
      <c r="D44" t="s">
        <v>4356</v>
      </c>
      <c r="E44">
        <v>-32000</v>
      </c>
      <c r="L44">
        <v>-32000</v>
      </c>
    </row>
    <row r="45" spans="3:13" ht="19.149999999999999" x14ac:dyDescent="0.7">
      <c r="C45" t="s">
        <v>4357</v>
      </c>
      <c r="D45" t="s">
        <v>2944</v>
      </c>
      <c r="F45">
        <v>80000</v>
      </c>
      <c r="I45">
        <v>80000</v>
      </c>
      <c r="J45">
        <v>80000</v>
      </c>
    </row>
    <row r="46" spans="3:13" ht="19.149999999999999" x14ac:dyDescent="0.7">
      <c r="C46" t="s">
        <v>4358</v>
      </c>
      <c r="D46" t="s">
        <v>4359</v>
      </c>
      <c r="E46">
        <v>-2634350</v>
      </c>
      <c r="F46">
        <v>691800</v>
      </c>
      <c r="L46">
        <v>-1942550</v>
      </c>
    </row>
    <row r="47" spans="3:13" ht="19.149999999999999" x14ac:dyDescent="0.7">
      <c r="C47" t="s">
        <v>4360</v>
      </c>
      <c r="D47" t="s">
        <v>4361</v>
      </c>
      <c r="E47">
        <v>301000000</v>
      </c>
      <c r="L47">
        <v>301000000</v>
      </c>
    </row>
    <row r="48" spans="3:13" ht="19.149999999999999" x14ac:dyDescent="0.7">
      <c r="C48" t="s">
        <v>4362</v>
      </c>
      <c r="D48" t="s">
        <v>3148</v>
      </c>
      <c r="E48">
        <v>-938660</v>
      </c>
      <c r="F48">
        <v>265000</v>
      </c>
      <c r="L48">
        <v>-673660</v>
      </c>
    </row>
    <row r="49" spans="3:13" ht="19.149999999999999" x14ac:dyDescent="0.7">
      <c r="C49" t="s">
        <v>4363</v>
      </c>
      <c r="D49" t="s">
        <v>4364</v>
      </c>
      <c r="E49">
        <v>-69012881</v>
      </c>
      <c r="F49">
        <v>70757550</v>
      </c>
      <c r="G49">
        <v>400000</v>
      </c>
      <c r="I49">
        <v>5000000</v>
      </c>
      <c r="J49">
        <v>5000000</v>
      </c>
      <c r="L49">
        <v>-2855331</v>
      </c>
      <c r="M49">
        <v>4070000</v>
      </c>
    </row>
    <row r="50" spans="3:13" ht="19.149999999999999" x14ac:dyDescent="0.7">
      <c r="C50" t="s">
        <v>4365</v>
      </c>
      <c r="D50" t="s">
        <v>3245</v>
      </c>
      <c r="E50">
        <v>-102118</v>
      </c>
      <c r="L50">
        <v>-102118</v>
      </c>
    </row>
    <row r="51" spans="3:13" ht="19.149999999999999" x14ac:dyDescent="0.7">
      <c r="C51" t="s">
        <v>4366</v>
      </c>
      <c r="D51" t="s">
        <v>4367</v>
      </c>
      <c r="E51">
        <v>68300000</v>
      </c>
      <c r="L51">
        <v>68300000</v>
      </c>
    </row>
    <row r="52" spans="3:13" ht="19.149999999999999" x14ac:dyDescent="0.7">
      <c r="C52" t="s">
        <v>4368</v>
      </c>
      <c r="D52" t="s">
        <v>3277</v>
      </c>
      <c r="E52">
        <v>-14216500</v>
      </c>
      <c r="L52">
        <v>-14216500</v>
      </c>
    </row>
    <row r="53" spans="3:13" ht="19.149999999999999" x14ac:dyDescent="0.7">
      <c r="C53" t="s">
        <v>4369</v>
      </c>
      <c r="D53" t="s">
        <v>3480</v>
      </c>
      <c r="E53">
        <v>375010200</v>
      </c>
      <c r="L53">
        <v>375010200</v>
      </c>
      <c r="M53">
        <v>200000000</v>
      </c>
    </row>
    <row r="54" spans="3:13" ht="19.149999999999999" x14ac:dyDescent="0.7">
      <c r="C54" t="s">
        <v>4370</v>
      </c>
      <c r="D54" t="s">
        <v>3484</v>
      </c>
      <c r="E54">
        <v>-27528400</v>
      </c>
      <c r="L54">
        <v>-27528400</v>
      </c>
    </row>
    <row r="55" spans="3:13" ht="19.149999999999999" x14ac:dyDescent="0.7">
      <c r="C55" t="s">
        <v>4371</v>
      </c>
      <c r="D55" t="s">
        <v>4372</v>
      </c>
      <c r="E55">
        <v>10000000</v>
      </c>
      <c r="L55">
        <v>10000000</v>
      </c>
    </row>
    <row r="56" spans="3:13" ht="19.149999999999999" x14ac:dyDescent="0.7">
      <c r="C56" t="s">
        <v>4373</v>
      </c>
      <c r="D56" t="s">
        <v>4374</v>
      </c>
      <c r="E56">
        <v>19552784</v>
      </c>
      <c r="F56">
        <v>352250</v>
      </c>
      <c r="I56">
        <v>5500000</v>
      </c>
      <c r="J56">
        <v>5500000</v>
      </c>
      <c r="L56">
        <v>14405034</v>
      </c>
    </row>
    <row r="57" spans="3:13" ht="19.149999999999999" x14ac:dyDescent="0.7">
      <c r="C57" t="s">
        <v>4375</v>
      </c>
      <c r="D57" t="s">
        <v>4376</v>
      </c>
      <c r="F57">
        <v>150000</v>
      </c>
      <c r="I57">
        <v>150000</v>
      </c>
      <c r="J57">
        <v>150000</v>
      </c>
    </row>
    <row r="58" spans="3:13" ht="19.149999999999999" x14ac:dyDescent="0.7">
      <c r="C58" t="s">
        <v>4377</v>
      </c>
      <c r="D58" t="s">
        <v>4378</v>
      </c>
      <c r="E58">
        <v>664500</v>
      </c>
      <c r="L58">
        <v>664500</v>
      </c>
    </row>
    <row r="59" spans="3:13" ht="19.149999999999999" x14ac:dyDescent="0.7">
      <c r="C59" t="s">
        <v>4379</v>
      </c>
      <c r="D59" t="s">
        <v>4380</v>
      </c>
      <c r="E59">
        <v>25270000</v>
      </c>
      <c r="I59">
        <v>66406793</v>
      </c>
      <c r="J59">
        <v>66406793</v>
      </c>
      <c r="L59">
        <v>-41136793</v>
      </c>
    </row>
    <row r="60" spans="3:13" ht="19.149999999999999" x14ac:dyDescent="0.7">
      <c r="C60" t="s">
        <v>4381</v>
      </c>
      <c r="D60" t="s">
        <v>4382</v>
      </c>
      <c r="E60">
        <v>327894622</v>
      </c>
      <c r="L60">
        <v>327894622</v>
      </c>
    </row>
    <row r="61" spans="3:13" ht="19.149999999999999" x14ac:dyDescent="0.7">
      <c r="C61" t="s">
        <v>4383</v>
      </c>
      <c r="D61" t="s">
        <v>3887</v>
      </c>
      <c r="E61">
        <v>100000000</v>
      </c>
      <c r="L61">
        <v>100000000</v>
      </c>
      <c r="M61">
        <v>100000000</v>
      </c>
    </row>
    <row r="62" spans="3:13" ht="19.149999999999999" x14ac:dyDescent="0.7">
      <c r="C62" t="s">
        <v>4384</v>
      </c>
      <c r="D62" t="s">
        <v>4385</v>
      </c>
      <c r="F62">
        <v>650000</v>
      </c>
      <c r="I62">
        <v>1000000</v>
      </c>
      <c r="J62">
        <v>1000000</v>
      </c>
      <c r="L62">
        <v>-350000</v>
      </c>
    </row>
    <row r="63" spans="3:13" ht="19.149999999999999" x14ac:dyDescent="0.7">
      <c r="C63" t="s">
        <v>4386</v>
      </c>
      <c r="D63" t="s">
        <v>3772</v>
      </c>
      <c r="E63">
        <v>4046357</v>
      </c>
      <c r="L63">
        <v>4046357</v>
      </c>
      <c r="M63">
        <v>264394357</v>
      </c>
    </row>
    <row r="64" spans="3:13" ht="19.149999999999999" x14ac:dyDescent="0.7">
      <c r="C64" t="s">
        <v>4387</v>
      </c>
      <c r="D64" t="s">
        <v>3944</v>
      </c>
      <c r="E64">
        <v>-2000</v>
      </c>
      <c r="L64">
        <v>-2000</v>
      </c>
    </row>
    <row r="65" spans="1:13" ht="19.149999999999999" x14ac:dyDescent="0.7">
      <c r="C65" t="s">
        <v>4388</v>
      </c>
      <c r="D65" t="s">
        <v>3995</v>
      </c>
      <c r="E65">
        <v>30000000</v>
      </c>
      <c r="G65">
        <v>-30000000</v>
      </c>
    </row>
    <row r="66" spans="1:13" ht="19.149999999999999" x14ac:dyDescent="0.7">
      <c r="C66" t="s">
        <v>4389</v>
      </c>
      <c r="D66" t="s">
        <v>4096</v>
      </c>
      <c r="E66">
        <v>-6270530</v>
      </c>
      <c r="F66">
        <v>970404</v>
      </c>
      <c r="G66">
        <v>2000000</v>
      </c>
      <c r="L66">
        <v>-3300126</v>
      </c>
      <c r="M66">
        <v>61600</v>
      </c>
    </row>
    <row r="67" spans="1:13" ht="19.149999999999999" x14ac:dyDescent="0.7">
      <c r="A67" s="1" t="s">
        <v>4390</v>
      </c>
      <c r="B67" s="1"/>
      <c r="C67" s="1"/>
      <c r="D67" s="1"/>
      <c r="E67">
        <v>2495823198</v>
      </c>
      <c r="F67">
        <v>609914119</v>
      </c>
      <c r="G67">
        <v>11760000</v>
      </c>
      <c r="I67">
        <v>552337153</v>
      </c>
      <c r="J67">
        <v>552337153</v>
      </c>
      <c r="L67">
        <v>2565160164</v>
      </c>
      <c r="M67">
        <v>1231147394</v>
      </c>
    </row>
    <row r="68" spans="1:13" ht="19.149999999999999" x14ac:dyDescent="0.7">
      <c r="A68" t="s">
        <v>4391</v>
      </c>
      <c r="B68" t="s">
        <v>251</v>
      </c>
      <c r="C68" t="s">
        <v>4392</v>
      </c>
      <c r="D68" t="s">
        <v>332</v>
      </c>
      <c r="E68">
        <v>17529500</v>
      </c>
      <c r="F68">
        <v>-80000</v>
      </c>
      <c r="L68">
        <v>17449500</v>
      </c>
      <c r="M68">
        <v>22560000</v>
      </c>
    </row>
    <row r="69" spans="1:13" ht="19.149999999999999" x14ac:dyDescent="0.7">
      <c r="A69" t="s">
        <v>4391</v>
      </c>
      <c r="B69" t="s">
        <v>251</v>
      </c>
      <c r="C69" t="s">
        <v>4393</v>
      </c>
      <c r="D69" t="s">
        <v>502</v>
      </c>
      <c r="E69">
        <v>1150000</v>
      </c>
      <c r="F69">
        <v>552000</v>
      </c>
      <c r="L69">
        <v>1702000</v>
      </c>
    </row>
    <row r="70" spans="1:13" ht="19.149999999999999" x14ac:dyDescent="0.7">
      <c r="A70" t="s">
        <v>4391</v>
      </c>
      <c r="B70" t="s">
        <v>251</v>
      </c>
      <c r="C70" t="s">
        <v>4394</v>
      </c>
      <c r="D70" t="s">
        <v>4395</v>
      </c>
      <c r="E70">
        <v>750000</v>
      </c>
      <c r="L70">
        <v>750000</v>
      </c>
    </row>
    <row r="71" spans="1:13" ht="19.149999999999999" x14ac:dyDescent="0.7">
      <c r="A71" t="s">
        <v>4391</v>
      </c>
      <c r="B71" t="s">
        <v>251</v>
      </c>
      <c r="C71" t="s">
        <v>4396</v>
      </c>
      <c r="D71" t="s">
        <v>4397</v>
      </c>
      <c r="E71">
        <v>24163446</v>
      </c>
      <c r="F71">
        <v>23889300</v>
      </c>
      <c r="G71">
        <v>50000000</v>
      </c>
      <c r="L71">
        <v>98052746</v>
      </c>
      <c r="M71">
        <v>2473300</v>
      </c>
    </row>
    <row r="72" spans="1:13" ht="19.149999999999999" x14ac:dyDescent="0.7">
      <c r="A72" t="s">
        <v>4391</v>
      </c>
      <c r="B72" t="s">
        <v>251</v>
      </c>
      <c r="C72" t="s">
        <v>4398</v>
      </c>
      <c r="D72" t="s">
        <v>804</v>
      </c>
      <c r="F72">
        <v>30000</v>
      </c>
      <c r="I72">
        <v>30000</v>
      </c>
      <c r="J72">
        <v>30000</v>
      </c>
    </row>
    <row r="73" spans="1:13" ht="19.149999999999999" x14ac:dyDescent="0.7">
      <c r="A73" t="s">
        <v>4391</v>
      </c>
      <c r="B73" t="s">
        <v>251</v>
      </c>
      <c r="C73" t="s">
        <v>4399</v>
      </c>
      <c r="D73" t="s">
        <v>925</v>
      </c>
      <c r="F73">
        <v>90000</v>
      </c>
      <c r="I73">
        <v>90000</v>
      </c>
      <c r="J73">
        <v>90000</v>
      </c>
    </row>
    <row r="74" spans="1:13" ht="19.149999999999999" x14ac:dyDescent="0.7">
      <c r="A74" t="s">
        <v>4391</v>
      </c>
      <c r="B74" t="s">
        <v>251</v>
      </c>
      <c r="C74" t="s">
        <v>4400</v>
      </c>
      <c r="D74" t="s">
        <v>1064</v>
      </c>
      <c r="F74">
        <v>100000</v>
      </c>
      <c r="I74">
        <v>100000</v>
      </c>
      <c r="J74">
        <v>100000</v>
      </c>
    </row>
    <row r="75" spans="1:13" ht="19.149999999999999" x14ac:dyDescent="0.7">
      <c r="A75" t="s">
        <v>4391</v>
      </c>
      <c r="B75" t="s">
        <v>251</v>
      </c>
      <c r="C75" t="s">
        <v>4401</v>
      </c>
      <c r="D75" t="s">
        <v>1132</v>
      </c>
      <c r="E75">
        <v>-5410840</v>
      </c>
      <c r="F75">
        <v>4267200</v>
      </c>
      <c r="L75">
        <v>-1143640</v>
      </c>
      <c r="M75">
        <v>42000</v>
      </c>
    </row>
    <row r="76" spans="1:13" ht="19.149999999999999" x14ac:dyDescent="0.7">
      <c r="A76" t="s">
        <v>4391</v>
      </c>
      <c r="B76" t="s">
        <v>251</v>
      </c>
      <c r="C76" t="s">
        <v>4402</v>
      </c>
      <c r="D76" t="s">
        <v>1291</v>
      </c>
      <c r="F76">
        <v>750200</v>
      </c>
      <c r="I76">
        <v>1601800</v>
      </c>
      <c r="J76">
        <v>1601800</v>
      </c>
      <c r="L76">
        <v>-851600</v>
      </c>
      <c r="M76">
        <v>-851600</v>
      </c>
    </row>
    <row r="77" spans="1:13" ht="19.149999999999999" x14ac:dyDescent="0.7">
      <c r="A77" t="s">
        <v>4391</v>
      </c>
      <c r="B77" t="s">
        <v>251</v>
      </c>
      <c r="C77" t="s">
        <v>4403</v>
      </c>
      <c r="D77" t="s">
        <v>1431</v>
      </c>
      <c r="E77">
        <v>-7951249</v>
      </c>
      <c r="L77">
        <v>-7951249</v>
      </c>
    </row>
    <row r="78" spans="1:13" ht="19.149999999999999" x14ac:dyDescent="0.7">
      <c r="A78" t="s">
        <v>4391</v>
      </c>
      <c r="B78" t="s">
        <v>251</v>
      </c>
      <c r="C78" t="s">
        <v>4404</v>
      </c>
      <c r="D78" t="s">
        <v>1339</v>
      </c>
      <c r="E78">
        <v>-11481240</v>
      </c>
      <c r="F78">
        <v>7150300</v>
      </c>
      <c r="L78">
        <v>-4330940</v>
      </c>
      <c r="M78">
        <v>1015100</v>
      </c>
    </row>
    <row r="79" spans="1:13" ht="19.149999999999999" x14ac:dyDescent="0.7">
      <c r="A79" t="s">
        <v>4391</v>
      </c>
      <c r="B79" t="s">
        <v>251</v>
      </c>
      <c r="C79" t="s">
        <v>4405</v>
      </c>
      <c r="D79" t="s">
        <v>1375</v>
      </c>
      <c r="F79">
        <v>344000</v>
      </c>
      <c r="I79">
        <v>344000</v>
      </c>
      <c r="J79">
        <v>344000</v>
      </c>
    </row>
    <row r="80" spans="1:13" ht="19.149999999999999" x14ac:dyDescent="0.7">
      <c r="A80" t="s">
        <v>4391</v>
      </c>
      <c r="B80" t="s">
        <v>251</v>
      </c>
      <c r="C80" t="s">
        <v>4406</v>
      </c>
      <c r="D80" t="s">
        <v>4407</v>
      </c>
      <c r="E80">
        <v>214824725</v>
      </c>
      <c r="L80">
        <v>214824725</v>
      </c>
    </row>
    <row r="81" spans="1:13" ht="19.149999999999999" x14ac:dyDescent="0.7">
      <c r="A81" t="s">
        <v>4391</v>
      </c>
      <c r="B81" t="s">
        <v>251</v>
      </c>
      <c r="C81" t="s">
        <v>4408</v>
      </c>
      <c r="D81" t="s">
        <v>4409</v>
      </c>
      <c r="E81">
        <v>150000</v>
      </c>
      <c r="L81">
        <v>150000</v>
      </c>
    </row>
    <row r="82" spans="1:13" ht="19.149999999999999" x14ac:dyDescent="0.7">
      <c r="A82" t="s">
        <v>4391</v>
      </c>
      <c r="B82" t="s">
        <v>251</v>
      </c>
      <c r="C82" t="s">
        <v>4410</v>
      </c>
      <c r="D82" t="s">
        <v>1570</v>
      </c>
      <c r="F82">
        <v>80000</v>
      </c>
      <c r="I82">
        <v>80000</v>
      </c>
      <c r="J82">
        <v>80000</v>
      </c>
    </row>
    <row r="83" spans="1:13" ht="19.149999999999999" x14ac:dyDescent="0.7">
      <c r="A83" t="s">
        <v>4391</v>
      </c>
      <c r="B83" t="s">
        <v>251</v>
      </c>
      <c r="C83" t="s">
        <v>4411</v>
      </c>
      <c r="D83" t="s">
        <v>1622</v>
      </c>
      <c r="E83">
        <v>846600</v>
      </c>
      <c r="L83">
        <v>846600</v>
      </c>
    </row>
    <row r="84" spans="1:13" ht="19.149999999999999" x14ac:dyDescent="0.7">
      <c r="A84" t="s">
        <v>4391</v>
      </c>
      <c r="B84" t="s">
        <v>251</v>
      </c>
      <c r="C84" t="s">
        <v>4412</v>
      </c>
      <c r="D84" t="s">
        <v>1671</v>
      </c>
      <c r="E84">
        <v>-9352000</v>
      </c>
      <c r="F84">
        <v>2808000</v>
      </c>
      <c r="L84">
        <v>-6544000</v>
      </c>
    </row>
    <row r="85" spans="1:13" ht="19.149999999999999" x14ac:dyDescent="0.7">
      <c r="A85" t="s">
        <v>4391</v>
      </c>
      <c r="B85" t="s">
        <v>251</v>
      </c>
      <c r="C85" t="s">
        <v>4413</v>
      </c>
      <c r="D85" t="s">
        <v>1672</v>
      </c>
      <c r="E85">
        <v>50000000</v>
      </c>
      <c r="L85">
        <v>50000000</v>
      </c>
    </row>
    <row r="86" spans="1:13" ht="19.149999999999999" x14ac:dyDescent="0.7">
      <c r="A86" t="s">
        <v>4391</v>
      </c>
      <c r="B86" t="s">
        <v>251</v>
      </c>
      <c r="C86" t="s">
        <v>4414</v>
      </c>
      <c r="D86" t="s">
        <v>1672</v>
      </c>
      <c r="E86">
        <v>5411900</v>
      </c>
      <c r="F86">
        <v>7583800</v>
      </c>
      <c r="I86">
        <v>20000000</v>
      </c>
      <c r="J86">
        <v>20000000</v>
      </c>
      <c r="L86">
        <v>-7004300</v>
      </c>
      <c r="M86">
        <v>-631400</v>
      </c>
    </row>
    <row r="87" spans="1:13" ht="19.149999999999999" x14ac:dyDescent="0.7">
      <c r="A87" t="s">
        <v>4391</v>
      </c>
      <c r="B87" t="s">
        <v>251</v>
      </c>
      <c r="C87" t="s">
        <v>4415</v>
      </c>
      <c r="D87" t="s">
        <v>1860</v>
      </c>
      <c r="F87">
        <v>464000</v>
      </c>
      <c r="I87">
        <v>464000</v>
      </c>
      <c r="J87">
        <v>464000</v>
      </c>
    </row>
    <row r="88" spans="1:13" ht="19.149999999999999" x14ac:dyDescent="0.7">
      <c r="A88" t="s">
        <v>4391</v>
      </c>
      <c r="B88" t="s">
        <v>251</v>
      </c>
      <c r="C88" t="s">
        <v>4416</v>
      </c>
      <c r="D88" t="s">
        <v>1933</v>
      </c>
      <c r="E88">
        <v>66800</v>
      </c>
      <c r="F88">
        <v>9485200</v>
      </c>
      <c r="L88">
        <v>9552000</v>
      </c>
      <c r="M88">
        <v>14257600</v>
      </c>
    </row>
    <row r="89" spans="1:13" ht="19.149999999999999" x14ac:dyDescent="0.7">
      <c r="A89" t="s">
        <v>4391</v>
      </c>
      <c r="B89" t="s">
        <v>251</v>
      </c>
      <c r="C89" t="s">
        <v>4417</v>
      </c>
      <c r="D89" t="s">
        <v>2034</v>
      </c>
      <c r="E89">
        <v>-87713400</v>
      </c>
      <c r="F89">
        <v>7020000</v>
      </c>
      <c r="L89">
        <v>-80693400</v>
      </c>
    </row>
    <row r="90" spans="1:13" ht="19.149999999999999" x14ac:dyDescent="0.7">
      <c r="A90" t="s">
        <v>4391</v>
      </c>
      <c r="B90" t="s">
        <v>251</v>
      </c>
      <c r="C90" t="s">
        <v>4418</v>
      </c>
      <c r="D90" t="s">
        <v>2123</v>
      </c>
      <c r="F90">
        <v>456000</v>
      </c>
      <c r="I90">
        <v>456000</v>
      </c>
      <c r="J90">
        <v>456000</v>
      </c>
    </row>
    <row r="91" spans="1:13" ht="19.149999999999999" x14ac:dyDescent="0.7">
      <c r="A91" t="s">
        <v>4391</v>
      </c>
      <c r="B91" t="s">
        <v>251</v>
      </c>
      <c r="C91" t="s">
        <v>4419</v>
      </c>
      <c r="D91" t="s">
        <v>2164</v>
      </c>
      <c r="E91">
        <v>-46400</v>
      </c>
      <c r="F91">
        <v>-3003000</v>
      </c>
      <c r="L91">
        <v>-3049400</v>
      </c>
    </row>
    <row r="92" spans="1:13" ht="19.149999999999999" x14ac:dyDescent="0.7">
      <c r="A92" t="s">
        <v>4391</v>
      </c>
      <c r="B92" t="s">
        <v>251</v>
      </c>
      <c r="C92" t="s">
        <v>4420</v>
      </c>
      <c r="D92" t="s">
        <v>2167</v>
      </c>
      <c r="E92">
        <v>-17600</v>
      </c>
      <c r="F92">
        <v>-42552</v>
      </c>
      <c r="L92">
        <v>-60152</v>
      </c>
    </row>
    <row r="93" spans="1:13" ht="19.149999999999999" x14ac:dyDescent="0.7">
      <c r="A93" t="s">
        <v>4391</v>
      </c>
      <c r="B93" t="s">
        <v>251</v>
      </c>
      <c r="C93" t="s">
        <v>4421</v>
      </c>
      <c r="D93" t="s">
        <v>2203</v>
      </c>
      <c r="F93">
        <v>80000</v>
      </c>
      <c r="I93">
        <v>80000</v>
      </c>
      <c r="J93">
        <v>80000</v>
      </c>
    </row>
    <row r="94" spans="1:13" ht="19.149999999999999" x14ac:dyDescent="0.7">
      <c r="A94" t="s">
        <v>4391</v>
      </c>
      <c r="B94" t="s">
        <v>251</v>
      </c>
      <c r="C94" t="s">
        <v>4422</v>
      </c>
      <c r="D94" t="s">
        <v>2326</v>
      </c>
      <c r="E94">
        <v>75327</v>
      </c>
      <c r="L94">
        <v>75327</v>
      </c>
      <c r="M94">
        <v>115327</v>
      </c>
    </row>
    <row r="95" spans="1:13" ht="19.149999999999999" x14ac:dyDescent="0.7">
      <c r="A95" t="s">
        <v>4391</v>
      </c>
      <c r="B95" t="s">
        <v>251</v>
      </c>
      <c r="C95" t="s">
        <v>4423</v>
      </c>
      <c r="D95" t="s">
        <v>2561</v>
      </c>
      <c r="F95">
        <v>16000</v>
      </c>
      <c r="I95">
        <v>16000</v>
      </c>
      <c r="J95">
        <v>16000</v>
      </c>
    </row>
    <row r="96" spans="1:13" ht="19.149999999999999" x14ac:dyDescent="0.7">
      <c r="A96" t="s">
        <v>4391</v>
      </c>
      <c r="B96" t="s">
        <v>251</v>
      </c>
      <c r="C96" t="s">
        <v>4424</v>
      </c>
      <c r="D96" t="s">
        <v>2571</v>
      </c>
      <c r="F96">
        <v>2337200</v>
      </c>
      <c r="L96">
        <v>2337200</v>
      </c>
      <c r="M96">
        <v>2337200</v>
      </c>
    </row>
    <row r="97" spans="1:13" ht="19.149999999999999" x14ac:dyDescent="0.7">
      <c r="A97" t="s">
        <v>4391</v>
      </c>
      <c r="B97" t="s">
        <v>251</v>
      </c>
      <c r="C97" t="s">
        <v>4425</v>
      </c>
      <c r="D97" t="s">
        <v>2595</v>
      </c>
      <c r="E97">
        <v>2387203</v>
      </c>
      <c r="F97">
        <v>11831084</v>
      </c>
      <c r="G97">
        <v>60000000</v>
      </c>
      <c r="I97">
        <v>14150287</v>
      </c>
      <c r="J97">
        <v>14150287</v>
      </c>
      <c r="L97">
        <v>60068000</v>
      </c>
      <c r="M97">
        <v>-1152000</v>
      </c>
    </row>
    <row r="98" spans="1:13" ht="19.149999999999999" x14ac:dyDescent="0.7">
      <c r="A98" t="s">
        <v>4391</v>
      </c>
      <c r="B98" t="s">
        <v>251</v>
      </c>
      <c r="C98" t="s">
        <v>4426</v>
      </c>
      <c r="D98" t="s">
        <v>4427</v>
      </c>
      <c r="F98">
        <v>19875922</v>
      </c>
      <c r="I98">
        <v>20023855</v>
      </c>
      <c r="J98">
        <v>20023855</v>
      </c>
      <c r="L98">
        <v>-147933</v>
      </c>
      <c r="M98">
        <v>14410764</v>
      </c>
    </row>
    <row r="99" spans="1:13" ht="19.149999999999999" x14ac:dyDescent="0.7">
      <c r="A99" t="s">
        <v>4391</v>
      </c>
      <c r="B99" t="s">
        <v>251</v>
      </c>
      <c r="C99" t="s">
        <v>4428</v>
      </c>
      <c r="D99" t="s">
        <v>2615</v>
      </c>
      <c r="F99">
        <v>900000</v>
      </c>
      <c r="I99">
        <v>900000</v>
      </c>
      <c r="J99">
        <v>900000</v>
      </c>
    </row>
    <row r="100" spans="1:13" ht="19.149999999999999" x14ac:dyDescent="0.7">
      <c r="A100" t="s">
        <v>4391</v>
      </c>
      <c r="B100" t="s">
        <v>251</v>
      </c>
      <c r="C100" t="s">
        <v>4429</v>
      </c>
      <c r="D100" t="s">
        <v>2837</v>
      </c>
      <c r="E100">
        <v>-100646900</v>
      </c>
      <c r="F100">
        <v>25249500</v>
      </c>
      <c r="L100">
        <v>-75397400</v>
      </c>
      <c r="M100">
        <v>1634750</v>
      </c>
    </row>
    <row r="101" spans="1:13" ht="19.149999999999999" x14ac:dyDescent="0.7">
      <c r="A101" t="s">
        <v>4391</v>
      </c>
      <c r="B101" t="s">
        <v>251</v>
      </c>
      <c r="C101" t="s">
        <v>4430</v>
      </c>
      <c r="D101" t="s">
        <v>2983</v>
      </c>
      <c r="E101">
        <v>-10846000</v>
      </c>
      <c r="F101">
        <v>4732200</v>
      </c>
      <c r="L101">
        <v>-6113800</v>
      </c>
      <c r="M101">
        <v>88000</v>
      </c>
    </row>
    <row r="102" spans="1:13" ht="19.149999999999999" x14ac:dyDescent="0.7">
      <c r="A102" t="s">
        <v>4391</v>
      </c>
      <c r="B102" t="s">
        <v>251</v>
      </c>
      <c r="C102" t="s">
        <v>4431</v>
      </c>
      <c r="D102" t="s">
        <v>3054</v>
      </c>
      <c r="F102">
        <v>152000</v>
      </c>
      <c r="I102">
        <v>152000</v>
      </c>
      <c r="J102">
        <v>152000</v>
      </c>
      <c r="M102">
        <v>76000</v>
      </c>
    </row>
    <row r="103" spans="1:13" ht="19.149999999999999" x14ac:dyDescent="0.7">
      <c r="A103" t="s">
        <v>4391</v>
      </c>
      <c r="B103" t="s">
        <v>251</v>
      </c>
      <c r="C103" t="s">
        <v>4432</v>
      </c>
      <c r="D103" t="s">
        <v>3194</v>
      </c>
      <c r="F103">
        <v>80000</v>
      </c>
      <c r="I103">
        <v>80000</v>
      </c>
      <c r="J103">
        <v>80000</v>
      </c>
    </row>
    <row r="104" spans="1:13" ht="19.149999999999999" x14ac:dyDescent="0.7">
      <c r="A104" t="s">
        <v>4391</v>
      </c>
      <c r="B104" t="s">
        <v>251</v>
      </c>
      <c r="C104" t="s">
        <v>4433</v>
      </c>
      <c r="D104" t="s">
        <v>3210</v>
      </c>
      <c r="F104">
        <v>9688450</v>
      </c>
      <c r="I104">
        <v>8358650</v>
      </c>
      <c r="J104">
        <v>8358650</v>
      </c>
      <c r="L104">
        <v>1329800</v>
      </c>
      <c r="M104">
        <v>1329800</v>
      </c>
    </row>
    <row r="105" spans="1:13" ht="19.149999999999999" x14ac:dyDescent="0.7">
      <c r="A105" t="s">
        <v>4391</v>
      </c>
      <c r="B105" t="s">
        <v>251</v>
      </c>
      <c r="C105" t="s">
        <v>4434</v>
      </c>
      <c r="D105" t="s">
        <v>3222</v>
      </c>
      <c r="F105">
        <v>15000</v>
      </c>
      <c r="I105">
        <v>15000</v>
      </c>
      <c r="J105">
        <v>15000</v>
      </c>
    </row>
    <row r="106" spans="1:13" ht="19.149999999999999" x14ac:dyDescent="0.7">
      <c r="A106" t="s">
        <v>4391</v>
      </c>
      <c r="B106" t="s">
        <v>251</v>
      </c>
      <c r="C106" t="s">
        <v>4435</v>
      </c>
      <c r="D106" t="s">
        <v>3252</v>
      </c>
      <c r="E106">
        <v>-1147500</v>
      </c>
      <c r="L106">
        <v>-1147500</v>
      </c>
    </row>
    <row r="107" spans="1:13" ht="19.149999999999999" x14ac:dyDescent="0.7">
      <c r="A107" t="s">
        <v>4391</v>
      </c>
      <c r="B107" t="s">
        <v>251</v>
      </c>
      <c r="C107" t="s">
        <v>4436</v>
      </c>
      <c r="D107" t="s">
        <v>3267</v>
      </c>
      <c r="F107">
        <v>140000</v>
      </c>
      <c r="I107">
        <v>140000</v>
      </c>
      <c r="J107">
        <v>140000</v>
      </c>
    </row>
    <row r="108" spans="1:13" ht="19.149999999999999" x14ac:dyDescent="0.7">
      <c r="A108" t="s">
        <v>4391</v>
      </c>
      <c r="B108" t="s">
        <v>251</v>
      </c>
      <c r="C108" t="s">
        <v>4437</v>
      </c>
      <c r="D108" t="s">
        <v>3276</v>
      </c>
      <c r="E108">
        <v>10000000</v>
      </c>
      <c r="L108">
        <v>10000000</v>
      </c>
    </row>
    <row r="109" spans="1:13" ht="19.149999999999999" x14ac:dyDescent="0.7">
      <c r="A109" t="s">
        <v>4391</v>
      </c>
      <c r="B109" t="s">
        <v>251</v>
      </c>
      <c r="C109" t="s">
        <v>4438</v>
      </c>
      <c r="D109" t="s">
        <v>3374</v>
      </c>
      <c r="E109">
        <v>-37559900</v>
      </c>
      <c r="F109">
        <v>4397800</v>
      </c>
      <c r="L109">
        <v>-33162100</v>
      </c>
      <c r="M109">
        <v>1413600</v>
      </c>
    </row>
    <row r="110" spans="1:13" ht="19.149999999999999" x14ac:dyDescent="0.7">
      <c r="A110" t="s">
        <v>4391</v>
      </c>
      <c r="B110" t="s">
        <v>251</v>
      </c>
      <c r="C110" t="s">
        <v>4439</v>
      </c>
      <c r="D110" t="s">
        <v>3388</v>
      </c>
      <c r="F110">
        <v>306000</v>
      </c>
      <c r="I110">
        <v>306000</v>
      </c>
      <c r="J110">
        <v>306000</v>
      </c>
    </row>
    <row r="111" spans="1:13" ht="19.149999999999999" x14ac:dyDescent="0.7">
      <c r="A111" t="s">
        <v>4391</v>
      </c>
      <c r="B111" t="s">
        <v>251</v>
      </c>
      <c r="C111" t="s">
        <v>4440</v>
      </c>
      <c r="D111" t="s">
        <v>3483</v>
      </c>
      <c r="E111">
        <v>-30000000</v>
      </c>
      <c r="F111">
        <v>11200000</v>
      </c>
      <c r="L111">
        <v>-18800000</v>
      </c>
    </row>
    <row r="112" spans="1:13" ht="19.149999999999999" x14ac:dyDescent="0.7">
      <c r="A112" t="s">
        <v>4391</v>
      </c>
      <c r="B112" t="s">
        <v>251</v>
      </c>
      <c r="C112" t="s">
        <v>4441</v>
      </c>
      <c r="D112" t="s">
        <v>4442</v>
      </c>
      <c r="F112">
        <v>1654000</v>
      </c>
      <c r="I112">
        <v>1654000</v>
      </c>
      <c r="J112">
        <v>1654000</v>
      </c>
    </row>
    <row r="113" spans="1:13" ht="19.149999999999999" x14ac:dyDescent="0.7">
      <c r="A113" t="s">
        <v>4391</v>
      </c>
      <c r="B113" t="s">
        <v>251</v>
      </c>
      <c r="C113" t="s">
        <v>4443</v>
      </c>
      <c r="D113" t="s">
        <v>3605</v>
      </c>
      <c r="E113">
        <v>-1836905</v>
      </c>
      <c r="L113">
        <v>-1836905</v>
      </c>
    </row>
    <row r="114" spans="1:13" ht="19.149999999999999" x14ac:dyDescent="0.7">
      <c r="A114" t="s">
        <v>4391</v>
      </c>
      <c r="B114" t="s">
        <v>251</v>
      </c>
      <c r="C114" t="s">
        <v>4444</v>
      </c>
      <c r="D114" t="s">
        <v>3614</v>
      </c>
      <c r="F114">
        <v>76500</v>
      </c>
      <c r="I114">
        <v>76500</v>
      </c>
      <c r="J114">
        <v>76500</v>
      </c>
    </row>
    <row r="115" spans="1:13" ht="19.149999999999999" x14ac:dyDescent="0.7">
      <c r="A115" t="s">
        <v>4391</v>
      </c>
      <c r="B115" t="s">
        <v>251</v>
      </c>
      <c r="C115" t="s">
        <v>4445</v>
      </c>
      <c r="D115" t="s">
        <v>3621</v>
      </c>
      <c r="E115">
        <v>-32221011</v>
      </c>
      <c r="F115">
        <v>37700100</v>
      </c>
      <c r="I115">
        <v>60918000</v>
      </c>
      <c r="J115">
        <v>60918000</v>
      </c>
      <c r="L115">
        <v>-55438911</v>
      </c>
      <c r="M115">
        <v>2148600</v>
      </c>
    </row>
    <row r="116" spans="1:13" ht="19.149999999999999" x14ac:dyDescent="0.7">
      <c r="A116" t="s">
        <v>4391</v>
      </c>
      <c r="B116" t="s">
        <v>251</v>
      </c>
      <c r="C116" t="s">
        <v>4446</v>
      </c>
      <c r="D116" t="s">
        <v>3629</v>
      </c>
      <c r="F116">
        <v>100000</v>
      </c>
      <c r="I116">
        <v>100000</v>
      </c>
      <c r="J116">
        <v>100000</v>
      </c>
    </row>
    <row r="117" spans="1:13" ht="19.149999999999999" x14ac:dyDescent="0.7">
      <c r="A117" t="s">
        <v>4391</v>
      </c>
      <c r="B117" t="s">
        <v>251</v>
      </c>
      <c r="C117" t="s">
        <v>4447</v>
      </c>
      <c r="D117" t="s">
        <v>3756</v>
      </c>
      <c r="E117">
        <v>-6735000</v>
      </c>
      <c r="F117">
        <v>322350</v>
      </c>
      <c r="L117">
        <v>-6412650</v>
      </c>
    </row>
    <row r="118" spans="1:13" ht="19.149999999999999" x14ac:dyDescent="0.7">
      <c r="A118" t="s">
        <v>4391</v>
      </c>
      <c r="B118" t="s">
        <v>251</v>
      </c>
      <c r="C118" t="s">
        <v>4448</v>
      </c>
      <c r="D118" t="s">
        <v>3917</v>
      </c>
      <c r="E118">
        <v>5500000</v>
      </c>
      <c r="L118">
        <v>5500000</v>
      </c>
    </row>
    <row r="119" spans="1:13" ht="19.149999999999999" x14ac:dyDescent="0.7">
      <c r="A119" t="s">
        <v>4391</v>
      </c>
      <c r="B119" t="s">
        <v>251</v>
      </c>
      <c r="C119" t="s">
        <v>4449</v>
      </c>
      <c r="D119" t="s">
        <v>3923</v>
      </c>
      <c r="F119">
        <v>103000</v>
      </c>
      <c r="L119">
        <v>103000</v>
      </c>
    </row>
    <row r="120" spans="1:13" ht="19.149999999999999" x14ac:dyDescent="0.7">
      <c r="A120" t="s">
        <v>4391</v>
      </c>
      <c r="B120" t="s">
        <v>251</v>
      </c>
      <c r="C120" t="s">
        <v>4450</v>
      </c>
      <c r="D120" t="s">
        <v>3952</v>
      </c>
      <c r="E120">
        <v>45000</v>
      </c>
      <c r="F120">
        <v>128000</v>
      </c>
      <c r="G120">
        <v>32000</v>
      </c>
      <c r="I120">
        <v>205000</v>
      </c>
      <c r="J120">
        <v>205000</v>
      </c>
    </row>
    <row r="121" spans="1:13" ht="19.149999999999999" x14ac:dyDescent="0.7">
      <c r="A121" t="s">
        <v>4391</v>
      </c>
      <c r="B121" t="s">
        <v>251</v>
      </c>
      <c r="C121" t="s">
        <v>4451</v>
      </c>
      <c r="D121" t="s">
        <v>3986</v>
      </c>
      <c r="F121">
        <v>312000</v>
      </c>
      <c r="I121">
        <v>312000</v>
      </c>
      <c r="J121">
        <v>312000</v>
      </c>
    </row>
    <row r="122" spans="1:13" ht="19.149999999999999" x14ac:dyDescent="0.7">
      <c r="A122" t="s">
        <v>4391</v>
      </c>
      <c r="B122" t="s">
        <v>251</v>
      </c>
      <c r="C122" t="s">
        <v>4452</v>
      </c>
      <c r="D122" t="s">
        <v>3989</v>
      </c>
      <c r="E122">
        <v>613328</v>
      </c>
      <c r="F122">
        <v>597329</v>
      </c>
      <c r="L122">
        <v>1210657</v>
      </c>
    </row>
    <row r="123" spans="1:13" ht="19.149999999999999" x14ac:dyDescent="0.7">
      <c r="A123" t="s">
        <v>4391</v>
      </c>
      <c r="B123" t="s">
        <v>251</v>
      </c>
      <c r="C123" t="s">
        <v>4453</v>
      </c>
      <c r="D123" t="s">
        <v>3995</v>
      </c>
      <c r="E123">
        <v>3960500</v>
      </c>
      <c r="F123">
        <v>5651800</v>
      </c>
      <c r="I123">
        <v>30000000</v>
      </c>
      <c r="J123">
        <v>30000000</v>
      </c>
      <c r="L123">
        <v>-20387700</v>
      </c>
      <c r="M123">
        <v>72000</v>
      </c>
    </row>
    <row r="124" spans="1:13" ht="19.149999999999999" x14ac:dyDescent="0.7">
      <c r="A124" t="s">
        <v>4391</v>
      </c>
      <c r="B124" t="s">
        <v>251</v>
      </c>
      <c r="C124" t="s">
        <v>4454</v>
      </c>
      <c r="D124" t="s">
        <v>4034</v>
      </c>
      <c r="F124">
        <v>464000</v>
      </c>
      <c r="I124">
        <v>464000</v>
      </c>
      <c r="J124">
        <v>464000</v>
      </c>
    </row>
    <row r="125" spans="1:13" ht="19.149999999999999" x14ac:dyDescent="0.7">
      <c r="A125" t="s">
        <v>4391</v>
      </c>
      <c r="B125" t="s">
        <v>251</v>
      </c>
      <c r="C125" t="s">
        <v>4455</v>
      </c>
      <c r="D125" t="s">
        <v>4064</v>
      </c>
      <c r="F125">
        <v>75000</v>
      </c>
      <c r="I125">
        <v>75000</v>
      </c>
      <c r="J125">
        <v>75000</v>
      </c>
    </row>
    <row r="126" spans="1:13" ht="19.149999999999999" x14ac:dyDescent="0.7">
      <c r="A126" t="s">
        <v>4391</v>
      </c>
      <c r="B126" t="s">
        <v>251</v>
      </c>
      <c r="C126" t="s">
        <v>4456</v>
      </c>
      <c r="D126" t="s">
        <v>4124</v>
      </c>
      <c r="E126">
        <v>14636150</v>
      </c>
      <c r="F126">
        <v>14573750</v>
      </c>
      <c r="I126">
        <v>15000000</v>
      </c>
      <c r="J126">
        <v>15000000</v>
      </c>
      <c r="L126">
        <v>14209900</v>
      </c>
      <c r="M126">
        <v>74550</v>
      </c>
    </row>
    <row r="127" spans="1:13" ht="19.149999999999999" x14ac:dyDescent="0.7">
      <c r="A127" t="s">
        <v>4391</v>
      </c>
      <c r="B127" t="s">
        <v>251</v>
      </c>
      <c r="C127" t="s">
        <v>4457</v>
      </c>
      <c r="D127" t="s">
        <v>4458</v>
      </c>
      <c r="E127">
        <v>73000000</v>
      </c>
      <c r="L127">
        <v>73000000</v>
      </c>
    </row>
    <row r="128" spans="1:13" ht="19.149999999999999" x14ac:dyDescent="0.7">
      <c r="A128" s="1" t="s">
        <v>4459</v>
      </c>
      <c r="B128" s="1"/>
      <c r="C128" s="1"/>
      <c r="D128" s="1"/>
      <c r="E128">
        <v>82144534</v>
      </c>
      <c r="F128">
        <v>214703433</v>
      </c>
      <c r="G128">
        <v>110032000</v>
      </c>
      <c r="I128">
        <v>176192092</v>
      </c>
      <c r="J128">
        <v>176192092</v>
      </c>
      <c r="L128">
        <v>230687875</v>
      </c>
      <c r="M128">
        <v>61413591</v>
      </c>
    </row>
    <row r="129" spans="1:13" ht="19.149999999999999" x14ac:dyDescent="0.7">
      <c r="A129" t="s">
        <v>4460</v>
      </c>
      <c r="B129" t="s">
        <v>56</v>
      </c>
      <c r="C129" t="s">
        <v>4461</v>
      </c>
      <c r="D129" t="s">
        <v>52</v>
      </c>
      <c r="E129">
        <v>730000</v>
      </c>
      <c r="F129">
        <v>4914300</v>
      </c>
      <c r="I129">
        <v>5043100</v>
      </c>
      <c r="J129">
        <v>5043100</v>
      </c>
      <c r="L129">
        <v>601200</v>
      </c>
    </row>
    <row r="130" spans="1:13" ht="19.149999999999999" x14ac:dyDescent="0.7">
      <c r="A130" t="s">
        <v>4460</v>
      </c>
      <c r="B130" t="s">
        <v>56</v>
      </c>
      <c r="C130" t="s">
        <v>4462</v>
      </c>
      <c r="D130" t="s">
        <v>4463</v>
      </c>
      <c r="F130">
        <v>231000</v>
      </c>
      <c r="I130">
        <v>231000</v>
      </c>
      <c r="J130">
        <v>231000</v>
      </c>
    </row>
    <row r="131" spans="1:13" ht="19.149999999999999" x14ac:dyDescent="0.7">
      <c r="A131" t="s">
        <v>4460</v>
      </c>
      <c r="B131" t="s">
        <v>56</v>
      </c>
      <c r="C131" t="s">
        <v>4464</v>
      </c>
      <c r="D131" t="s">
        <v>236</v>
      </c>
      <c r="E131">
        <v>133643190</v>
      </c>
      <c r="F131">
        <v>646317300</v>
      </c>
      <c r="I131">
        <v>730869000</v>
      </c>
      <c r="J131">
        <v>730869000</v>
      </c>
      <c r="L131">
        <v>49091490</v>
      </c>
      <c r="M131">
        <v>45563700</v>
      </c>
    </row>
    <row r="132" spans="1:13" ht="19.149999999999999" x14ac:dyDescent="0.7">
      <c r="A132" t="s">
        <v>4460</v>
      </c>
      <c r="B132" t="s">
        <v>56</v>
      </c>
      <c r="C132" t="s">
        <v>4465</v>
      </c>
      <c r="D132" t="s">
        <v>236</v>
      </c>
      <c r="E132">
        <v>400000000</v>
      </c>
      <c r="L132">
        <v>400000000</v>
      </c>
      <c r="M132">
        <v>200000000</v>
      </c>
    </row>
    <row r="133" spans="1:13" ht="19.149999999999999" x14ac:dyDescent="0.7">
      <c r="A133" t="s">
        <v>4460</v>
      </c>
      <c r="B133" t="s">
        <v>56</v>
      </c>
      <c r="C133" t="s">
        <v>4466</v>
      </c>
      <c r="D133" t="s">
        <v>328</v>
      </c>
      <c r="E133">
        <v>1794000</v>
      </c>
      <c r="F133">
        <v>5061000</v>
      </c>
      <c r="I133">
        <v>6832000</v>
      </c>
      <c r="J133">
        <v>6832000</v>
      </c>
      <c r="L133">
        <v>23000</v>
      </c>
    </row>
    <row r="134" spans="1:13" ht="19.149999999999999" x14ac:dyDescent="0.7">
      <c r="A134" t="s">
        <v>4460</v>
      </c>
      <c r="B134" t="s">
        <v>56</v>
      </c>
      <c r="C134" t="s">
        <v>4467</v>
      </c>
      <c r="D134" t="s">
        <v>4468</v>
      </c>
      <c r="E134">
        <v>25000000</v>
      </c>
      <c r="L134">
        <v>25000000</v>
      </c>
    </row>
    <row r="135" spans="1:13" ht="19.149999999999999" x14ac:dyDescent="0.7">
      <c r="A135" t="s">
        <v>4460</v>
      </c>
      <c r="B135" t="s">
        <v>56</v>
      </c>
      <c r="C135" t="s">
        <v>4469</v>
      </c>
      <c r="D135" t="s">
        <v>4470</v>
      </c>
      <c r="E135">
        <v>47236000</v>
      </c>
      <c r="L135">
        <v>47236000</v>
      </c>
      <c r="M135">
        <v>47236000</v>
      </c>
    </row>
    <row r="136" spans="1:13" ht="19.149999999999999" x14ac:dyDescent="0.7">
      <c r="A136" t="s">
        <v>4460</v>
      </c>
      <c r="B136" t="s">
        <v>56</v>
      </c>
      <c r="C136" t="s">
        <v>4471</v>
      </c>
      <c r="D136" t="s">
        <v>467</v>
      </c>
      <c r="E136">
        <v>-2455</v>
      </c>
      <c r="L136">
        <v>-2455</v>
      </c>
    </row>
    <row r="137" spans="1:13" ht="19.149999999999999" x14ac:dyDescent="0.7">
      <c r="A137" t="s">
        <v>4460</v>
      </c>
      <c r="B137" t="s">
        <v>56</v>
      </c>
      <c r="C137" t="s">
        <v>4472</v>
      </c>
      <c r="D137" t="s">
        <v>1015</v>
      </c>
      <c r="F137">
        <v>230763550</v>
      </c>
      <c r="I137">
        <v>214891650</v>
      </c>
      <c r="J137">
        <v>214891650</v>
      </c>
      <c r="L137">
        <v>15871900</v>
      </c>
      <c r="M137">
        <v>15871900</v>
      </c>
    </row>
    <row r="138" spans="1:13" ht="19.149999999999999" x14ac:dyDescent="0.7">
      <c r="A138" t="s">
        <v>4460</v>
      </c>
      <c r="B138" t="s">
        <v>56</v>
      </c>
      <c r="C138" t="s">
        <v>4473</v>
      </c>
      <c r="D138" t="s">
        <v>1056</v>
      </c>
      <c r="E138">
        <v>320000</v>
      </c>
      <c r="F138">
        <v>760000</v>
      </c>
      <c r="I138">
        <v>700000</v>
      </c>
      <c r="J138">
        <v>700000</v>
      </c>
      <c r="L138">
        <v>380000</v>
      </c>
    </row>
    <row r="139" spans="1:13" ht="19.149999999999999" x14ac:dyDescent="0.7">
      <c r="A139" t="s">
        <v>4460</v>
      </c>
      <c r="B139" t="s">
        <v>56</v>
      </c>
      <c r="C139" t="s">
        <v>4474</v>
      </c>
      <c r="D139" t="s">
        <v>1171</v>
      </c>
      <c r="E139">
        <v>14888000</v>
      </c>
      <c r="L139">
        <v>14888000</v>
      </c>
    </row>
    <row r="140" spans="1:13" ht="19.149999999999999" x14ac:dyDescent="0.7">
      <c r="A140" t="s">
        <v>4460</v>
      </c>
      <c r="B140" t="s">
        <v>56</v>
      </c>
      <c r="C140" t="s">
        <v>4475</v>
      </c>
      <c r="D140" t="s">
        <v>4476</v>
      </c>
      <c r="E140">
        <v>3963612</v>
      </c>
      <c r="G140">
        <v>4105706</v>
      </c>
      <c r="L140">
        <v>8069318</v>
      </c>
    </row>
    <row r="141" spans="1:13" ht="19.149999999999999" x14ac:dyDescent="0.7">
      <c r="A141" t="s">
        <v>4460</v>
      </c>
      <c r="B141" t="s">
        <v>56</v>
      </c>
      <c r="C141" t="s">
        <v>4477</v>
      </c>
      <c r="D141" t="s">
        <v>1288</v>
      </c>
      <c r="E141">
        <v>-313000</v>
      </c>
      <c r="L141">
        <v>-313000</v>
      </c>
    </row>
    <row r="142" spans="1:13" ht="19.149999999999999" x14ac:dyDescent="0.7">
      <c r="A142" t="s">
        <v>4460</v>
      </c>
      <c r="B142" t="s">
        <v>56</v>
      </c>
      <c r="C142" t="s">
        <v>4478</v>
      </c>
      <c r="D142" t="s">
        <v>1303</v>
      </c>
      <c r="E142">
        <v>144087600</v>
      </c>
      <c r="L142">
        <v>144087600</v>
      </c>
    </row>
    <row r="143" spans="1:13" ht="19.149999999999999" x14ac:dyDescent="0.7">
      <c r="A143" t="s">
        <v>4460</v>
      </c>
      <c r="B143" t="s">
        <v>56</v>
      </c>
      <c r="C143" t="s">
        <v>4479</v>
      </c>
      <c r="D143" t="s">
        <v>1379</v>
      </c>
      <c r="E143">
        <v>63000</v>
      </c>
      <c r="F143">
        <v>110000</v>
      </c>
      <c r="I143">
        <v>173000</v>
      </c>
      <c r="J143">
        <v>173000</v>
      </c>
    </row>
    <row r="144" spans="1:13" ht="19.149999999999999" x14ac:dyDescent="0.7">
      <c r="A144" t="s">
        <v>4460</v>
      </c>
      <c r="B144" t="s">
        <v>56</v>
      </c>
      <c r="C144" t="s">
        <v>4480</v>
      </c>
      <c r="D144" t="s">
        <v>1482</v>
      </c>
      <c r="F144">
        <v>800000</v>
      </c>
      <c r="I144">
        <v>800000</v>
      </c>
      <c r="J144">
        <v>800000</v>
      </c>
    </row>
    <row r="145" spans="1:13" ht="19.149999999999999" x14ac:dyDescent="0.7">
      <c r="A145" t="s">
        <v>4460</v>
      </c>
      <c r="B145" t="s">
        <v>56</v>
      </c>
      <c r="C145" t="s">
        <v>4481</v>
      </c>
      <c r="D145" t="s">
        <v>4482</v>
      </c>
      <c r="F145">
        <v>77141000</v>
      </c>
      <c r="I145">
        <v>100000000</v>
      </c>
      <c r="J145">
        <v>100000000</v>
      </c>
      <c r="L145">
        <v>-22859000</v>
      </c>
      <c r="M145">
        <v>289800</v>
      </c>
    </row>
    <row r="146" spans="1:13" ht="19.149999999999999" x14ac:dyDescent="0.7">
      <c r="A146" t="s">
        <v>4460</v>
      </c>
      <c r="B146" t="s">
        <v>56</v>
      </c>
      <c r="C146" t="s">
        <v>4483</v>
      </c>
      <c r="D146" t="s">
        <v>1603</v>
      </c>
      <c r="E146">
        <v>73112800</v>
      </c>
      <c r="L146">
        <v>73112800</v>
      </c>
    </row>
    <row r="147" spans="1:13" ht="19.149999999999999" x14ac:dyDescent="0.7">
      <c r="A147" t="s">
        <v>4460</v>
      </c>
      <c r="B147" t="s">
        <v>56</v>
      </c>
      <c r="C147" t="s">
        <v>4484</v>
      </c>
      <c r="D147" t="s">
        <v>1714</v>
      </c>
      <c r="E147">
        <v>153200</v>
      </c>
      <c r="F147">
        <v>1633600</v>
      </c>
      <c r="I147">
        <v>1451800</v>
      </c>
      <c r="J147">
        <v>1451800</v>
      </c>
      <c r="L147">
        <v>335000</v>
      </c>
      <c r="M147">
        <v>133200</v>
      </c>
    </row>
    <row r="148" spans="1:13" ht="19.149999999999999" x14ac:dyDescent="0.7">
      <c r="A148" t="s">
        <v>4460</v>
      </c>
      <c r="B148" t="s">
        <v>56</v>
      </c>
      <c r="C148" t="s">
        <v>4485</v>
      </c>
      <c r="D148" t="s">
        <v>1717</v>
      </c>
      <c r="E148">
        <v>-2110000</v>
      </c>
      <c r="F148">
        <v>1969000</v>
      </c>
      <c r="L148">
        <v>-141000</v>
      </c>
    </row>
    <row r="149" spans="1:13" ht="19.149999999999999" x14ac:dyDescent="0.7">
      <c r="A149" t="s">
        <v>4460</v>
      </c>
      <c r="B149" t="s">
        <v>56</v>
      </c>
      <c r="C149" t="s">
        <v>4486</v>
      </c>
      <c r="D149" t="s">
        <v>4487</v>
      </c>
      <c r="F149">
        <v>8400000</v>
      </c>
      <c r="I149">
        <v>8400000</v>
      </c>
      <c r="J149">
        <v>8400000</v>
      </c>
    </row>
    <row r="150" spans="1:13" ht="19.149999999999999" x14ac:dyDescent="0.7">
      <c r="A150" t="s">
        <v>4460</v>
      </c>
      <c r="B150" t="s">
        <v>56</v>
      </c>
      <c r="C150" t="s">
        <v>4488</v>
      </c>
      <c r="D150" t="s">
        <v>1912</v>
      </c>
      <c r="E150">
        <v>-236900</v>
      </c>
      <c r="L150">
        <v>-236900</v>
      </c>
    </row>
    <row r="151" spans="1:13" ht="19.149999999999999" x14ac:dyDescent="0.7">
      <c r="A151" t="s">
        <v>4460</v>
      </c>
      <c r="B151" t="s">
        <v>56</v>
      </c>
      <c r="C151" t="s">
        <v>4489</v>
      </c>
      <c r="D151" t="s">
        <v>4490</v>
      </c>
      <c r="F151">
        <v>83000</v>
      </c>
      <c r="I151">
        <v>83000</v>
      </c>
      <c r="J151">
        <v>83000</v>
      </c>
    </row>
    <row r="152" spans="1:13" ht="19.149999999999999" x14ac:dyDescent="0.7">
      <c r="A152" t="s">
        <v>4460</v>
      </c>
      <c r="B152" t="s">
        <v>56</v>
      </c>
      <c r="C152" t="s">
        <v>4491</v>
      </c>
      <c r="D152" t="s">
        <v>2017</v>
      </c>
      <c r="E152">
        <v>315000</v>
      </c>
      <c r="F152">
        <v>355000</v>
      </c>
      <c r="I152">
        <v>354475</v>
      </c>
      <c r="J152">
        <v>354475</v>
      </c>
      <c r="L152">
        <v>315525</v>
      </c>
    </row>
    <row r="153" spans="1:13" ht="19.149999999999999" x14ac:dyDescent="0.7">
      <c r="A153" t="s">
        <v>4460</v>
      </c>
      <c r="B153" t="s">
        <v>56</v>
      </c>
      <c r="C153" t="s">
        <v>4492</v>
      </c>
      <c r="D153" t="s">
        <v>2230</v>
      </c>
      <c r="F153">
        <v>3053400</v>
      </c>
      <c r="I153">
        <v>2364400</v>
      </c>
      <c r="J153">
        <v>2364400</v>
      </c>
      <c r="L153">
        <v>689000</v>
      </c>
    </row>
    <row r="154" spans="1:13" ht="19.149999999999999" x14ac:dyDescent="0.7">
      <c r="A154" t="s">
        <v>4460</v>
      </c>
      <c r="B154" t="s">
        <v>56</v>
      </c>
      <c r="C154" t="s">
        <v>4493</v>
      </c>
      <c r="D154" t="s">
        <v>2353</v>
      </c>
      <c r="E154">
        <v>-3150000</v>
      </c>
      <c r="L154">
        <v>-3150000</v>
      </c>
    </row>
    <row r="155" spans="1:13" ht="19.149999999999999" x14ac:dyDescent="0.7">
      <c r="A155" t="s">
        <v>4460</v>
      </c>
      <c r="B155" t="s">
        <v>56</v>
      </c>
      <c r="C155" t="s">
        <v>4494</v>
      </c>
      <c r="D155" t="s">
        <v>2384</v>
      </c>
      <c r="E155">
        <v>-3590500</v>
      </c>
      <c r="F155">
        <v>3329200</v>
      </c>
      <c r="L155">
        <v>-261300</v>
      </c>
    </row>
    <row r="156" spans="1:13" ht="19.149999999999999" x14ac:dyDescent="0.7">
      <c r="A156" t="s">
        <v>4460</v>
      </c>
      <c r="B156" t="s">
        <v>56</v>
      </c>
      <c r="C156" t="s">
        <v>4495</v>
      </c>
      <c r="D156" t="s">
        <v>4496</v>
      </c>
      <c r="F156">
        <v>3426600</v>
      </c>
      <c r="I156">
        <v>3426600</v>
      </c>
      <c r="J156">
        <v>3426600</v>
      </c>
    </row>
    <row r="157" spans="1:13" ht="19.149999999999999" x14ac:dyDescent="0.7">
      <c r="A157" t="s">
        <v>4460</v>
      </c>
      <c r="B157" t="s">
        <v>56</v>
      </c>
      <c r="C157" t="s">
        <v>4497</v>
      </c>
      <c r="D157" t="s">
        <v>4498</v>
      </c>
      <c r="E157">
        <v>13645600</v>
      </c>
      <c r="L157">
        <v>13645600</v>
      </c>
    </row>
    <row r="158" spans="1:13" ht="19.149999999999999" x14ac:dyDescent="0.7">
      <c r="A158" t="s">
        <v>4460</v>
      </c>
      <c r="B158" t="s">
        <v>56</v>
      </c>
      <c r="C158" t="s">
        <v>4499</v>
      </c>
      <c r="D158" t="s">
        <v>2612</v>
      </c>
      <c r="E158">
        <v>605200</v>
      </c>
      <c r="F158">
        <v>9597000</v>
      </c>
      <c r="I158">
        <v>7000000</v>
      </c>
      <c r="J158">
        <v>7000000</v>
      </c>
      <c r="L158">
        <v>3202200</v>
      </c>
    </row>
    <row r="159" spans="1:13" ht="19.149999999999999" x14ac:dyDescent="0.7">
      <c r="A159" t="s">
        <v>4460</v>
      </c>
      <c r="B159" t="s">
        <v>56</v>
      </c>
      <c r="C159" t="s">
        <v>4500</v>
      </c>
      <c r="D159" t="s">
        <v>2787</v>
      </c>
      <c r="E159">
        <v>-40000</v>
      </c>
      <c r="L159">
        <v>-40000</v>
      </c>
    </row>
    <row r="160" spans="1:13" ht="19.149999999999999" x14ac:dyDescent="0.7">
      <c r="A160" t="s">
        <v>4460</v>
      </c>
      <c r="B160" t="s">
        <v>56</v>
      </c>
      <c r="C160" t="s">
        <v>4501</v>
      </c>
      <c r="D160" t="s">
        <v>3001</v>
      </c>
      <c r="F160">
        <v>6806100</v>
      </c>
      <c r="I160">
        <v>6164700</v>
      </c>
      <c r="J160">
        <v>6164700</v>
      </c>
      <c r="L160">
        <v>641400</v>
      </c>
      <c r="M160">
        <v>641400</v>
      </c>
    </row>
    <row r="161" spans="1:13" ht="19.149999999999999" x14ac:dyDescent="0.7">
      <c r="A161" t="s">
        <v>4460</v>
      </c>
      <c r="B161" t="s">
        <v>56</v>
      </c>
      <c r="C161" t="s">
        <v>4502</v>
      </c>
      <c r="D161" t="s">
        <v>4503</v>
      </c>
      <c r="G161">
        <v>17600000</v>
      </c>
      <c r="I161">
        <v>17600000</v>
      </c>
      <c r="J161">
        <v>17600000</v>
      </c>
    </row>
    <row r="162" spans="1:13" ht="19.149999999999999" x14ac:dyDescent="0.7">
      <c r="A162" t="s">
        <v>4460</v>
      </c>
      <c r="B162" t="s">
        <v>56</v>
      </c>
      <c r="C162" t="s">
        <v>4504</v>
      </c>
      <c r="D162" t="s">
        <v>3130</v>
      </c>
      <c r="E162">
        <v>464000</v>
      </c>
      <c r="I162">
        <v>464000</v>
      </c>
      <c r="J162">
        <v>464000</v>
      </c>
    </row>
    <row r="163" spans="1:13" ht="19.149999999999999" x14ac:dyDescent="0.7">
      <c r="A163" t="s">
        <v>4460</v>
      </c>
      <c r="B163" t="s">
        <v>56</v>
      </c>
      <c r="C163" t="s">
        <v>4505</v>
      </c>
      <c r="D163" t="s">
        <v>3164</v>
      </c>
      <c r="E163">
        <v>-173500</v>
      </c>
      <c r="L163">
        <v>-173500</v>
      </c>
    </row>
    <row r="164" spans="1:13" ht="19.149999999999999" x14ac:dyDescent="0.7">
      <c r="A164" t="s">
        <v>4460</v>
      </c>
      <c r="B164" t="s">
        <v>56</v>
      </c>
      <c r="C164" t="s">
        <v>4506</v>
      </c>
      <c r="D164" t="s">
        <v>3316</v>
      </c>
      <c r="E164">
        <v>-1826200</v>
      </c>
      <c r="F164">
        <v>380000</v>
      </c>
      <c r="L164">
        <v>-1446200</v>
      </c>
    </row>
    <row r="165" spans="1:13" ht="19.149999999999999" x14ac:dyDescent="0.7">
      <c r="A165" t="s">
        <v>4460</v>
      </c>
      <c r="B165" t="s">
        <v>56</v>
      </c>
      <c r="C165" t="s">
        <v>4507</v>
      </c>
      <c r="D165" t="s">
        <v>3379</v>
      </c>
      <c r="E165">
        <v>3178100</v>
      </c>
      <c r="L165">
        <v>3178100</v>
      </c>
      <c r="M165">
        <v>4048000</v>
      </c>
    </row>
    <row r="166" spans="1:13" ht="19.149999999999999" x14ac:dyDescent="0.7">
      <c r="A166" t="s">
        <v>4460</v>
      </c>
      <c r="B166" t="s">
        <v>56</v>
      </c>
      <c r="C166" t="s">
        <v>4508</v>
      </c>
      <c r="D166" t="s">
        <v>3471</v>
      </c>
      <c r="F166">
        <v>217000</v>
      </c>
      <c r="I166">
        <v>217000</v>
      </c>
      <c r="J166">
        <v>217000</v>
      </c>
    </row>
    <row r="167" spans="1:13" ht="19.149999999999999" x14ac:dyDescent="0.7">
      <c r="A167" t="s">
        <v>4460</v>
      </c>
      <c r="B167" t="s">
        <v>56</v>
      </c>
      <c r="C167" t="s">
        <v>4509</v>
      </c>
      <c r="D167" t="s">
        <v>3480</v>
      </c>
      <c r="E167">
        <v>-19708500</v>
      </c>
      <c r="F167">
        <v>194126700</v>
      </c>
      <c r="I167">
        <v>170000000</v>
      </c>
      <c r="J167">
        <v>170000000</v>
      </c>
      <c r="L167">
        <v>4418200</v>
      </c>
      <c r="M167">
        <v>8271600</v>
      </c>
    </row>
    <row r="168" spans="1:13" ht="19.149999999999999" x14ac:dyDescent="0.7">
      <c r="A168" t="s">
        <v>4460</v>
      </c>
      <c r="B168" t="s">
        <v>56</v>
      </c>
      <c r="C168" t="s">
        <v>4510</v>
      </c>
      <c r="D168" t="s">
        <v>3565</v>
      </c>
      <c r="E168">
        <v>-741000</v>
      </c>
      <c r="F168">
        <v>713800</v>
      </c>
      <c r="L168">
        <v>-27200</v>
      </c>
      <c r="M168">
        <v>35200</v>
      </c>
    </row>
    <row r="169" spans="1:13" ht="19.149999999999999" x14ac:dyDescent="0.7">
      <c r="A169" t="s">
        <v>4460</v>
      </c>
      <c r="B169" t="s">
        <v>56</v>
      </c>
      <c r="C169" t="s">
        <v>4511</v>
      </c>
      <c r="D169" t="s">
        <v>4512</v>
      </c>
      <c r="E169">
        <v>-206150000</v>
      </c>
      <c r="F169">
        <v>353855800</v>
      </c>
      <c r="I169">
        <v>300080000</v>
      </c>
      <c r="J169">
        <v>300080000</v>
      </c>
      <c r="L169">
        <v>-152374200</v>
      </c>
      <c r="M169">
        <v>23123200</v>
      </c>
    </row>
    <row r="170" spans="1:13" ht="19.149999999999999" x14ac:dyDescent="0.7">
      <c r="A170" t="s">
        <v>4460</v>
      </c>
      <c r="B170" t="s">
        <v>56</v>
      </c>
      <c r="C170" t="s">
        <v>4513</v>
      </c>
      <c r="D170" t="s">
        <v>4514</v>
      </c>
      <c r="E170">
        <v>307400</v>
      </c>
      <c r="F170">
        <v>1226000</v>
      </c>
      <c r="I170">
        <v>1533400</v>
      </c>
      <c r="J170">
        <v>1533400</v>
      </c>
    </row>
    <row r="171" spans="1:13" ht="19.149999999999999" x14ac:dyDescent="0.7">
      <c r="A171" t="s">
        <v>4460</v>
      </c>
      <c r="B171" t="s">
        <v>56</v>
      </c>
      <c r="C171" t="s">
        <v>4515</v>
      </c>
      <c r="D171" t="s">
        <v>4516</v>
      </c>
      <c r="E171">
        <v>400000000</v>
      </c>
      <c r="L171">
        <v>400000000</v>
      </c>
      <c r="M171">
        <v>200000000</v>
      </c>
    </row>
    <row r="172" spans="1:13" ht="19.149999999999999" x14ac:dyDescent="0.7">
      <c r="A172" t="s">
        <v>4460</v>
      </c>
      <c r="B172" t="s">
        <v>56</v>
      </c>
      <c r="C172" t="s">
        <v>4517</v>
      </c>
      <c r="D172" t="s">
        <v>4516</v>
      </c>
      <c r="E172">
        <v>113724240</v>
      </c>
      <c r="F172">
        <v>753909800</v>
      </c>
      <c r="I172">
        <v>845000000</v>
      </c>
      <c r="J172">
        <v>845000000</v>
      </c>
      <c r="L172">
        <v>22634040</v>
      </c>
      <c r="M172">
        <v>55462300</v>
      </c>
    </row>
    <row r="173" spans="1:13" ht="19.149999999999999" x14ac:dyDescent="0.7">
      <c r="A173" t="s">
        <v>4460</v>
      </c>
      <c r="B173" t="s">
        <v>56</v>
      </c>
      <c r="C173" t="s">
        <v>4518</v>
      </c>
      <c r="D173" t="s">
        <v>4519</v>
      </c>
      <c r="E173">
        <v>43208500</v>
      </c>
      <c r="F173">
        <v>179787500</v>
      </c>
      <c r="I173">
        <v>265588000</v>
      </c>
      <c r="J173">
        <v>265588000</v>
      </c>
      <c r="L173">
        <v>-42592000</v>
      </c>
      <c r="M173">
        <v>2165500</v>
      </c>
    </row>
    <row r="174" spans="1:13" ht="19.149999999999999" x14ac:dyDescent="0.7">
      <c r="A174" t="s">
        <v>4460</v>
      </c>
      <c r="B174" t="s">
        <v>56</v>
      </c>
      <c r="C174" t="s">
        <v>4520</v>
      </c>
      <c r="D174" t="s">
        <v>3623</v>
      </c>
      <c r="F174">
        <v>607500</v>
      </c>
      <c r="I174">
        <v>607500</v>
      </c>
      <c r="J174">
        <v>607500</v>
      </c>
    </row>
    <row r="175" spans="1:13" ht="19.149999999999999" x14ac:dyDescent="0.7">
      <c r="A175" t="s">
        <v>4460</v>
      </c>
      <c r="B175" t="s">
        <v>56</v>
      </c>
      <c r="C175" t="s">
        <v>4521</v>
      </c>
      <c r="D175" t="s">
        <v>4522</v>
      </c>
      <c r="E175">
        <v>63813000</v>
      </c>
      <c r="F175">
        <v>10788000</v>
      </c>
      <c r="L175">
        <v>74601000</v>
      </c>
      <c r="M175">
        <v>74601000</v>
      </c>
    </row>
    <row r="176" spans="1:13" ht="19.149999999999999" x14ac:dyDescent="0.7">
      <c r="A176" t="s">
        <v>4460</v>
      </c>
      <c r="B176" t="s">
        <v>56</v>
      </c>
      <c r="C176" t="s">
        <v>4523</v>
      </c>
      <c r="D176" t="s">
        <v>3792</v>
      </c>
      <c r="F176">
        <v>2265500</v>
      </c>
      <c r="G176">
        <v>464000</v>
      </c>
      <c r="I176">
        <v>2729500</v>
      </c>
      <c r="J176">
        <v>2729500</v>
      </c>
    </row>
    <row r="177" spans="1:13" ht="19.149999999999999" x14ac:dyDescent="0.7">
      <c r="A177" t="s">
        <v>4460</v>
      </c>
      <c r="B177" t="s">
        <v>56</v>
      </c>
      <c r="C177" t="s">
        <v>4524</v>
      </c>
      <c r="D177" t="s">
        <v>3876</v>
      </c>
      <c r="E177">
        <v>107000</v>
      </c>
      <c r="I177">
        <v>107000</v>
      </c>
      <c r="J177">
        <v>107000</v>
      </c>
    </row>
    <row r="178" spans="1:13" ht="19.149999999999999" x14ac:dyDescent="0.7">
      <c r="A178" t="s">
        <v>4460</v>
      </c>
      <c r="B178" t="s">
        <v>56</v>
      </c>
      <c r="C178" t="s">
        <v>4525</v>
      </c>
      <c r="D178" t="s">
        <v>4251</v>
      </c>
      <c r="E178">
        <v>467000</v>
      </c>
      <c r="I178">
        <v>467000</v>
      </c>
      <c r="J178">
        <v>467000</v>
      </c>
    </row>
    <row r="179" spans="1:13" ht="19.149999999999999" x14ac:dyDescent="0.7">
      <c r="A179" s="1" t="s">
        <v>4526</v>
      </c>
      <c r="B179" s="1"/>
      <c r="C179" s="1"/>
      <c r="D179" s="1"/>
      <c r="E179">
        <v>1246784387</v>
      </c>
      <c r="F179">
        <v>2502628650</v>
      </c>
      <c r="G179">
        <v>22169706</v>
      </c>
      <c r="I179">
        <v>2693178125</v>
      </c>
      <c r="J179">
        <v>2693178125</v>
      </c>
      <c r="L179">
        <v>1078404618</v>
      </c>
      <c r="M179">
        <v>677442800</v>
      </c>
    </row>
    <row r="180" spans="1:13" ht="19.149999999999999" x14ac:dyDescent="0.7">
      <c r="A180" t="s">
        <v>4527</v>
      </c>
      <c r="B180" t="s">
        <v>294</v>
      </c>
      <c r="C180" t="s">
        <v>4528</v>
      </c>
      <c r="D180" t="s">
        <v>4529</v>
      </c>
      <c r="E180">
        <v>-9068209</v>
      </c>
      <c r="F180">
        <v>4098090</v>
      </c>
      <c r="I180">
        <v>76500</v>
      </c>
      <c r="J180">
        <v>76500</v>
      </c>
      <c r="L180">
        <v>-5046619</v>
      </c>
      <c r="M180">
        <v>723332</v>
      </c>
    </row>
    <row r="181" spans="1:13" ht="19.149999999999999" x14ac:dyDescent="0.7">
      <c r="A181" t="s">
        <v>4527</v>
      </c>
      <c r="B181" t="s">
        <v>294</v>
      </c>
      <c r="C181" t="s">
        <v>4530</v>
      </c>
      <c r="D181" t="s">
        <v>680</v>
      </c>
      <c r="E181">
        <v>-8848800</v>
      </c>
      <c r="F181">
        <v>1353500</v>
      </c>
      <c r="I181">
        <v>80000</v>
      </c>
      <c r="J181">
        <v>80000</v>
      </c>
      <c r="L181">
        <v>-7575300</v>
      </c>
    </row>
    <row r="182" spans="1:13" ht="19.149999999999999" x14ac:dyDescent="0.7">
      <c r="A182" t="s">
        <v>4527</v>
      </c>
      <c r="B182" t="s">
        <v>294</v>
      </c>
      <c r="C182" t="s">
        <v>4531</v>
      </c>
      <c r="D182" t="s">
        <v>811</v>
      </c>
      <c r="E182">
        <v>721100</v>
      </c>
      <c r="F182">
        <v>2817456</v>
      </c>
      <c r="I182">
        <v>7169100</v>
      </c>
      <c r="J182">
        <v>7169100</v>
      </c>
      <c r="L182">
        <v>-3630544</v>
      </c>
      <c r="M182">
        <v>20364</v>
      </c>
    </row>
    <row r="183" spans="1:13" ht="19.149999999999999" x14ac:dyDescent="0.7">
      <c r="A183" t="s">
        <v>4527</v>
      </c>
      <c r="B183" t="s">
        <v>294</v>
      </c>
      <c r="C183" t="s">
        <v>4532</v>
      </c>
      <c r="D183" t="s">
        <v>889</v>
      </c>
      <c r="F183">
        <v>24230000</v>
      </c>
      <c r="I183">
        <v>25000000</v>
      </c>
      <c r="J183">
        <v>25000000</v>
      </c>
      <c r="L183">
        <v>-770000</v>
      </c>
    </row>
    <row r="184" spans="1:13" ht="19.149999999999999" x14ac:dyDescent="0.7">
      <c r="A184" t="s">
        <v>4527</v>
      </c>
      <c r="B184" t="s">
        <v>294</v>
      </c>
      <c r="C184" t="s">
        <v>4533</v>
      </c>
      <c r="D184" t="s">
        <v>921</v>
      </c>
      <c r="E184">
        <v>-44853724</v>
      </c>
      <c r="F184">
        <v>1349932</v>
      </c>
      <c r="L184">
        <v>-43503792</v>
      </c>
      <c r="M184">
        <v>24502</v>
      </c>
    </row>
    <row r="185" spans="1:13" ht="19.149999999999999" x14ac:dyDescent="0.7">
      <c r="A185" t="s">
        <v>4527</v>
      </c>
      <c r="B185" t="s">
        <v>294</v>
      </c>
      <c r="C185" t="s">
        <v>4534</v>
      </c>
      <c r="D185" t="s">
        <v>929</v>
      </c>
      <c r="E185">
        <v>-15500</v>
      </c>
      <c r="L185">
        <v>-15500</v>
      </c>
    </row>
    <row r="186" spans="1:13" ht="19.149999999999999" x14ac:dyDescent="0.7">
      <c r="A186" t="s">
        <v>4527</v>
      </c>
      <c r="B186" t="s">
        <v>294</v>
      </c>
      <c r="C186" t="s">
        <v>4535</v>
      </c>
      <c r="D186" t="s">
        <v>956</v>
      </c>
      <c r="F186">
        <v>1656500</v>
      </c>
      <c r="I186">
        <v>7700000</v>
      </c>
      <c r="J186">
        <v>7700000</v>
      </c>
      <c r="L186">
        <v>-6043500</v>
      </c>
    </row>
    <row r="187" spans="1:13" ht="19.149999999999999" x14ac:dyDescent="0.7">
      <c r="A187" t="s">
        <v>4527</v>
      </c>
      <c r="B187" t="s">
        <v>294</v>
      </c>
      <c r="C187" t="s">
        <v>4536</v>
      </c>
      <c r="D187" t="s">
        <v>1144</v>
      </c>
      <c r="E187">
        <v>-25100</v>
      </c>
      <c r="F187">
        <v>5087600</v>
      </c>
      <c r="I187">
        <v>5000000</v>
      </c>
      <c r="J187">
        <v>5000000</v>
      </c>
      <c r="L187">
        <v>62500</v>
      </c>
    </row>
    <row r="188" spans="1:13" ht="19.149999999999999" x14ac:dyDescent="0.7">
      <c r="A188" t="s">
        <v>4527</v>
      </c>
      <c r="B188" t="s">
        <v>294</v>
      </c>
      <c r="C188" t="s">
        <v>4537</v>
      </c>
      <c r="D188" t="s">
        <v>1393</v>
      </c>
      <c r="E188">
        <v>951800</v>
      </c>
      <c r="F188">
        <v>8780400</v>
      </c>
      <c r="I188">
        <v>10000000</v>
      </c>
      <c r="J188">
        <v>10000000</v>
      </c>
      <c r="L188">
        <v>-267800</v>
      </c>
      <c r="M188">
        <v>1171200</v>
      </c>
    </row>
    <row r="189" spans="1:13" ht="19.149999999999999" x14ac:dyDescent="0.7">
      <c r="A189" t="s">
        <v>4527</v>
      </c>
      <c r="B189" t="s">
        <v>294</v>
      </c>
      <c r="C189" t="s">
        <v>4538</v>
      </c>
      <c r="D189" t="s">
        <v>1343</v>
      </c>
      <c r="F189">
        <v>80000</v>
      </c>
      <c r="I189">
        <v>80000</v>
      </c>
      <c r="J189">
        <v>80000</v>
      </c>
    </row>
    <row r="190" spans="1:13" ht="19.149999999999999" x14ac:dyDescent="0.7">
      <c r="A190" t="s">
        <v>4527</v>
      </c>
      <c r="B190" t="s">
        <v>294</v>
      </c>
      <c r="C190" t="s">
        <v>4539</v>
      </c>
      <c r="D190" t="s">
        <v>1505</v>
      </c>
      <c r="E190">
        <v>-94500</v>
      </c>
      <c r="F190">
        <v>-123200</v>
      </c>
      <c r="L190">
        <v>-217700</v>
      </c>
    </row>
    <row r="191" spans="1:13" ht="19.149999999999999" x14ac:dyDescent="0.7">
      <c r="A191" t="s">
        <v>4527</v>
      </c>
      <c r="B191" t="s">
        <v>294</v>
      </c>
      <c r="C191" t="s">
        <v>4540</v>
      </c>
      <c r="D191" t="s">
        <v>1675</v>
      </c>
      <c r="E191">
        <v>-5067020</v>
      </c>
      <c r="F191">
        <v>394000</v>
      </c>
      <c r="L191">
        <v>-4673020</v>
      </c>
    </row>
    <row r="192" spans="1:13" ht="19.149999999999999" x14ac:dyDescent="0.7">
      <c r="A192" t="s">
        <v>4527</v>
      </c>
      <c r="B192" t="s">
        <v>294</v>
      </c>
      <c r="C192" t="s">
        <v>4541</v>
      </c>
      <c r="D192" t="s">
        <v>1691</v>
      </c>
      <c r="E192">
        <v>652236</v>
      </c>
      <c r="F192">
        <v>4678293</v>
      </c>
      <c r="I192">
        <v>5000000</v>
      </c>
      <c r="J192">
        <v>5000000</v>
      </c>
      <c r="L192">
        <v>330529</v>
      </c>
      <c r="M192">
        <v>508453</v>
      </c>
    </row>
    <row r="193" spans="1:13" ht="19.149999999999999" x14ac:dyDescent="0.7">
      <c r="A193" t="s">
        <v>4527</v>
      </c>
      <c r="B193" t="s">
        <v>294</v>
      </c>
      <c r="C193" t="s">
        <v>4542</v>
      </c>
      <c r="D193" t="s">
        <v>1742</v>
      </c>
      <c r="F193">
        <v>100800</v>
      </c>
      <c r="I193">
        <v>56000</v>
      </c>
      <c r="J193">
        <v>56000</v>
      </c>
      <c r="L193">
        <v>44800</v>
      </c>
      <c r="M193">
        <v>30800</v>
      </c>
    </row>
    <row r="194" spans="1:13" ht="19.149999999999999" x14ac:dyDescent="0.7">
      <c r="A194" t="s">
        <v>4527</v>
      </c>
      <c r="B194" t="s">
        <v>294</v>
      </c>
      <c r="C194" t="s">
        <v>4543</v>
      </c>
      <c r="D194" t="s">
        <v>1749</v>
      </c>
      <c r="E194">
        <v>-10532700</v>
      </c>
      <c r="L194">
        <v>-10532700</v>
      </c>
    </row>
    <row r="195" spans="1:13" ht="19.149999999999999" x14ac:dyDescent="0.7">
      <c r="A195" t="s">
        <v>4527</v>
      </c>
      <c r="B195" t="s">
        <v>294</v>
      </c>
      <c r="C195" t="s">
        <v>4544</v>
      </c>
      <c r="D195" t="s">
        <v>1767</v>
      </c>
      <c r="E195">
        <v>-1033104</v>
      </c>
      <c r="F195">
        <v>299000</v>
      </c>
      <c r="I195">
        <v>845000</v>
      </c>
      <c r="J195">
        <v>845000</v>
      </c>
      <c r="L195">
        <v>-1579104</v>
      </c>
    </row>
    <row r="196" spans="1:13" ht="19.149999999999999" x14ac:dyDescent="0.7">
      <c r="A196" t="s">
        <v>4527</v>
      </c>
      <c r="B196" t="s">
        <v>294</v>
      </c>
      <c r="C196" t="s">
        <v>4545</v>
      </c>
      <c r="D196" t="s">
        <v>1777</v>
      </c>
      <c r="F196">
        <v>80000</v>
      </c>
      <c r="I196">
        <v>80000</v>
      </c>
      <c r="J196">
        <v>80000</v>
      </c>
    </row>
    <row r="197" spans="1:13" ht="19.149999999999999" x14ac:dyDescent="0.7">
      <c r="A197" t="s">
        <v>4527</v>
      </c>
      <c r="B197" t="s">
        <v>294</v>
      </c>
      <c r="C197" t="s">
        <v>4546</v>
      </c>
      <c r="D197" t="s">
        <v>2175</v>
      </c>
      <c r="E197">
        <v>-3286012</v>
      </c>
      <c r="F197">
        <v>20077475</v>
      </c>
      <c r="I197">
        <v>30080000</v>
      </c>
      <c r="J197">
        <v>30080000</v>
      </c>
      <c r="L197">
        <v>-13288537</v>
      </c>
      <c r="M197">
        <v>974578</v>
      </c>
    </row>
    <row r="198" spans="1:13" ht="19.149999999999999" x14ac:dyDescent="0.7">
      <c r="A198" t="s">
        <v>4527</v>
      </c>
      <c r="B198" t="s">
        <v>294</v>
      </c>
      <c r="C198" t="s">
        <v>4547</v>
      </c>
      <c r="D198" t="s">
        <v>2297</v>
      </c>
      <c r="E198">
        <v>1436790</v>
      </c>
      <c r="F198">
        <v>4739583</v>
      </c>
      <c r="I198">
        <v>10000000</v>
      </c>
      <c r="J198">
        <v>10000000</v>
      </c>
      <c r="L198">
        <v>-3823627</v>
      </c>
      <c r="M198">
        <v>699111</v>
      </c>
    </row>
    <row r="199" spans="1:13" ht="19.149999999999999" x14ac:dyDescent="0.7">
      <c r="A199" t="s">
        <v>4527</v>
      </c>
      <c r="B199" t="s">
        <v>294</v>
      </c>
      <c r="C199" t="s">
        <v>4548</v>
      </c>
      <c r="D199" t="s">
        <v>2318</v>
      </c>
      <c r="E199">
        <v>88000</v>
      </c>
      <c r="F199">
        <v>176000</v>
      </c>
      <c r="I199">
        <v>264000</v>
      </c>
      <c r="J199">
        <v>264000</v>
      </c>
    </row>
    <row r="200" spans="1:13" ht="19.149999999999999" x14ac:dyDescent="0.7">
      <c r="A200" t="s">
        <v>4527</v>
      </c>
      <c r="B200" t="s">
        <v>294</v>
      </c>
      <c r="C200" t="s">
        <v>4549</v>
      </c>
      <c r="D200" t="s">
        <v>2334</v>
      </c>
      <c r="E200">
        <v>-1856200</v>
      </c>
      <c r="F200">
        <v>997500</v>
      </c>
      <c r="G200">
        <v>858700</v>
      </c>
    </row>
    <row r="201" spans="1:13" ht="19.149999999999999" x14ac:dyDescent="0.7">
      <c r="A201" t="s">
        <v>4527</v>
      </c>
      <c r="B201" t="s">
        <v>294</v>
      </c>
      <c r="C201" t="s">
        <v>4550</v>
      </c>
      <c r="D201" t="s">
        <v>2339</v>
      </c>
      <c r="E201">
        <v>-18138922</v>
      </c>
      <c r="F201">
        <v>16000</v>
      </c>
      <c r="L201">
        <v>-18122922</v>
      </c>
    </row>
    <row r="202" spans="1:13" ht="19.149999999999999" x14ac:dyDescent="0.7">
      <c r="A202" t="s">
        <v>4527</v>
      </c>
      <c r="B202" t="s">
        <v>294</v>
      </c>
      <c r="C202" t="s">
        <v>4551</v>
      </c>
      <c r="D202" t="s">
        <v>2343</v>
      </c>
      <c r="E202">
        <v>-10247630</v>
      </c>
      <c r="F202">
        <v>29888620</v>
      </c>
      <c r="I202">
        <v>51512200</v>
      </c>
      <c r="J202">
        <v>51512200</v>
      </c>
      <c r="L202">
        <v>-31871210</v>
      </c>
      <c r="M202">
        <v>3401100</v>
      </c>
    </row>
    <row r="203" spans="1:13" ht="19.149999999999999" x14ac:dyDescent="0.7">
      <c r="A203" t="s">
        <v>4527</v>
      </c>
      <c r="B203" t="s">
        <v>294</v>
      </c>
      <c r="C203" t="s">
        <v>4552</v>
      </c>
      <c r="D203" t="s">
        <v>2357</v>
      </c>
      <c r="E203">
        <v>-5219998</v>
      </c>
      <c r="L203">
        <v>-5219998</v>
      </c>
    </row>
    <row r="204" spans="1:13" ht="19.149999999999999" x14ac:dyDescent="0.7">
      <c r="A204" t="s">
        <v>4527</v>
      </c>
      <c r="B204" t="s">
        <v>294</v>
      </c>
      <c r="C204" t="s">
        <v>4553</v>
      </c>
      <c r="D204" t="s">
        <v>2400</v>
      </c>
      <c r="E204">
        <v>-13000</v>
      </c>
      <c r="L204">
        <v>-13000</v>
      </c>
    </row>
    <row r="205" spans="1:13" ht="19.149999999999999" x14ac:dyDescent="0.7">
      <c r="A205" t="s">
        <v>4527</v>
      </c>
      <c r="B205" t="s">
        <v>294</v>
      </c>
      <c r="C205" t="s">
        <v>4554</v>
      </c>
      <c r="D205" t="s">
        <v>2425</v>
      </c>
      <c r="E205">
        <v>-10805400</v>
      </c>
      <c r="F205">
        <v>10206900</v>
      </c>
      <c r="L205">
        <v>-598500</v>
      </c>
      <c r="M205">
        <v>1267200</v>
      </c>
    </row>
    <row r="206" spans="1:13" ht="19.149999999999999" x14ac:dyDescent="0.7">
      <c r="A206" t="s">
        <v>4527</v>
      </c>
      <c r="B206" t="s">
        <v>294</v>
      </c>
      <c r="C206" t="s">
        <v>4555</v>
      </c>
      <c r="D206" t="s">
        <v>2591</v>
      </c>
      <c r="E206">
        <v>-624440</v>
      </c>
      <c r="L206">
        <v>-624440</v>
      </c>
    </row>
    <row r="207" spans="1:13" ht="19.149999999999999" x14ac:dyDescent="0.7">
      <c r="A207" t="s">
        <v>4527</v>
      </c>
      <c r="B207" t="s">
        <v>294</v>
      </c>
      <c r="C207" t="s">
        <v>4556</v>
      </c>
      <c r="D207" t="s">
        <v>2674</v>
      </c>
      <c r="E207">
        <v>-1231595</v>
      </c>
      <c r="F207">
        <v>5632758</v>
      </c>
      <c r="I207">
        <v>20000000</v>
      </c>
      <c r="J207">
        <v>20000000</v>
      </c>
      <c r="L207">
        <v>-15598837</v>
      </c>
      <c r="M207">
        <v>114024</v>
      </c>
    </row>
    <row r="208" spans="1:13" ht="19.149999999999999" x14ac:dyDescent="0.7">
      <c r="A208" t="s">
        <v>4527</v>
      </c>
      <c r="B208" t="s">
        <v>294</v>
      </c>
      <c r="C208" t="s">
        <v>4557</v>
      </c>
      <c r="D208" t="s">
        <v>2682</v>
      </c>
      <c r="E208">
        <v>-17232140</v>
      </c>
      <c r="F208">
        <v>1286411</v>
      </c>
      <c r="L208">
        <v>-15945729</v>
      </c>
      <c r="M208">
        <v>76500</v>
      </c>
    </row>
    <row r="209" spans="1:13" ht="19.149999999999999" x14ac:dyDescent="0.7">
      <c r="A209" t="s">
        <v>4527</v>
      </c>
      <c r="B209" t="s">
        <v>294</v>
      </c>
      <c r="C209" t="s">
        <v>4558</v>
      </c>
      <c r="D209" t="s">
        <v>2825</v>
      </c>
      <c r="E209">
        <v>-2258213</v>
      </c>
      <c r="F209">
        <v>8747781</v>
      </c>
      <c r="I209">
        <v>8350000</v>
      </c>
      <c r="J209">
        <v>8350000</v>
      </c>
      <c r="L209">
        <v>-1860432</v>
      </c>
      <c r="M209">
        <v>-39111</v>
      </c>
    </row>
    <row r="210" spans="1:13" ht="19.149999999999999" x14ac:dyDescent="0.7">
      <c r="A210" t="s">
        <v>4527</v>
      </c>
      <c r="B210" t="s">
        <v>294</v>
      </c>
      <c r="C210" t="s">
        <v>4559</v>
      </c>
      <c r="D210" t="s">
        <v>2883</v>
      </c>
      <c r="E210">
        <v>-2753200</v>
      </c>
      <c r="F210">
        <v>1162800</v>
      </c>
      <c r="L210">
        <v>-1590400</v>
      </c>
      <c r="M210">
        <v>342000</v>
      </c>
    </row>
    <row r="211" spans="1:13" ht="19.149999999999999" x14ac:dyDescent="0.7">
      <c r="A211" t="s">
        <v>4527</v>
      </c>
      <c r="B211" t="s">
        <v>294</v>
      </c>
      <c r="C211" t="s">
        <v>4560</v>
      </c>
      <c r="D211" t="s">
        <v>3092</v>
      </c>
      <c r="E211">
        <v>-8725981</v>
      </c>
      <c r="F211">
        <v>4120923</v>
      </c>
      <c r="I211">
        <v>15000000</v>
      </c>
      <c r="J211">
        <v>15000000</v>
      </c>
      <c r="L211">
        <v>-19605058</v>
      </c>
      <c r="M211">
        <v>299200</v>
      </c>
    </row>
    <row r="212" spans="1:13" ht="19.149999999999999" x14ac:dyDescent="0.7">
      <c r="A212" t="s">
        <v>4527</v>
      </c>
      <c r="B212" t="s">
        <v>294</v>
      </c>
      <c r="C212" t="s">
        <v>4561</v>
      </c>
      <c r="D212" t="s">
        <v>4562</v>
      </c>
      <c r="F212">
        <v>646000</v>
      </c>
      <c r="I212">
        <v>598000</v>
      </c>
      <c r="J212">
        <v>598000</v>
      </c>
      <c r="L212">
        <v>48000</v>
      </c>
    </row>
    <row r="213" spans="1:13" ht="19.149999999999999" x14ac:dyDescent="0.7">
      <c r="A213" t="s">
        <v>4527</v>
      </c>
      <c r="B213" t="s">
        <v>294</v>
      </c>
      <c r="C213" t="s">
        <v>4563</v>
      </c>
      <c r="D213" t="s">
        <v>3167</v>
      </c>
      <c r="E213">
        <v>-1434862</v>
      </c>
      <c r="L213">
        <v>-1434862</v>
      </c>
    </row>
    <row r="214" spans="1:13" ht="19.149999999999999" x14ac:dyDescent="0.7">
      <c r="A214" t="s">
        <v>4527</v>
      </c>
      <c r="B214" t="s">
        <v>294</v>
      </c>
      <c r="C214" t="s">
        <v>4564</v>
      </c>
      <c r="D214" t="s">
        <v>3270</v>
      </c>
      <c r="E214">
        <v>28800</v>
      </c>
      <c r="F214">
        <v>609600</v>
      </c>
      <c r="I214">
        <v>5000000</v>
      </c>
      <c r="J214">
        <v>5000000</v>
      </c>
      <c r="L214">
        <v>-4361600</v>
      </c>
      <c r="M214">
        <v>667200</v>
      </c>
    </row>
    <row r="215" spans="1:13" ht="19.149999999999999" x14ac:dyDescent="0.7">
      <c r="A215" t="s">
        <v>4527</v>
      </c>
      <c r="B215" t="s">
        <v>294</v>
      </c>
      <c r="C215" t="s">
        <v>4565</v>
      </c>
      <c r="D215" t="s">
        <v>3312</v>
      </c>
      <c r="E215">
        <v>364362</v>
      </c>
      <c r="F215">
        <v>4160950</v>
      </c>
      <c r="I215">
        <v>5000000</v>
      </c>
      <c r="J215">
        <v>5000000</v>
      </c>
      <c r="L215">
        <v>-474688</v>
      </c>
      <c r="M215">
        <v>1265520</v>
      </c>
    </row>
    <row r="216" spans="1:13" ht="19.149999999999999" x14ac:dyDescent="0.7">
      <c r="A216" t="s">
        <v>4527</v>
      </c>
      <c r="B216" t="s">
        <v>294</v>
      </c>
      <c r="C216" t="s">
        <v>4566</v>
      </c>
      <c r="D216" t="s">
        <v>3425</v>
      </c>
      <c r="E216">
        <v>-4816000</v>
      </c>
      <c r="L216">
        <v>-4816000</v>
      </c>
    </row>
    <row r="217" spans="1:13" ht="19.149999999999999" x14ac:dyDescent="0.7">
      <c r="A217" t="s">
        <v>4527</v>
      </c>
      <c r="B217" t="s">
        <v>294</v>
      </c>
      <c r="C217" t="s">
        <v>4567</v>
      </c>
      <c r="D217" t="s">
        <v>3521</v>
      </c>
      <c r="E217">
        <v>-7280520</v>
      </c>
      <c r="F217">
        <v>3549900</v>
      </c>
      <c r="G217">
        <v>240000</v>
      </c>
      <c r="L217">
        <v>-3490620</v>
      </c>
      <c r="M217">
        <v>101200</v>
      </c>
    </row>
    <row r="218" spans="1:13" ht="19.149999999999999" x14ac:dyDescent="0.7">
      <c r="A218" t="s">
        <v>4527</v>
      </c>
      <c r="B218" t="s">
        <v>294</v>
      </c>
      <c r="C218" t="s">
        <v>4568</v>
      </c>
      <c r="D218" t="s">
        <v>3560</v>
      </c>
      <c r="F218">
        <v>1623000</v>
      </c>
      <c r="I218">
        <v>1623000</v>
      </c>
      <c r="J218">
        <v>1623000</v>
      </c>
    </row>
    <row r="219" spans="1:13" ht="19.149999999999999" x14ac:dyDescent="0.7">
      <c r="A219" t="s">
        <v>4527</v>
      </c>
      <c r="B219" t="s">
        <v>294</v>
      </c>
      <c r="C219" t="s">
        <v>4569</v>
      </c>
      <c r="D219" t="s">
        <v>4570</v>
      </c>
      <c r="E219">
        <v>-22514603</v>
      </c>
      <c r="F219">
        <v>28419925</v>
      </c>
      <c r="L219">
        <v>5905322</v>
      </c>
      <c r="M219">
        <v>10010590</v>
      </c>
    </row>
    <row r="220" spans="1:13" ht="19.149999999999999" x14ac:dyDescent="0.7">
      <c r="A220" t="s">
        <v>4527</v>
      </c>
      <c r="B220" t="s">
        <v>294</v>
      </c>
      <c r="C220" t="s">
        <v>4571</v>
      </c>
      <c r="D220" t="s">
        <v>3596</v>
      </c>
      <c r="E220">
        <v>60000000</v>
      </c>
      <c r="L220">
        <v>60000000</v>
      </c>
    </row>
    <row r="221" spans="1:13" ht="19.149999999999999" x14ac:dyDescent="0.7">
      <c r="A221" t="s">
        <v>4527</v>
      </c>
      <c r="B221" t="s">
        <v>294</v>
      </c>
      <c r="C221" t="s">
        <v>4572</v>
      </c>
      <c r="D221" t="s">
        <v>3731</v>
      </c>
      <c r="E221">
        <v>-1132244</v>
      </c>
      <c r="F221">
        <v>17209009</v>
      </c>
      <c r="G221">
        <v>240000</v>
      </c>
      <c r="I221">
        <v>30000000</v>
      </c>
      <c r="J221">
        <v>30000000</v>
      </c>
      <c r="L221">
        <v>-13683235</v>
      </c>
      <c r="M221">
        <v>1212008</v>
      </c>
    </row>
    <row r="222" spans="1:13" ht="19.149999999999999" x14ac:dyDescent="0.7">
      <c r="A222" t="s">
        <v>4527</v>
      </c>
      <c r="B222" t="s">
        <v>294</v>
      </c>
      <c r="C222" t="s">
        <v>4573</v>
      </c>
      <c r="D222" t="s">
        <v>3795</v>
      </c>
      <c r="E222">
        <v>4069676</v>
      </c>
      <c r="F222">
        <v>11138800</v>
      </c>
      <c r="I222">
        <v>20080000</v>
      </c>
      <c r="J222">
        <v>20080000</v>
      </c>
      <c r="L222">
        <v>-4871524</v>
      </c>
      <c r="M222">
        <v>992400</v>
      </c>
    </row>
    <row r="223" spans="1:13" ht="19.149999999999999" x14ac:dyDescent="0.7">
      <c r="A223" t="s">
        <v>4527</v>
      </c>
      <c r="B223" t="s">
        <v>294</v>
      </c>
      <c r="C223" t="s">
        <v>4574</v>
      </c>
      <c r="D223" t="s">
        <v>3884</v>
      </c>
      <c r="E223">
        <v>-463000</v>
      </c>
      <c r="F223">
        <v>80000</v>
      </c>
      <c r="L223">
        <v>-383000</v>
      </c>
      <c r="M223">
        <v>80000</v>
      </c>
    </row>
    <row r="224" spans="1:13" ht="19.149999999999999" x14ac:dyDescent="0.7">
      <c r="A224" t="s">
        <v>4527</v>
      </c>
      <c r="B224" t="s">
        <v>294</v>
      </c>
      <c r="C224" t="s">
        <v>4575</v>
      </c>
      <c r="D224" t="s">
        <v>3971</v>
      </c>
      <c r="E224">
        <v>540000</v>
      </c>
      <c r="F224">
        <v>540000</v>
      </c>
      <c r="I224">
        <v>1080000</v>
      </c>
      <c r="J224">
        <v>1080000</v>
      </c>
    </row>
    <row r="225" spans="1:13" ht="19.149999999999999" x14ac:dyDescent="0.7">
      <c r="A225" t="s">
        <v>4527</v>
      </c>
      <c r="B225" t="s">
        <v>294</v>
      </c>
      <c r="C225" t="s">
        <v>4576</v>
      </c>
      <c r="D225" t="s">
        <v>3979</v>
      </c>
      <c r="E225">
        <v>-11248146</v>
      </c>
      <c r="F225">
        <v>26039147</v>
      </c>
      <c r="I225">
        <v>40000000</v>
      </c>
      <c r="J225">
        <v>40000000</v>
      </c>
      <c r="L225">
        <v>-25208999</v>
      </c>
      <c r="M225">
        <v>3858768</v>
      </c>
    </row>
    <row r="226" spans="1:13" ht="19.149999999999999" x14ac:dyDescent="0.7">
      <c r="A226" t="s">
        <v>4527</v>
      </c>
      <c r="B226" t="s">
        <v>294</v>
      </c>
      <c r="C226" t="s">
        <v>4577</v>
      </c>
      <c r="D226" t="s">
        <v>4091</v>
      </c>
      <c r="E226">
        <v>-17806682</v>
      </c>
      <c r="F226">
        <v>3688573</v>
      </c>
      <c r="L226">
        <v>-14118109</v>
      </c>
    </row>
    <row r="227" spans="1:13" ht="19.149999999999999" x14ac:dyDescent="0.7">
      <c r="A227" t="s">
        <v>4527</v>
      </c>
      <c r="B227" t="s">
        <v>294</v>
      </c>
      <c r="C227" t="s">
        <v>4578</v>
      </c>
      <c r="D227" t="s">
        <v>4113</v>
      </c>
      <c r="E227">
        <v>-124600</v>
      </c>
      <c r="L227">
        <v>-124600</v>
      </c>
    </row>
    <row r="228" spans="1:13" ht="19.149999999999999" x14ac:dyDescent="0.7">
      <c r="A228" t="s">
        <v>4527</v>
      </c>
      <c r="B228" t="s">
        <v>294</v>
      </c>
      <c r="C228" t="s">
        <v>4579</v>
      </c>
      <c r="D228" t="s">
        <v>4120</v>
      </c>
      <c r="E228">
        <v>27000</v>
      </c>
      <c r="F228">
        <v>3630000</v>
      </c>
      <c r="I228">
        <v>3657000</v>
      </c>
      <c r="J228">
        <v>3657000</v>
      </c>
    </row>
    <row r="229" spans="1:13" ht="19.149999999999999" x14ac:dyDescent="0.7">
      <c r="A229" t="s">
        <v>4527</v>
      </c>
      <c r="B229" t="s">
        <v>294</v>
      </c>
      <c r="C229" t="s">
        <v>4580</v>
      </c>
      <c r="D229" t="s">
        <v>4160</v>
      </c>
      <c r="F229">
        <v>80000</v>
      </c>
      <c r="I229">
        <v>80000</v>
      </c>
      <c r="J229">
        <v>80000</v>
      </c>
    </row>
    <row r="230" spans="1:13" ht="19.149999999999999" x14ac:dyDescent="0.7">
      <c r="A230" s="1" t="s">
        <v>4581</v>
      </c>
      <c r="B230" s="1"/>
      <c r="C230" s="1"/>
      <c r="D230" s="1"/>
      <c r="E230">
        <v>-159872281</v>
      </c>
      <c r="F230">
        <v>243350026</v>
      </c>
      <c r="G230">
        <v>1338700</v>
      </c>
      <c r="I230">
        <v>303410800</v>
      </c>
      <c r="J230">
        <v>303410800</v>
      </c>
      <c r="L230">
        <v>-218594355</v>
      </c>
      <c r="M230">
        <v>27800939</v>
      </c>
    </row>
    <row r="231" spans="1:13" ht="19.149999999999999" x14ac:dyDescent="0.7">
      <c r="A231" t="s">
        <v>4582</v>
      </c>
      <c r="B231" t="s">
        <v>367</v>
      </c>
      <c r="C231" t="s">
        <v>4583</v>
      </c>
      <c r="D231" t="s">
        <v>721</v>
      </c>
      <c r="E231">
        <v>32000</v>
      </c>
      <c r="F231">
        <v>16000</v>
      </c>
      <c r="I231">
        <v>48000</v>
      </c>
      <c r="J231">
        <v>48000</v>
      </c>
    </row>
    <row r="232" spans="1:13" ht="19.149999999999999" x14ac:dyDescent="0.7">
      <c r="A232" t="s">
        <v>4582</v>
      </c>
      <c r="B232" t="s">
        <v>367</v>
      </c>
      <c r="C232" t="s">
        <v>4584</v>
      </c>
      <c r="D232" t="s">
        <v>789</v>
      </c>
      <c r="F232">
        <v>160000</v>
      </c>
      <c r="I232">
        <v>128000</v>
      </c>
      <c r="J232">
        <v>128000</v>
      </c>
      <c r="L232">
        <v>32000</v>
      </c>
    </row>
    <row r="233" spans="1:13" ht="19.149999999999999" x14ac:dyDescent="0.7">
      <c r="A233" t="s">
        <v>4582</v>
      </c>
      <c r="B233" t="s">
        <v>367</v>
      </c>
      <c r="C233" t="s">
        <v>4585</v>
      </c>
      <c r="D233" t="s">
        <v>860</v>
      </c>
      <c r="F233">
        <v>1946720</v>
      </c>
      <c r="I233">
        <v>3000000</v>
      </c>
      <c r="J233">
        <v>3000000</v>
      </c>
      <c r="L233">
        <v>-1053280</v>
      </c>
    </row>
    <row r="234" spans="1:13" ht="19.149999999999999" x14ac:dyDescent="0.7">
      <c r="A234" t="s">
        <v>4582</v>
      </c>
      <c r="B234" t="s">
        <v>367</v>
      </c>
      <c r="C234" t="s">
        <v>4586</v>
      </c>
      <c r="D234" t="s">
        <v>883</v>
      </c>
      <c r="E234">
        <v>-695200</v>
      </c>
      <c r="F234">
        <v>27433082</v>
      </c>
      <c r="I234">
        <v>26500000</v>
      </c>
      <c r="J234">
        <v>26500000</v>
      </c>
      <c r="L234">
        <v>237882</v>
      </c>
    </row>
    <row r="235" spans="1:13" ht="19.149999999999999" x14ac:dyDescent="0.7">
      <c r="A235" t="s">
        <v>4582</v>
      </c>
      <c r="B235" t="s">
        <v>367</v>
      </c>
      <c r="C235" t="s">
        <v>4587</v>
      </c>
      <c r="D235" t="s">
        <v>895</v>
      </c>
      <c r="F235">
        <v>9200000</v>
      </c>
      <c r="I235">
        <v>9200000</v>
      </c>
      <c r="J235">
        <v>9200000</v>
      </c>
    </row>
    <row r="236" spans="1:13" ht="19.149999999999999" x14ac:dyDescent="0.7">
      <c r="A236" t="s">
        <v>4582</v>
      </c>
      <c r="B236" t="s">
        <v>367</v>
      </c>
      <c r="C236" t="s">
        <v>4588</v>
      </c>
      <c r="D236" t="s">
        <v>912</v>
      </c>
      <c r="E236">
        <v>-2426110</v>
      </c>
      <c r="F236">
        <v>306200</v>
      </c>
      <c r="L236">
        <v>-2119910</v>
      </c>
      <c r="M236">
        <v>-24100</v>
      </c>
    </row>
    <row r="237" spans="1:13" ht="19.149999999999999" x14ac:dyDescent="0.7">
      <c r="A237" t="s">
        <v>4582</v>
      </c>
      <c r="B237" t="s">
        <v>367</v>
      </c>
      <c r="C237" t="s">
        <v>4589</v>
      </c>
      <c r="D237" t="s">
        <v>944</v>
      </c>
      <c r="E237">
        <v>-60000</v>
      </c>
      <c r="L237">
        <v>-60000</v>
      </c>
    </row>
    <row r="238" spans="1:13" ht="19.149999999999999" x14ac:dyDescent="0.7">
      <c r="A238" t="s">
        <v>4582</v>
      </c>
      <c r="B238" t="s">
        <v>367</v>
      </c>
      <c r="C238" t="s">
        <v>4590</v>
      </c>
      <c r="D238" t="s">
        <v>1042</v>
      </c>
      <c r="F238">
        <v>145000</v>
      </c>
      <c r="I238">
        <v>145000</v>
      </c>
      <c r="J238">
        <v>145000</v>
      </c>
    </row>
    <row r="239" spans="1:13" ht="19.149999999999999" x14ac:dyDescent="0.7">
      <c r="A239" t="s">
        <v>4582</v>
      </c>
      <c r="B239" t="s">
        <v>367</v>
      </c>
      <c r="C239" t="s">
        <v>4591</v>
      </c>
      <c r="D239" t="s">
        <v>1098</v>
      </c>
      <c r="E239">
        <v>-1087706</v>
      </c>
      <c r="F239">
        <v>420000</v>
      </c>
      <c r="L239">
        <v>-667706</v>
      </c>
    </row>
    <row r="240" spans="1:13" ht="19.149999999999999" x14ac:dyDescent="0.7">
      <c r="A240" t="s">
        <v>4582</v>
      </c>
      <c r="B240" t="s">
        <v>367</v>
      </c>
      <c r="C240" t="s">
        <v>4592</v>
      </c>
      <c r="D240" t="s">
        <v>1298</v>
      </c>
      <c r="E240">
        <v>-3708600</v>
      </c>
      <c r="L240">
        <v>-3708600</v>
      </c>
    </row>
    <row r="241" spans="1:13" ht="19.149999999999999" x14ac:dyDescent="0.7">
      <c r="A241" t="s">
        <v>4582</v>
      </c>
      <c r="B241" t="s">
        <v>367</v>
      </c>
      <c r="C241" t="s">
        <v>4593</v>
      </c>
      <c r="D241" t="s">
        <v>1328</v>
      </c>
      <c r="F241">
        <v>76000</v>
      </c>
      <c r="I241">
        <v>76000</v>
      </c>
      <c r="J241">
        <v>76000</v>
      </c>
    </row>
    <row r="242" spans="1:13" ht="19.149999999999999" x14ac:dyDescent="0.7">
      <c r="A242" t="s">
        <v>4582</v>
      </c>
      <c r="B242" t="s">
        <v>367</v>
      </c>
      <c r="C242" t="s">
        <v>4594</v>
      </c>
      <c r="D242" t="s">
        <v>1547</v>
      </c>
      <c r="F242">
        <v>2230400</v>
      </c>
      <c r="I242">
        <v>3000000</v>
      </c>
      <c r="J242">
        <v>3000000</v>
      </c>
      <c r="L242">
        <v>-769600</v>
      </c>
    </row>
    <row r="243" spans="1:13" ht="19.149999999999999" x14ac:dyDescent="0.7">
      <c r="A243" t="s">
        <v>4582</v>
      </c>
      <c r="B243" t="s">
        <v>367</v>
      </c>
      <c r="C243" t="s">
        <v>4595</v>
      </c>
      <c r="D243" t="s">
        <v>1586</v>
      </c>
      <c r="E243">
        <v>-7261786</v>
      </c>
      <c r="F243">
        <v>3745608</v>
      </c>
      <c r="L243">
        <v>-3516178</v>
      </c>
      <c r="M243">
        <v>146665</v>
      </c>
    </row>
    <row r="244" spans="1:13" ht="19.149999999999999" x14ac:dyDescent="0.7">
      <c r="A244" t="s">
        <v>4582</v>
      </c>
      <c r="B244" t="s">
        <v>367</v>
      </c>
      <c r="C244" t="s">
        <v>4596</v>
      </c>
      <c r="D244" t="s">
        <v>1825</v>
      </c>
      <c r="E244">
        <v>74400</v>
      </c>
      <c r="F244">
        <v>259200</v>
      </c>
      <c r="L244">
        <v>333600</v>
      </c>
      <c r="M244">
        <v>512000</v>
      </c>
    </row>
    <row r="245" spans="1:13" ht="19.149999999999999" x14ac:dyDescent="0.7">
      <c r="A245" t="s">
        <v>4582</v>
      </c>
      <c r="B245" t="s">
        <v>367</v>
      </c>
      <c r="C245" t="s">
        <v>4597</v>
      </c>
      <c r="D245" t="s">
        <v>1944</v>
      </c>
      <c r="E245">
        <v>555400</v>
      </c>
      <c r="F245">
        <v>1605800</v>
      </c>
      <c r="I245">
        <v>4000000</v>
      </c>
      <c r="J245">
        <v>4000000</v>
      </c>
      <c r="L245">
        <v>-1838800</v>
      </c>
    </row>
    <row r="246" spans="1:13" ht="19.149999999999999" x14ac:dyDescent="0.7">
      <c r="A246" t="s">
        <v>4582</v>
      </c>
      <c r="B246" t="s">
        <v>367</v>
      </c>
      <c r="C246" t="s">
        <v>4598</v>
      </c>
      <c r="D246" t="s">
        <v>2001</v>
      </c>
      <c r="E246">
        <v>150000</v>
      </c>
      <c r="I246">
        <v>150000</v>
      </c>
      <c r="J246">
        <v>150000</v>
      </c>
    </row>
    <row r="247" spans="1:13" ht="19.149999999999999" x14ac:dyDescent="0.7">
      <c r="A247" t="s">
        <v>4582</v>
      </c>
      <c r="B247" t="s">
        <v>367</v>
      </c>
      <c r="C247" t="s">
        <v>4599</v>
      </c>
      <c r="D247" t="s">
        <v>2024</v>
      </c>
      <c r="F247">
        <v>556000</v>
      </c>
      <c r="I247">
        <v>456000</v>
      </c>
      <c r="J247">
        <v>456000</v>
      </c>
      <c r="L247">
        <v>100000</v>
      </c>
    </row>
    <row r="248" spans="1:13" ht="19.149999999999999" x14ac:dyDescent="0.7">
      <c r="A248" t="s">
        <v>4582</v>
      </c>
      <c r="B248" t="s">
        <v>367</v>
      </c>
      <c r="C248" t="s">
        <v>4600</v>
      </c>
      <c r="D248" t="s">
        <v>2043</v>
      </c>
      <c r="E248">
        <v>-23235816</v>
      </c>
      <c r="F248">
        <v>11324424</v>
      </c>
      <c r="G248">
        <v>2399720</v>
      </c>
      <c r="L248">
        <v>-9511672</v>
      </c>
      <c r="M248">
        <v>-51332</v>
      </c>
    </row>
    <row r="249" spans="1:13" ht="19.149999999999999" x14ac:dyDescent="0.7">
      <c r="A249" t="s">
        <v>4582</v>
      </c>
      <c r="B249" t="s">
        <v>367</v>
      </c>
      <c r="C249" t="s">
        <v>4601</v>
      </c>
      <c r="D249" t="s">
        <v>2083</v>
      </c>
      <c r="F249">
        <v>30000</v>
      </c>
      <c r="I249">
        <v>30000</v>
      </c>
      <c r="J249">
        <v>30000</v>
      </c>
    </row>
    <row r="250" spans="1:13" ht="19.149999999999999" x14ac:dyDescent="0.7">
      <c r="A250" t="s">
        <v>4582</v>
      </c>
      <c r="B250" t="s">
        <v>367</v>
      </c>
      <c r="C250" t="s">
        <v>4602</v>
      </c>
      <c r="D250" t="s">
        <v>2112</v>
      </c>
      <c r="F250">
        <v>160000</v>
      </c>
      <c r="I250">
        <v>160000</v>
      </c>
      <c r="J250">
        <v>160000</v>
      </c>
    </row>
    <row r="251" spans="1:13" ht="19.149999999999999" x14ac:dyDescent="0.7">
      <c r="A251" t="s">
        <v>4582</v>
      </c>
      <c r="B251" t="s">
        <v>367</v>
      </c>
      <c r="C251" t="s">
        <v>4603</v>
      </c>
      <c r="D251" t="s">
        <v>2120</v>
      </c>
      <c r="F251">
        <v>60000</v>
      </c>
      <c r="I251">
        <v>60000</v>
      </c>
      <c r="J251">
        <v>60000</v>
      </c>
    </row>
    <row r="252" spans="1:13" ht="19.149999999999999" x14ac:dyDescent="0.7">
      <c r="A252" t="s">
        <v>4582</v>
      </c>
      <c r="B252" t="s">
        <v>367</v>
      </c>
      <c r="C252" t="s">
        <v>4604</v>
      </c>
      <c r="D252" t="s">
        <v>2159</v>
      </c>
      <c r="F252">
        <v>60000</v>
      </c>
      <c r="I252">
        <v>60000</v>
      </c>
      <c r="J252">
        <v>60000</v>
      </c>
    </row>
    <row r="253" spans="1:13" ht="19.149999999999999" x14ac:dyDescent="0.7">
      <c r="A253" t="s">
        <v>4582</v>
      </c>
      <c r="B253" t="s">
        <v>367</v>
      </c>
      <c r="C253" t="s">
        <v>4605</v>
      </c>
      <c r="D253" t="s">
        <v>2456</v>
      </c>
      <c r="E253">
        <v>-1859200</v>
      </c>
      <c r="F253">
        <v>1859200</v>
      </c>
    </row>
    <row r="254" spans="1:13" ht="19.149999999999999" x14ac:dyDescent="0.7">
      <c r="A254" t="s">
        <v>4582</v>
      </c>
      <c r="B254" t="s">
        <v>367</v>
      </c>
      <c r="C254" t="s">
        <v>4606</v>
      </c>
      <c r="D254" t="s">
        <v>2583</v>
      </c>
      <c r="E254">
        <v>21000</v>
      </c>
      <c r="L254">
        <v>21000</v>
      </c>
      <c r="M254">
        <v>45200</v>
      </c>
    </row>
    <row r="255" spans="1:13" ht="19.149999999999999" x14ac:dyDescent="0.7">
      <c r="A255" t="s">
        <v>4582</v>
      </c>
      <c r="B255" t="s">
        <v>367</v>
      </c>
      <c r="C255" t="s">
        <v>4607</v>
      </c>
      <c r="D255" t="s">
        <v>4608</v>
      </c>
      <c r="E255">
        <v>-273776</v>
      </c>
      <c r="L255">
        <v>-273776</v>
      </c>
    </row>
    <row r="256" spans="1:13" ht="19.149999999999999" x14ac:dyDescent="0.7">
      <c r="A256" t="s">
        <v>4582</v>
      </c>
      <c r="B256" t="s">
        <v>367</v>
      </c>
      <c r="C256" t="s">
        <v>4609</v>
      </c>
      <c r="D256" t="s">
        <v>2652</v>
      </c>
      <c r="E256">
        <v>115000</v>
      </c>
      <c r="I256">
        <v>115000</v>
      </c>
      <c r="J256">
        <v>115000</v>
      </c>
    </row>
    <row r="257" spans="1:13" ht="19.149999999999999" x14ac:dyDescent="0.7">
      <c r="A257" t="s">
        <v>4582</v>
      </c>
      <c r="B257" t="s">
        <v>367</v>
      </c>
      <c r="C257" t="s">
        <v>4610</v>
      </c>
      <c r="D257" t="s">
        <v>2792</v>
      </c>
      <c r="E257">
        <v>72000</v>
      </c>
      <c r="I257">
        <v>72000</v>
      </c>
      <c r="J257">
        <v>72000</v>
      </c>
    </row>
    <row r="258" spans="1:13" ht="19.149999999999999" x14ac:dyDescent="0.7">
      <c r="A258" t="s">
        <v>4582</v>
      </c>
      <c r="B258" t="s">
        <v>367</v>
      </c>
      <c r="C258" t="s">
        <v>4611</v>
      </c>
      <c r="D258" t="s">
        <v>2807</v>
      </c>
      <c r="F258">
        <v>420000</v>
      </c>
      <c r="I258">
        <v>420000</v>
      </c>
      <c r="J258">
        <v>420000</v>
      </c>
    </row>
    <row r="259" spans="1:13" ht="19.149999999999999" x14ac:dyDescent="0.7">
      <c r="A259" t="s">
        <v>4582</v>
      </c>
      <c r="B259" t="s">
        <v>367</v>
      </c>
      <c r="C259" t="s">
        <v>4612</v>
      </c>
      <c r="D259" t="s">
        <v>2873</v>
      </c>
      <c r="E259">
        <v>1197300</v>
      </c>
      <c r="F259">
        <v>3134857</v>
      </c>
      <c r="G259">
        <v>1603128</v>
      </c>
      <c r="I259">
        <v>5000000</v>
      </c>
      <c r="J259">
        <v>5000000</v>
      </c>
      <c r="L259">
        <v>935285</v>
      </c>
      <c r="M259">
        <v>1089073</v>
      </c>
    </row>
    <row r="260" spans="1:13" ht="19.149999999999999" x14ac:dyDescent="0.7">
      <c r="A260" t="s">
        <v>4582</v>
      </c>
      <c r="B260" t="s">
        <v>367</v>
      </c>
      <c r="C260" t="s">
        <v>4613</v>
      </c>
      <c r="D260" t="s">
        <v>4614</v>
      </c>
      <c r="E260">
        <v>-652400</v>
      </c>
      <c r="L260">
        <v>-652400</v>
      </c>
    </row>
    <row r="261" spans="1:13" ht="19.149999999999999" x14ac:dyDescent="0.7">
      <c r="A261" t="s">
        <v>4582</v>
      </c>
      <c r="B261" t="s">
        <v>367</v>
      </c>
      <c r="C261" t="s">
        <v>4615</v>
      </c>
      <c r="D261" t="s">
        <v>3533</v>
      </c>
      <c r="E261">
        <v>326158</v>
      </c>
      <c r="L261">
        <v>326158</v>
      </c>
    </row>
    <row r="262" spans="1:13" ht="19.149999999999999" x14ac:dyDescent="0.7">
      <c r="A262" t="s">
        <v>4582</v>
      </c>
      <c r="B262" t="s">
        <v>367</v>
      </c>
      <c r="C262" t="s">
        <v>4616</v>
      </c>
      <c r="D262" t="s">
        <v>3537</v>
      </c>
      <c r="F262">
        <v>-42480</v>
      </c>
      <c r="G262">
        <v>396000</v>
      </c>
      <c r="I262">
        <v>353520</v>
      </c>
      <c r="J262">
        <v>353520</v>
      </c>
    </row>
    <row r="263" spans="1:13" ht="19.149999999999999" x14ac:dyDescent="0.7">
      <c r="A263" t="s">
        <v>4582</v>
      </c>
      <c r="B263" t="s">
        <v>367</v>
      </c>
      <c r="C263" t="s">
        <v>4617</v>
      </c>
      <c r="D263" t="s">
        <v>3602</v>
      </c>
      <c r="E263">
        <v>1327200</v>
      </c>
      <c r="F263">
        <v>-11200</v>
      </c>
      <c r="I263">
        <v>5000000</v>
      </c>
      <c r="J263">
        <v>5000000</v>
      </c>
      <c r="L263">
        <v>-3684000</v>
      </c>
      <c r="M263">
        <v>64000</v>
      </c>
    </row>
    <row r="264" spans="1:13" ht="19.149999999999999" x14ac:dyDescent="0.7">
      <c r="A264" t="s">
        <v>4582</v>
      </c>
      <c r="B264" t="s">
        <v>367</v>
      </c>
      <c r="C264" t="s">
        <v>4618</v>
      </c>
      <c r="D264" t="s">
        <v>3643</v>
      </c>
      <c r="F264">
        <v>50000</v>
      </c>
      <c r="I264">
        <v>5050000</v>
      </c>
      <c r="J264">
        <v>5050000</v>
      </c>
      <c r="L264">
        <v>-5000000</v>
      </c>
    </row>
    <row r="265" spans="1:13" ht="19.149999999999999" x14ac:dyDescent="0.7">
      <c r="A265" t="s">
        <v>4582</v>
      </c>
      <c r="B265" t="s">
        <v>367</v>
      </c>
      <c r="C265" t="s">
        <v>4619</v>
      </c>
      <c r="D265" t="s">
        <v>3663</v>
      </c>
      <c r="E265">
        <v>177000</v>
      </c>
      <c r="I265">
        <v>177000</v>
      </c>
      <c r="J265">
        <v>177000</v>
      </c>
    </row>
    <row r="266" spans="1:13" ht="19.149999999999999" x14ac:dyDescent="0.7">
      <c r="A266" t="s">
        <v>4582</v>
      </c>
      <c r="B266" t="s">
        <v>367</v>
      </c>
      <c r="C266" t="s">
        <v>4620</v>
      </c>
      <c r="D266" t="s">
        <v>3812</v>
      </c>
      <c r="E266">
        <v>410000</v>
      </c>
      <c r="L266">
        <v>410000</v>
      </c>
    </row>
    <row r="267" spans="1:13" ht="19.149999999999999" x14ac:dyDescent="0.7">
      <c r="A267" t="s">
        <v>4582</v>
      </c>
      <c r="B267" t="s">
        <v>367</v>
      </c>
      <c r="C267" t="s">
        <v>4621</v>
      </c>
      <c r="D267" t="s">
        <v>3817</v>
      </c>
      <c r="F267">
        <v>100000</v>
      </c>
      <c r="I267">
        <v>100000</v>
      </c>
      <c r="J267">
        <v>100000</v>
      </c>
    </row>
    <row r="268" spans="1:13" ht="19.149999999999999" x14ac:dyDescent="0.7">
      <c r="A268" t="s">
        <v>4582</v>
      </c>
      <c r="B268" t="s">
        <v>367</v>
      </c>
      <c r="C268" t="s">
        <v>4622</v>
      </c>
      <c r="D268" t="s">
        <v>4043</v>
      </c>
      <c r="E268">
        <v>-16980870</v>
      </c>
      <c r="F268">
        <v>14433400</v>
      </c>
      <c r="L268">
        <v>-2547470</v>
      </c>
      <c r="M268">
        <v>1416800</v>
      </c>
    </row>
    <row r="269" spans="1:13" ht="19.149999999999999" x14ac:dyDescent="0.7">
      <c r="A269" t="s">
        <v>4582</v>
      </c>
      <c r="B269" t="s">
        <v>367</v>
      </c>
      <c r="C269" t="s">
        <v>4623</v>
      </c>
      <c r="D269" t="s">
        <v>4624</v>
      </c>
      <c r="E269">
        <v>5984060</v>
      </c>
      <c r="F269">
        <v>6710113</v>
      </c>
      <c r="I269">
        <v>20000000</v>
      </c>
      <c r="J269">
        <v>20000000</v>
      </c>
      <c r="L269">
        <v>-7305827</v>
      </c>
      <c r="M269">
        <v>-114400</v>
      </c>
    </row>
    <row r="270" spans="1:13" ht="19.149999999999999" x14ac:dyDescent="0.7">
      <c r="A270" t="s">
        <v>4582</v>
      </c>
      <c r="B270" t="s">
        <v>367</v>
      </c>
      <c r="C270" t="s">
        <v>4625</v>
      </c>
      <c r="D270" t="s">
        <v>4130</v>
      </c>
      <c r="E270">
        <v>-4264200</v>
      </c>
      <c r="F270">
        <v>285000</v>
      </c>
      <c r="G270">
        <v>120000</v>
      </c>
      <c r="L270">
        <v>-3859200</v>
      </c>
    </row>
    <row r="271" spans="1:13" ht="19.149999999999999" x14ac:dyDescent="0.7">
      <c r="A271" t="s">
        <v>4582</v>
      </c>
      <c r="B271" t="s">
        <v>367</v>
      </c>
      <c r="C271" t="s">
        <v>4626</v>
      </c>
      <c r="D271" t="s">
        <v>4141</v>
      </c>
      <c r="E271">
        <v>-3103400</v>
      </c>
      <c r="F271">
        <v>27624014</v>
      </c>
      <c r="I271">
        <v>24000000</v>
      </c>
      <c r="J271">
        <v>24000000</v>
      </c>
      <c r="L271">
        <v>520614</v>
      </c>
      <c r="M271">
        <v>964014</v>
      </c>
    </row>
    <row r="272" spans="1:13" ht="19.149999999999999" x14ac:dyDescent="0.7">
      <c r="A272" t="s">
        <v>4582</v>
      </c>
      <c r="B272" t="s">
        <v>367</v>
      </c>
      <c r="C272" t="s">
        <v>4627</v>
      </c>
      <c r="D272" t="s">
        <v>4177</v>
      </c>
      <c r="E272">
        <v>21750962</v>
      </c>
      <c r="F272">
        <v>11714791</v>
      </c>
      <c r="L272">
        <v>33465753</v>
      </c>
      <c r="M272">
        <v>30474809</v>
      </c>
    </row>
    <row r="273" spans="1:13" ht="19.149999999999999" x14ac:dyDescent="0.7">
      <c r="A273" t="s">
        <v>4582</v>
      </c>
      <c r="B273" t="s">
        <v>367</v>
      </c>
      <c r="C273" t="s">
        <v>4628</v>
      </c>
      <c r="D273" t="s">
        <v>4192</v>
      </c>
      <c r="E273">
        <v>-2673000</v>
      </c>
      <c r="L273">
        <v>-2673000</v>
      </c>
    </row>
    <row r="274" spans="1:13" ht="19.149999999999999" x14ac:dyDescent="0.7">
      <c r="A274" s="1" t="s">
        <v>4629</v>
      </c>
      <c r="B274" s="1"/>
      <c r="C274" s="1"/>
      <c r="D274" s="1"/>
      <c r="E274">
        <v>-36089584</v>
      </c>
      <c r="F274">
        <v>126012129</v>
      </c>
      <c r="G274">
        <v>4518848</v>
      </c>
      <c r="I274">
        <v>107300520</v>
      </c>
      <c r="J274">
        <v>107300520</v>
      </c>
      <c r="L274">
        <v>-12859127</v>
      </c>
      <c r="M274">
        <v>34522729</v>
      </c>
    </row>
    <row r="275" spans="1:13" ht="19.149999999999999" x14ac:dyDescent="0.7">
      <c r="A275" t="s">
        <v>4630</v>
      </c>
      <c r="B275" t="s">
        <v>482</v>
      </c>
      <c r="C275" t="s">
        <v>4631</v>
      </c>
      <c r="D275" t="s">
        <v>1368</v>
      </c>
      <c r="E275">
        <v>-1235058</v>
      </c>
      <c r="F275">
        <v>69058350</v>
      </c>
      <c r="I275">
        <v>67496111</v>
      </c>
      <c r="J275">
        <v>67496111</v>
      </c>
      <c r="L275">
        <v>327181</v>
      </c>
      <c r="M275">
        <v>105501877</v>
      </c>
    </row>
    <row r="276" spans="1:13" ht="19.149999999999999" x14ac:dyDescent="0.7">
      <c r="A276" t="s">
        <v>4630</v>
      </c>
      <c r="B276" t="s">
        <v>482</v>
      </c>
      <c r="C276" t="s">
        <v>4632</v>
      </c>
      <c r="D276" t="s">
        <v>4633</v>
      </c>
      <c r="E276">
        <v>-14617</v>
      </c>
      <c r="F276">
        <v>1743900</v>
      </c>
      <c r="I276">
        <v>722700</v>
      </c>
      <c r="J276">
        <v>722700</v>
      </c>
      <c r="L276">
        <v>1006583</v>
      </c>
      <c r="M276">
        <v>2500283</v>
      </c>
    </row>
    <row r="277" spans="1:13" ht="19.149999999999999" x14ac:dyDescent="0.7">
      <c r="A277" t="s">
        <v>4630</v>
      </c>
      <c r="B277" t="s">
        <v>482</v>
      </c>
      <c r="C277" t="s">
        <v>4634</v>
      </c>
      <c r="D277" t="s">
        <v>3161</v>
      </c>
      <c r="E277">
        <v>86960934</v>
      </c>
      <c r="L277">
        <v>86960934</v>
      </c>
    </row>
    <row r="278" spans="1:13" ht="19.149999999999999" x14ac:dyDescent="0.7">
      <c r="A278" t="s">
        <v>4630</v>
      </c>
      <c r="B278" t="s">
        <v>482</v>
      </c>
      <c r="C278" t="s">
        <v>4635</v>
      </c>
      <c r="D278" t="s">
        <v>4636</v>
      </c>
      <c r="E278">
        <v>-21905</v>
      </c>
      <c r="L278">
        <v>-21905</v>
      </c>
      <c r="M278">
        <v>331422</v>
      </c>
    </row>
    <row r="279" spans="1:13" ht="19.149999999999999" x14ac:dyDescent="0.7">
      <c r="A279" t="s">
        <v>4630</v>
      </c>
      <c r="B279" t="s">
        <v>482</v>
      </c>
      <c r="C279" t="s">
        <v>4637</v>
      </c>
      <c r="D279" t="s">
        <v>3852</v>
      </c>
      <c r="E279">
        <v>4566426</v>
      </c>
      <c r="L279">
        <v>4566426</v>
      </c>
      <c r="M279">
        <v>8410284</v>
      </c>
    </row>
    <row r="280" spans="1:13" ht="19.149999999999999" x14ac:dyDescent="0.7">
      <c r="A280" t="s">
        <v>4630</v>
      </c>
      <c r="B280" t="s">
        <v>482</v>
      </c>
      <c r="C280" t="s">
        <v>4638</v>
      </c>
      <c r="D280" t="s">
        <v>4639</v>
      </c>
      <c r="E280">
        <v>-6751062</v>
      </c>
      <c r="L280">
        <v>-6751062</v>
      </c>
      <c r="M280">
        <v>6109295</v>
      </c>
    </row>
    <row r="281" spans="1:13" ht="19.149999999999999" x14ac:dyDescent="0.7">
      <c r="A281" t="s">
        <v>4630</v>
      </c>
      <c r="B281" t="s">
        <v>482</v>
      </c>
      <c r="C281" t="s">
        <v>4640</v>
      </c>
      <c r="D281" t="s">
        <v>479</v>
      </c>
      <c r="E281">
        <v>29580653</v>
      </c>
      <c r="F281">
        <v>73705940</v>
      </c>
      <c r="I281">
        <v>30107700</v>
      </c>
      <c r="J281">
        <v>30107700</v>
      </c>
      <c r="L281">
        <v>73178893</v>
      </c>
      <c r="M281">
        <v>105855705</v>
      </c>
    </row>
    <row r="282" spans="1:13" ht="19.149999999999999" x14ac:dyDescent="0.7">
      <c r="A282" t="s">
        <v>4630</v>
      </c>
      <c r="B282" t="s">
        <v>482</v>
      </c>
      <c r="C282" t="s">
        <v>4641</v>
      </c>
      <c r="D282" t="s">
        <v>1579</v>
      </c>
      <c r="F282">
        <v>3307119</v>
      </c>
      <c r="L282">
        <v>3307119</v>
      </c>
      <c r="M282">
        <v>3307119</v>
      </c>
    </row>
    <row r="283" spans="1:13" ht="19.149999999999999" x14ac:dyDescent="0.7">
      <c r="A283" t="s">
        <v>4630</v>
      </c>
      <c r="B283" t="s">
        <v>482</v>
      </c>
      <c r="C283" t="s">
        <v>4642</v>
      </c>
      <c r="D283" t="s">
        <v>1612</v>
      </c>
      <c r="E283">
        <v>701642</v>
      </c>
      <c r="L283">
        <v>701642</v>
      </c>
      <c r="M283">
        <v>13189150</v>
      </c>
    </row>
    <row r="284" spans="1:13" ht="19.149999999999999" x14ac:dyDescent="0.7">
      <c r="A284" t="s">
        <v>4630</v>
      </c>
      <c r="B284" t="s">
        <v>482</v>
      </c>
      <c r="C284" t="s">
        <v>4643</v>
      </c>
      <c r="D284" t="s">
        <v>1731</v>
      </c>
      <c r="E284">
        <v>75566424</v>
      </c>
      <c r="F284">
        <v>34591652</v>
      </c>
      <c r="I284">
        <v>64951378</v>
      </c>
      <c r="J284">
        <v>64951378</v>
      </c>
      <c r="L284">
        <v>45206698</v>
      </c>
      <c r="M284">
        <v>35848578</v>
      </c>
    </row>
    <row r="285" spans="1:13" ht="19.149999999999999" x14ac:dyDescent="0.7">
      <c r="A285" t="s">
        <v>4630</v>
      </c>
      <c r="B285" t="s">
        <v>482</v>
      </c>
      <c r="C285" t="s">
        <v>4644</v>
      </c>
      <c r="D285" t="s">
        <v>4645</v>
      </c>
      <c r="E285">
        <v>52428029</v>
      </c>
      <c r="F285">
        <v>7510250</v>
      </c>
      <c r="I285">
        <v>1646420</v>
      </c>
      <c r="J285">
        <v>1646420</v>
      </c>
      <c r="L285">
        <v>58291859</v>
      </c>
      <c r="M285">
        <v>19274076</v>
      </c>
    </row>
    <row r="286" spans="1:13" ht="19.149999999999999" x14ac:dyDescent="0.7">
      <c r="A286" t="s">
        <v>4630</v>
      </c>
      <c r="B286" t="s">
        <v>482</v>
      </c>
      <c r="C286" t="s">
        <v>4646</v>
      </c>
      <c r="D286" t="s">
        <v>2410</v>
      </c>
      <c r="E286">
        <v>54936</v>
      </c>
      <c r="F286">
        <v>7703252</v>
      </c>
      <c r="I286">
        <v>7602354</v>
      </c>
      <c r="J286">
        <v>7602354</v>
      </c>
      <c r="L286">
        <v>155834</v>
      </c>
      <c r="M286">
        <v>7703252</v>
      </c>
    </row>
    <row r="287" spans="1:13" ht="19.149999999999999" x14ac:dyDescent="0.7">
      <c r="A287" t="s">
        <v>4630</v>
      </c>
      <c r="B287" t="s">
        <v>482</v>
      </c>
      <c r="C287" t="s">
        <v>4647</v>
      </c>
      <c r="D287" t="s">
        <v>3748</v>
      </c>
      <c r="E287">
        <v>-1081004</v>
      </c>
      <c r="F287">
        <v>2205</v>
      </c>
      <c r="I287">
        <v>3013574</v>
      </c>
      <c r="J287">
        <v>3013574</v>
      </c>
      <c r="L287">
        <v>-4092373</v>
      </c>
      <c r="M287">
        <v>12491047</v>
      </c>
    </row>
    <row r="288" spans="1:13" ht="19.149999999999999" x14ac:dyDescent="0.7">
      <c r="A288" t="s">
        <v>4630</v>
      </c>
      <c r="B288" t="s">
        <v>482</v>
      </c>
      <c r="C288" t="s">
        <v>4648</v>
      </c>
      <c r="D288" t="s">
        <v>3805</v>
      </c>
      <c r="E288">
        <v>-18420168</v>
      </c>
      <c r="L288">
        <v>-18420168</v>
      </c>
    </row>
    <row r="289" spans="1:13" ht="19.149999999999999" x14ac:dyDescent="0.7">
      <c r="A289" t="s">
        <v>4630</v>
      </c>
      <c r="B289" t="s">
        <v>482</v>
      </c>
      <c r="C289" t="s">
        <v>4649</v>
      </c>
      <c r="D289" t="s">
        <v>3249</v>
      </c>
      <c r="E289">
        <v>80244062</v>
      </c>
      <c r="L289">
        <v>80244062</v>
      </c>
      <c r="M289">
        <v>12040345</v>
      </c>
    </row>
    <row r="290" spans="1:13" ht="19.149999999999999" x14ac:dyDescent="0.7">
      <c r="A290" t="s">
        <v>4630</v>
      </c>
      <c r="B290" t="s">
        <v>482</v>
      </c>
      <c r="C290" t="s">
        <v>4650</v>
      </c>
      <c r="D290" t="s">
        <v>3284</v>
      </c>
      <c r="E290">
        <v>14732936</v>
      </c>
      <c r="F290">
        <v>19837443</v>
      </c>
      <c r="I290">
        <v>4205932</v>
      </c>
      <c r="J290">
        <v>4205932</v>
      </c>
      <c r="L290">
        <v>30364447</v>
      </c>
      <c r="M290">
        <v>32122678</v>
      </c>
    </row>
    <row r="291" spans="1:13" ht="19.149999999999999" x14ac:dyDescent="0.7">
      <c r="A291" t="s">
        <v>4630</v>
      </c>
      <c r="B291" t="s">
        <v>482</v>
      </c>
      <c r="C291" t="s">
        <v>4651</v>
      </c>
      <c r="D291" t="s">
        <v>2993</v>
      </c>
      <c r="F291">
        <v>26065550</v>
      </c>
      <c r="I291">
        <v>26065550</v>
      </c>
      <c r="J291">
        <v>26065550</v>
      </c>
    </row>
    <row r="292" spans="1:13" ht="19.149999999999999" x14ac:dyDescent="0.7">
      <c r="A292" t="s">
        <v>4630</v>
      </c>
      <c r="B292" t="s">
        <v>482</v>
      </c>
      <c r="C292" t="s">
        <v>4652</v>
      </c>
      <c r="D292" t="s">
        <v>3785</v>
      </c>
      <c r="E292">
        <v>1252490</v>
      </c>
      <c r="F292">
        <v>25983493</v>
      </c>
      <c r="I292">
        <v>31840550</v>
      </c>
      <c r="J292">
        <v>31840550</v>
      </c>
      <c r="L292">
        <v>-4604567</v>
      </c>
      <c r="M292">
        <v>44766248</v>
      </c>
    </row>
    <row r="293" spans="1:13" ht="19.149999999999999" x14ac:dyDescent="0.7">
      <c r="A293" t="s">
        <v>4630</v>
      </c>
      <c r="B293" t="s">
        <v>482</v>
      </c>
      <c r="C293" t="s">
        <v>4653</v>
      </c>
      <c r="D293" t="s">
        <v>3881</v>
      </c>
      <c r="E293">
        <v>47028282</v>
      </c>
      <c r="F293">
        <v>467956187</v>
      </c>
      <c r="I293">
        <v>359037864</v>
      </c>
      <c r="J293">
        <v>359037864</v>
      </c>
      <c r="L293">
        <v>155946605</v>
      </c>
      <c r="M293">
        <v>600928370</v>
      </c>
    </row>
    <row r="294" spans="1:13" ht="19.149999999999999" x14ac:dyDescent="0.7">
      <c r="A294" s="1" t="s">
        <v>4654</v>
      </c>
      <c r="B294" s="1"/>
      <c r="C294" s="1"/>
      <c r="D294" s="1"/>
      <c r="E294">
        <v>365593000</v>
      </c>
      <c r="F294">
        <v>737465341</v>
      </c>
      <c r="I294">
        <v>596690133</v>
      </c>
      <c r="J294">
        <v>596690133</v>
      </c>
      <c r="L294">
        <v>506368208</v>
      </c>
      <c r="M294">
        <v>1010379729</v>
      </c>
    </row>
    <row r="295" spans="1:13" ht="19.149999999999999" x14ac:dyDescent="0.7">
      <c r="A295" t="s">
        <v>4655</v>
      </c>
      <c r="B295" t="s">
        <v>27</v>
      </c>
      <c r="C295" t="s">
        <v>4656</v>
      </c>
      <c r="D295" t="s">
        <v>20</v>
      </c>
      <c r="F295">
        <v>4261500</v>
      </c>
      <c r="I295">
        <v>3589500</v>
      </c>
      <c r="J295">
        <v>3589500</v>
      </c>
      <c r="L295">
        <v>672000</v>
      </c>
      <c r="M295">
        <v>672000</v>
      </c>
    </row>
    <row r="296" spans="1:13" ht="19.149999999999999" x14ac:dyDescent="0.7">
      <c r="A296" t="s">
        <v>4655</v>
      </c>
      <c r="B296" t="s">
        <v>27</v>
      </c>
      <c r="C296" t="s">
        <v>4657</v>
      </c>
      <c r="D296" t="s">
        <v>345</v>
      </c>
      <c r="F296">
        <v>153000</v>
      </c>
      <c r="I296">
        <v>153000</v>
      </c>
      <c r="J296">
        <v>153000</v>
      </c>
    </row>
    <row r="297" spans="1:13" ht="19.149999999999999" x14ac:dyDescent="0.7">
      <c r="A297" t="s">
        <v>4655</v>
      </c>
      <c r="B297" t="s">
        <v>27</v>
      </c>
      <c r="C297" t="s">
        <v>4658</v>
      </c>
      <c r="D297" t="s">
        <v>356</v>
      </c>
      <c r="E297">
        <v>1144000</v>
      </c>
      <c r="F297">
        <v>50228000</v>
      </c>
      <c r="I297">
        <v>50000000</v>
      </c>
      <c r="J297">
        <v>50000000</v>
      </c>
      <c r="L297">
        <v>1372000</v>
      </c>
      <c r="M297">
        <v>228000</v>
      </c>
    </row>
    <row r="298" spans="1:13" ht="19.149999999999999" x14ac:dyDescent="0.7">
      <c r="A298" t="s">
        <v>4655</v>
      </c>
      <c r="B298" t="s">
        <v>27</v>
      </c>
      <c r="C298" t="s">
        <v>4659</v>
      </c>
      <c r="D298" t="s">
        <v>431</v>
      </c>
      <c r="F298">
        <v>253400</v>
      </c>
      <c r="I298">
        <v>253400</v>
      </c>
      <c r="J298">
        <v>253400</v>
      </c>
    </row>
    <row r="299" spans="1:13" ht="19.149999999999999" x14ac:dyDescent="0.7">
      <c r="A299" t="s">
        <v>4655</v>
      </c>
      <c r="B299" t="s">
        <v>27</v>
      </c>
      <c r="C299" t="s">
        <v>4660</v>
      </c>
      <c r="D299" t="s">
        <v>648</v>
      </c>
      <c r="F299">
        <v>80000</v>
      </c>
      <c r="I299">
        <v>80000</v>
      </c>
      <c r="J299">
        <v>80000</v>
      </c>
    </row>
    <row r="300" spans="1:13" ht="19.149999999999999" x14ac:dyDescent="0.7">
      <c r="A300" t="s">
        <v>4655</v>
      </c>
      <c r="B300" t="s">
        <v>27</v>
      </c>
      <c r="C300" t="s">
        <v>4661</v>
      </c>
      <c r="D300" t="s">
        <v>775</v>
      </c>
      <c r="E300">
        <v>-10000000</v>
      </c>
      <c r="L300">
        <v>-10000000</v>
      </c>
    </row>
    <row r="301" spans="1:13" ht="19.149999999999999" x14ac:dyDescent="0.7">
      <c r="A301" t="s">
        <v>4655</v>
      </c>
      <c r="B301" t="s">
        <v>27</v>
      </c>
      <c r="C301" t="s">
        <v>4662</v>
      </c>
      <c r="D301" t="s">
        <v>780</v>
      </c>
      <c r="F301">
        <v>1000000</v>
      </c>
      <c r="I301">
        <v>1000000</v>
      </c>
      <c r="J301">
        <v>1000000</v>
      </c>
    </row>
    <row r="302" spans="1:13" ht="19.149999999999999" x14ac:dyDescent="0.7">
      <c r="A302" t="s">
        <v>4655</v>
      </c>
      <c r="B302" t="s">
        <v>27</v>
      </c>
      <c r="C302" t="s">
        <v>4663</v>
      </c>
      <c r="D302" t="s">
        <v>800</v>
      </c>
      <c r="F302">
        <v>144000</v>
      </c>
      <c r="I302">
        <v>144000</v>
      </c>
      <c r="J302">
        <v>144000</v>
      </c>
    </row>
    <row r="303" spans="1:13" ht="19.149999999999999" x14ac:dyDescent="0.7">
      <c r="A303" t="s">
        <v>4655</v>
      </c>
      <c r="B303" t="s">
        <v>27</v>
      </c>
      <c r="C303" t="s">
        <v>4664</v>
      </c>
      <c r="D303" t="s">
        <v>1003</v>
      </c>
      <c r="F303">
        <v>304000</v>
      </c>
      <c r="I303">
        <v>152000</v>
      </c>
      <c r="J303">
        <v>152000</v>
      </c>
      <c r="L303">
        <v>152000</v>
      </c>
      <c r="M303">
        <v>152000</v>
      </c>
    </row>
    <row r="304" spans="1:13" ht="19.149999999999999" x14ac:dyDescent="0.7">
      <c r="A304" t="s">
        <v>4655</v>
      </c>
      <c r="B304" t="s">
        <v>27</v>
      </c>
      <c r="C304" t="s">
        <v>4665</v>
      </c>
      <c r="D304" t="s">
        <v>1011</v>
      </c>
      <c r="F304">
        <v>990000</v>
      </c>
      <c r="I304">
        <v>990000</v>
      </c>
      <c r="J304">
        <v>990000</v>
      </c>
    </row>
    <row r="305" spans="1:13" ht="19.149999999999999" x14ac:dyDescent="0.7">
      <c r="A305" t="s">
        <v>4655</v>
      </c>
      <c r="B305" t="s">
        <v>27</v>
      </c>
      <c r="C305" t="s">
        <v>4666</v>
      </c>
      <c r="D305" t="s">
        <v>1032</v>
      </c>
      <c r="E305">
        <v>-1349100</v>
      </c>
      <c r="F305">
        <v>24846175</v>
      </c>
      <c r="I305">
        <v>28500000</v>
      </c>
      <c r="J305">
        <v>28500000</v>
      </c>
      <c r="L305">
        <v>-5002925</v>
      </c>
      <c r="M305">
        <v>64000</v>
      </c>
    </row>
    <row r="306" spans="1:13" ht="19.149999999999999" x14ac:dyDescent="0.7">
      <c r="A306" t="s">
        <v>4655</v>
      </c>
      <c r="B306" t="s">
        <v>27</v>
      </c>
      <c r="C306" t="s">
        <v>4667</v>
      </c>
      <c r="D306" t="s">
        <v>1060</v>
      </c>
      <c r="F306">
        <v>160000</v>
      </c>
      <c r="I306">
        <v>160000</v>
      </c>
      <c r="J306">
        <v>160000</v>
      </c>
    </row>
    <row r="307" spans="1:13" ht="19.149999999999999" x14ac:dyDescent="0.7">
      <c r="A307" t="s">
        <v>4655</v>
      </c>
      <c r="B307" t="s">
        <v>27</v>
      </c>
      <c r="C307" t="s">
        <v>4668</v>
      </c>
      <c r="D307" t="s">
        <v>4669</v>
      </c>
      <c r="E307">
        <v>-5629340</v>
      </c>
      <c r="F307">
        <v>1187000</v>
      </c>
      <c r="L307">
        <v>-4442340</v>
      </c>
    </row>
    <row r="308" spans="1:13" ht="19.149999999999999" x14ac:dyDescent="0.7">
      <c r="A308" t="s">
        <v>4655</v>
      </c>
      <c r="B308" t="s">
        <v>27</v>
      </c>
      <c r="C308" t="s">
        <v>4670</v>
      </c>
      <c r="D308" t="s">
        <v>1216</v>
      </c>
      <c r="F308">
        <v>130000</v>
      </c>
      <c r="I308">
        <v>130000</v>
      </c>
      <c r="J308">
        <v>130000</v>
      </c>
    </row>
    <row r="309" spans="1:13" ht="19.149999999999999" x14ac:dyDescent="0.7">
      <c r="A309" t="s">
        <v>4655</v>
      </c>
      <c r="B309" t="s">
        <v>27</v>
      </c>
      <c r="C309" t="s">
        <v>4671</v>
      </c>
      <c r="D309" t="s">
        <v>1236</v>
      </c>
      <c r="F309">
        <v>990000</v>
      </c>
      <c r="I309">
        <v>990000</v>
      </c>
      <c r="J309">
        <v>990000</v>
      </c>
    </row>
    <row r="310" spans="1:13" ht="19.149999999999999" x14ac:dyDescent="0.7">
      <c r="A310" t="s">
        <v>4655</v>
      </c>
      <c r="B310" t="s">
        <v>27</v>
      </c>
      <c r="C310" t="s">
        <v>4672</v>
      </c>
      <c r="D310" t="s">
        <v>1346</v>
      </c>
      <c r="E310">
        <v>152500</v>
      </c>
      <c r="I310">
        <v>76500</v>
      </c>
      <c r="J310">
        <v>76500</v>
      </c>
      <c r="L310">
        <v>76000</v>
      </c>
    </row>
    <row r="311" spans="1:13" ht="19.149999999999999" x14ac:dyDescent="0.7">
      <c r="A311" t="s">
        <v>4655</v>
      </c>
      <c r="B311" t="s">
        <v>27</v>
      </c>
      <c r="C311" t="s">
        <v>4673</v>
      </c>
      <c r="D311" t="s">
        <v>1364</v>
      </c>
      <c r="F311">
        <v>80000</v>
      </c>
      <c r="I311">
        <v>80000</v>
      </c>
      <c r="J311">
        <v>80000</v>
      </c>
    </row>
    <row r="312" spans="1:13" ht="19.149999999999999" x14ac:dyDescent="0.7">
      <c r="A312" t="s">
        <v>4655</v>
      </c>
      <c r="B312" t="s">
        <v>27</v>
      </c>
      <c r="C312" t="s">
        <v>4674</v>
      </c>
      <c r="D312" t="s">
        <v>1450</v>
      </c>
      <c r="E312">
        <v>60563000</v>
      </c>
      <c r="F312">
        <v>23762200</v>
      </c>
      <c r="I312">
        <v>10000000</v>
      </c>
      <c r="J312">
        <v>10000000</v>
      </c>
      <c r="L312">
        <v>74325200</v>
      </c>
      <c r="M312">
        <v>2618600</v>
      </c>
    </row>
    <row r="313" spans="1:13" ht="19.149999999999999" x14ac:dyDescent="0.7">
      <c r="A313" t="s">
        <v>4655</v>
      </c>
      <c r="B313" t="s">
        <v>27</v>
      </c>
      <c r="C313" t="s">
        <v>4675</v>
      </c>
      <c r="D313" t="s">
        <v>1497</v>
      </c>
      <c r="F313">
        <v>3500</v>
      </c>
      <c r="I313">
        <v>3500</v>
      </c>
      <c r="J313">
        <v>3500</v>
      </c>
    </row>
    <row r="314" spans="1:13" ht="19.149999999999999" x14ac:dyDescent="0.7">
      <c r="A314" t="s">
        <v>4655</v>
      </c>
      <c r="B314" t="s">
        <v>27</v>
      </c>
      <c r="C314" t="s">
        <v>4676</v>
      </c>
      <c r="D314" t="s">
        <v>1627</v>
      </c>
      <c r="F314">
        <v>544700</v>
      </c>
      <c r="I314">
        <v>544700</v>
      </c>
      <c r="J314">
        <v>544700</v>
      </c>
    </row>
    <row r="315" spans="1:13" ht="19.149999999999999" x14ac:dyDescent="0.7">
      <c r="A315" t="s">
        <v>4655</v>
      </c>
      <c r="B315" t="s">
        <v>27</v>
      </c>
      <c r="C315" t="s">
        <v>4677</v>
      </c>
      <c r="D315" t="s">
        <v>1633</v>
      </c>
      <c r="F315">
        <v>960000</v>
      </c>
      <c r="I315">
        <v>960000</v>
      </c>
      <c r="J315">
        <v>960000</v>
      </c>
    </row>
    <row r="316" spans="1:13" ht="19.149999999999999" x14ac:dyDescent="0.7">
      <c r="A316" t="s">
        <v>4655</v>
      </c>
      <c r="B316" t="s">
        <v>27</v>
      </c>
      <c r="C316" t="s">
        <v>4678</v>
      </c>
      <c r="D316" t="s">
        <v>1694</v>
      </c>
      <c r="E316">
        <v>-5123400</v>
      </c>
      <c r="F316">
        <v>4216000</v>
      </c>
      <c r="L316">
        <v>-907400</v>
      </c>
    </row>
    <row r="317" spans="1:13" ht="19.149999999999999" x14ac:dyDescent="0.7">
      <c r="A317" t="s">
        <v>4655</v>
      </c>
      <c r="B317" t="s">
        <v>27</v>
      </c>
      <c r="C317" t="s">
        <v>4679</v>
      </c>
      <c r="D317" t="s">
        <v>1781</v>
      </c>
      <c r="F317">
        <v>276000</v>
      </c>
      <c r="I317">
        <v>282000</v>
      </c>
      <c r="J317">
        <v>282000</v>
      </c>
      <c r="L317">
        <v>-6000</v>
      </c>
    </row>
    <row r="318" spans="1:13" ht="19.149999999999999" x14ac:dyDescent="0.7">
      <c r="A318" t="s">
        <v>4655</v>
      </c>
      <c r="B318" t="s">
        <v>27</v>
      </c>
      <c r="C318" t="s">
        <v>4680</v>
      </c>
      <c r="D318" t="s">
        <v>1833</v>
      </c>
      <c r="E318">
        <v>76500</v>
      </c>
      <c r="F318">
        <v>306000</v>
      </c>
      <c r="I318">
        <v>382500</v>
      </c>
      <c r="J318">
        <v>382500</v>
      </c>
    </row>
    <row r="319" spans="1:13" ht="19.149999999999999" x14ac:dyDescent="0.7">
      <c r="A319" t="s">
        <v>4655</v>
      </c>
      <c r="B319" t="s">
        <v>27</v>
      </c>
      <c r="C319" t="s">
        <v>4681</v>
      </c>
      <c r="D319" t="s">
        <v>1839</v>
      </c>
      <c r="F319">
        <v>75000</v>
      </c>
      <c r="I319">
        <v>75000</v>
      </c>
      <c r="J319">
        <v>75000</v>
      </c>
    </row>
    <row r="320" spans="1:13" ht="19.149999999999999" x14ac:dyDescent="0.7">
      <c r="A320" t="s">
        <v>4655</v>
      </c>
      <c r="B320" t="s">
        <v>27</v>
      </c>
      <c r="C320" t="s">
        <v>4682</v>
      </c>
      <c r="D320" t="s">
        <v>1878</v>
      </c>
      <c r="F320">
        <v>5070400</v>
      </c>
      <c r="I320">
        <v>5070400</v>
      </c>
      <c r="J320">
        <v>5070400</v>
      </c>
    </row>
    <row r="321" spans="1:13" ht="19.149999999999999" x14ac:dyDescent="0.7">
      <c r="A321" t="s">
        <v>4655</v>
      </c>
      <c r="B321" t="s">
        <v>27</v>
      </c>
      <c r="C321" t="s">
        <v>4683</v>
      </c>
      <c r="D321" t="s">
        <v>1904</v>
      </c>
      <c r="E321">
        <v>-2731000</v>
      </c>
      <c r="F321">
        <v>2625600</v>
      </c>
      <c r="L321">
        <v>-105400</v>
      </c>
    </row>
    <row r="322" spans="1:13" ht="19.149999999999999" x14ac:dyDescent="0.7">
      <c r="A322" t="s">
        <v>4655</v>
      </c>
      <c r="B322" t="s">
        <v>27</v>
      </c>
      <c r="C322" t="s">
        <v>4684</v>
      </c>
      <c r="D322" t="s">
        <v>1908</v>
      </c>
      <c r="E322">
        <v>-31031457</v>
      </c>
      <c r="F322">
        <v>9322891</v>
      </c>
      <c r="G322">
        <v>1199860</v>
      </c>
      <c r="L322">
        <v>-20508706</v>
      </c>
      <c r="M322">
        <v>501200</v>
      </c>
    </row>
    <row r="323" spans="1:13" ht="19.149999999999999" x14ac:dyDescent="0.7">
      <c r="A323" t="s">
        <v>4655</v>
      </c>
      <c r="B323" t="s">
        <v>27</v>
      </c>
      <c r="C323" t="s">
        <v>4685</v>
      </c>
      <c r="D323" t="s">
        <v>1923</v>
      </c>
      <c r="F323">
        <v>368000</v>
      </c>
      <c r="I323">
        <v>292000</v>
      </c>
      <c r="J323">
        <v>292000</v>
      </c>
      <c r="L323">
        <v>76000</v>
      </c>
    </row>
    <row r="324" spans="1:13" ht="19.149999999999999" x14ac:dyDescent="0.7">
      <c r="A324" t="s">
        <v>4655</v>
      </c>
      <c r="B324" t="s">
        <v>27</v>
      </c>
      <c r="C324" t="s">
        <v>4686</v>
      </c>
      <c r="D324" t="s">
        <v>1930</v>
      </c>
      <c r="E324">
        <v>1493000</v>
      </c>
      <c r="F324">
        <v>619000</v>
      </c>
      <c r="I324">
        <v>400000</v>
      </c>
      <c r="J324">
        <v>400000</v>
      </c>
      <c r="L324">
        <v>1712000</v>
      </c>
    </row>
    <row r="325" spans="1:13" ht="19.149999999999999" x14ac:dyDescent="0.7">
      <c r="A325" t="s">
        <v>4655</v>
      </c>
      <c r="B325" t="s">
        <v>27</v>
      </c>
      <c r="C325" t="s">
        <v>4687</v>
      </c>
      <c r="D325" t="s">
        <v>4688</v>
      </c>
      <c r="E325">
        <v>5880000</v>
      </c>
      <c r="L325">
        <v>5880000</v>
      </c>
    </row>
    <row r="326" spans="1:13" ht="19.149999999999999" x14ac:dyDescent="0.7">
      <c r="A326" t="s">
        <v>4655</v>
      </c>
      <c r="B326" t="s">
        <v>27</v>
      </c>
      <c r="C326" t="s">
        <v>4689</v>
      </c>
      <c r="D326" t="s">
        <v>1993</v>
      </c>
      <c r="F326">
        <v>156500</v>
      </c>
      <c r="I326">
        <v>156500</v>
      </c>
      <c r="J326">
        <v>156500</v>
      </c>
    </row>
    <row r="327" spans="1:13" ht="19.149999999999999" x14ac:dyDescent="0.7">
      <c r="A327" t="s">
        <v>4655</v>
      </c>
      <c r="B327" t="s">
        <v>27</v>
      </c>
      <c r="C327" t="s">
        <v>4690</v>
      </c>
      <c r="D327" t="s">
        <v>2102</v>
      </c>
      <c r="F327">
        <v>5250000</v>
      </c>
      <c r="I327">
        <v>5250000</v>
      </c>
      <c r="J327">
        <v>5250000</v>
      </c>
    </row>
    <row r="328" spans="1:13" ht="19.149999999999999" x14ac:dyDescent="0.7">
      <c r="A328" t="s">
        <v>4655</v>
      </c>
      <c r="B328" t="s">
        <v>27</v>
      </c>
      <c r="C328" t="s">
        <v>4691</v>
      </c>
      <c r="D328" t="s">
        <v>2145</v>
      </c>
      <c r="E328">
        <v>76000</v>
      </c>
      <c r="F328">
        <v>16000</v>
      </c>
      <c r="I328">
        <v>92000</v>
      </c>
      <c r="J328">
        <v>92000</v>
      </c>
    </row>
    <row r="329" spans="1:13" ht="19.149999999999999" x14ac:dyDescent="0.7">
      <c r="A329" t="s">
        <v>4655</v>
      </c>
      <c r="B329" t="s">
        <v>27</v>
      </c>
      <c r="C329" t="s">
        <v>4692</v>
      </c>
      <c r="D329" t="s">
        <v>2149</v>
      </c>
      <c r="F329">
        <v>84000</v>
      </c>
      <c r="I329">
        <v>84000</v>
      </c>
      <c r="J329">
        <v>84000</v>
      </c>
    </row>
    <row r="330" spans="1:13" ht="19.149999999999999" x14ac:dyDescent="0.7">
      <c r="A330" t="s">
        <v>4655</v>
      </c>
      <c r="B330" t="s">
        <v>27</v>
      </c>
      <c r="C330" t="s">
        <v>4693</v>
      </c>
      <c r="D330" t="s">
        <v>2152</v>
      </c>
      <c r="F330">
        <v>153000</v>
      </c>
      <c r="I330">
        <v>153000</v>
      </c>
      <c r="J330">
        <v>153000</v>
      </c>
    </row>
    <row r="331" spans="1:13" ht="19.149999999999999" x14ac:dyDescent="0.7">
      <c r="A331" t="s">
        <v>4655</v>
      </c>
      <c r="B331" t="s">
        <v>27</v>
      </c>
      <c r="C331" t="s">
        <v>4694</v>
      </c>
      <c r="D331" t="s">
        <v>2237</v>
      </c>
      <c r="F331">
        <v>309500</v>
      </c>
      <c r="I331">
        <v>309500</v>
      </c>
      <c r="J331">
        <v>309500</v>
      </c>
    </row>
    <row r="332" spans="1:13" ht="19.149999999999999" x14ac:dyDescent="0.7">
      <c r="A332" t="s">
        <v>4655</v>
      </c>
      <c r="B332" t="s">
        <v>27</v>
      </c>
      <c r="C332" t="s">
        <v>4695</v>
      </c>
      <c r="D332" t="s">
        <v>4696</v>
      </c>
      <c r="E332">
        <v>-640000</v>
      </c>
      <c r="L332">
        <v>-640000</v>
      </c>
    </row>
    <row r="333" spans="1:13" ht="19.149999999999999" x14ac:dyDescent="0.7">
      <c r="A333" t="s">
        <v>4655</v>
      </c>
      <c r="B333" t="s">
        <v>27</v>
      </c>
      <c r="C333" t="s">
        <v>4697</v>
      </c>
      <c r="D333" t="s">
        <v>2284</v>
      </c>
      <c r="F333">
        <v>160000</v>
      </c>
      <c r="I333">
        <v>160000</v>
      </c>
      <c r="J333">
        <v>160000</v>
      </c>
    </row>
    <row r="334" spans="1:13" ht="19.149999999999999" x14ac:dyDescent="0.7">
      <c r="A334" t="s">
        <v>4655</v>
      </c>
      <c r="B334" t="s">
        <v>27</v>
      </c>
      <c r="C334" t="s">
        <v>4698</v>
      </c>
      <c r="D334" t="s">
        <v>4699</v>
      </c>
      <c r="F334">
        <v>75000</v>
      </c>
      <c r="I334">
        <v>75000</v>
      </c>
      <c r="J334">
        <v>75000</v>
      </c>
    </row>
    <row r="335" spans="1:13" ht="19.149999999999999" x14ac:dyDescent="0.7">
      <c r="A335" t="s">
        <v>4655</v>
      </c>
      <c r="B335" t="s">
        <v>27</v>
      </c>
      <c r="C335" t="s">
        <v>4700</v>
      </c>
      <c r="D335" t="s">
        <v>2300</v>
      </c>
      <c r="E335">
        <v>-296736</v>
      </c>
      <c r="F335">
        <v>5142606</v>
      </c>
      <c r="I335">
        <v>5000000</v>
      </c>
      <c r="J335">
        <v>5000000</v>
      </c>
      <c r="L335">
        <v>-154130</v>
      </c>
      <c r="M335">
        <v>664000</v>
      </c>
    </row>
    <row r="336" spans="1:13" ht="19.149999999999999" x14ac:dyDescent="0.7">
      <c r="A336" t="s">
        <v>4655</v>
      </c>
      <c r="B336" t="s">
        <v>27</v>
      </c>
      <c r="C336" t="s">
        <v>4701</v>
      </c>
      <c r="D336" t="s">
        <v>2393</v>
      </c>
      <c r="F336">
        <v>233000</v>
      </c>
      <c r="I336">
        <v>233000</v>
      </c>
      <c r="J336">
        <v>233000</v>
      </c>
    </row>
    <row r="337" spans="1:13" ht="19.149999999999999" x14ac:dyDescent="0.7">
      <c r="A337" t="s">
        <v>4655</v>
      </c>
      <c r="B337" t="s">
        <v>27</v>
      </c>
      <c r="C337" t="s">
        <v>4702</v>
      </c>
      <c r="D337" t="s">
        <v>2470</v>
      </c>
      <c r="E337">
        <v>1015000</v>
      </c>
      <c r="F337">
        <v>5261280</v>
      </c>
      <c r="I337">
        <v>9015000</v>
      </c>
      <c r="J337">
        <v>9015000</v>
      </c>
      <c r="L337">
        <v>-2738720</v>
      </c>
      <c r="M337">
        <v>255880</v>
      </c>
    </row>
    <row r="338" spans="1:13" ht="19.149999999999999" x14ac:dyDescent="0.7">
      <c r="A338" t="s">
        <v>4655</v>
      </c>
      <c r="B338" t="s">
        <v>27</v>
      </c>
      <c r="C338" t="s">
        <v>4703</v>
      </c>
      <c r="D338" t="s">
        <v>2497</v>
      </c>
      <c r="F338">
        <v>240000</v>
      </c>
      <c r="I338">
        <v>240000</v>
      </c>
      <c r="J338">
        <v>240000</v>
      </c>
    </row>
    <row r="339" spans="1:13" ht="19.149999999999999" x14ac:dyDescent="0.7">
      <c r="A339" t="s">
        <v>4655</v>
      </c>
      <c r="B339" t="s">
        <v>27</v>
      </c>
      <c r="C339" t="s">
        <v>4704</v>
      </c>
      <c r="D339" t="s">
        <v>2512</v>
      </c>
      <c r="F339">
        <v>160000</v>
      </c>
      <c r="I339">
        <v>160000</v>
      </c>
      <c r="J339">
        <v>160000</v>
      </c>
    </row>
    <row r="340" spans="1:13" ht="19.149999999999999" x14ac:dyDescent="0.7">
      <c r="A340" t="s">
        <v>4655</v>
      </c>
      <c r="B340" t="s">
        <v>27</v>
      </c>
      <c r="C340" t="s">
        <v>4705</v>
      </c>
      <c r="D340" t="s">
        <v>2603</v>
      </c>
      <c r="F340">
        <v>70400</v>
      </c>
      <c r="I340">
        <v>70400</v>
      </c>
      <c r="J340">
        <v>70400</v>
      </c>
    </row>
    <row r="341" spans="1:13" ht="19.149999999999999" x14ac:dyDescent="0.7">
      <c r="A341" t="s">
        <v>4655</v>
      </c>
      <c r="B341" t="s">
        <v>27</v>
      </c>
      <c r="C341" t="s">
        <v>4706</v>
      </c>
      <c r="D341" t="s">
        <v>2758</v>
      </c>
      <c r="F341">
        <v>1000000</v>
      </c>
      <c r="I341">
        <v>1000000</v>
      </c>
      <c r="J341">
        <v>1000000</v>
      </c>
    </row>
    <row r="342" spans="1:13" ht="19.149999999999999" x14ac:dyDescent="0.7">
      <c r="A342" t="s">
        <v>4655</v>
      </c>
      <c r="B342" t="s">
        <v>27</v>
      </c>
      <c r="C342" t="s">
        <v>4707</v>
      </c>
      <c r="D342" t="s">
        <v>2813</v>
      </c>
      <c r="F342">
        <v>121400</v>
      </c>
      <c r="I342">
        <v>121400</v>
      </c>
      <c r="J342">
        <v>121400</v>
      </c>
    </row>
    <row r="343" spans="1:13" ht="19.149999999999999" x14ac:dyDescent="0.7">
      <c r="A343" t="s">
        <v>4655</v>
      </c>
      <c r="B343" t="s">
        <v>27</v>
      </c>
      <c r="C343" t="s">
        <v>4708</v>
      </c>
      <c r="D343" t="s">
        <v>2821</v>
      </c>
      <c r="F343">
        <v>80000</v>
      </c>
      <c r="I343">
        <v>80000</v>
      </c>
      <c r="J343">
        <v>80000</v>
      </c>
    </row>
    <row r="344" spans="1:13" ht="19.149999999999999" x14ac:dyDescent="0.7">
      <c r="A344" t="s">
        <v>4655</v>
      </c>
      <c r="B344" t="s">
        <v>27</v>
      </c>
      <c r="C344" t="s">
        <v>4709</v>
      </c>
      <c r="D344" t="s">
        <v>2830</v>
      </c>
      <c r="F344">
        <v>-11200</v>
      </c>
      <c r="L344">
        <v>-11200</v>
      </c>
    </row>
    <row r="345" spans="1:13" ht="19.149999999999999" x14ac:dyDescent="0.7">
      <c r="A345" t="s">
        <v>4655</v>
      </c>
      <c r="B345" t="s">
        <v>27</v>
      </c>
      <c r="C345" t="s">
        <v>4710</v>
      </c>
      <c r="D345" t="s">
        <v>2849</v>
      </c>
      <c r="F345">
        <v>143000</v>
      </c>
      <c r="L345">
        <v>143000</v>
      </c>
    </row>
    <row r="346" spans="1:13" ht="19.149999999999999" x14ac:dyDescent="0.7">
      <c r="A346" t="s">
        <v>4655</v>
      </c>
      <c r="B346" t="s">
        <v>27</v>
      </c>
      <c r="C346" t="s">
        <v>4711</v>
      </c>
      <c r="D346" t="s">
        <v>2959</v>
      </c>
      <c r="F346">
        <v>32000</v>
      </c>
      <c r="I346">
        <v>32000</v>
      </c>
      <c r="J346">
        <v>32000</v>
      </c>
    </row>
    <row r="347" spans="1:13" ht="19.149999999999999" x14ac:dyDescent="0.7">
      <c r="A347" t="s">
        <v>4655</v>
      </c>
      <c r="B347" t="s">
        <v>27</v>
      </c>
      <c r="C347" t="s">
        <v>4712</v>
      </c>
      <c r="D347" t="s">
        <v>3115</v>
      </c>
      <c r="F347">
        <v>112000</v>
      </c>
      <c r="I347">
        <v>80000</v>
      </c>
      <c r="J347">
        <v>80000</v>
      </c>
      <c r="L347">
        <v>32000</v>
      </c>
    </row>
    <row r="348" spans="1:13" ht="19.149999999999999" x14ac:dyDescent="0.7">
      <c r="A348" t="s">
        <v>4655</v>
      </c>
      <c r="B348" t="s">
        <v>27</v>
      </c>
      <c r="C348" t="s">
        <v>4713</v>
      </c>
      <c r="D348" t="s">
        <v>3181</v>
      </c>
      <c r="E348">
        <v>-2812500</v>
      </c>
      <c r="L348">
        <v>-2812500</v>
      </c>
    </row>
    <row r="349" spans="1:13" ht="19.149999999999999" x14ac:dyDescent="0.7">
      <c r="A349" t="s">
        <v>4655</v>
      </c>
      <c r="B349" t="s">
        <v>27</v>
      </c>
      <c r="C349" t="s">
        <v>4714</v>
      </c>
      <c r="D349" t="s">
        <v>3244</v>
      </c>
      <c r="E349">
        <v>-34070</v>
      </c>
      <c r="L349">
        <v>-34070</v>
      </c>
    </row>
    <row r="350" spans="1:13" ht="19.149999999999999" x14ac:dyDescent="0.7">
      <c r="A350" t="s">
        <v>4655</v>
      </c>
      <c r="B350" t="s">
        <v>27</v>
      </c>
      <c r="C350" t="s">
        <v>4715</v>
      </c>
      <c r="D350" t="s">
        <v>4716</v>
      </c>
      <c r="E350">
        <v>-3244690</v>
      </c>
      <c r="L350">
        <v>-3244690</v>
      </c>
    </row>
    <row r="351" spans="1:13" ht="19.149999999999999" x14ac:dyDescent="0.7">
      <c r="A351" t="s">
        <v>4655</v>
      </c>
      <c r="B351" t="s">
        <v>27</v>
      </c>
      <c r="C351" t="s">
        <v>4717</v>
      </c>
      <c r="D351" t="s">
        <v>3352</v>
      </c>
      <c r="G351">
        <v>93070</v>
      </c>
      <c r="I351">
        <v>93070</v>
      </c>
      <c r="J351">
        <v>93070</v>
      </c>
    </row>
    <row r="352" spans="1:13" ht="19.149999999999999" x14ac:dyDescent="0.7">
      <c r="A352" t="s">
        <v>4655</v>
      </c>
      <c r="B352" t="s">
        <v>27</v>
      </c>
      <c r="C352" t="s">
        <v>4718</v>
      </c>
      <c r="D352" t="s">
        <v>3356</v>
      </c>
      <c r="E352">
        <v>47218260</v>
      </c>
      <c r="G352">
        <v>7580230</v>
      </c>
      <c r="I352">
        <v>7203050</v>
      </c>
      <c r="J352">
        <v>7203050</v>
      </c>
      <c r="L352">
        <v>47595440</v>
      </c>
      <c r="M352">
        <v>1073600</v>
      </c>
    </row>
    <row r="353" spans="1:13" ht="19.149999999999999" x14ac:dyDescent="0.7">
      <c r="A353" t="s">
        <v>4655</v>
      </c>
      <c r="B353" t="s">
        <v>27</v>
      </c>
      <c r="C353" t="s">
        <v>4719</v>
      </c>
      <c r="D353" t="s">
        <v>3359</v>
      </c>
      <c r="F353">
        <v>12179400</v>
      </c>
      <c r="I353">
        <v>12179400</v>
      </c>
      <c r="J353">
        <v>12179400</v>
      </c>
    </row>
    <row r="354" spans="1:13" ht="19.149999999999999" x14ac:dyDescent="0.7">
      <c r="A354" t="s">
        <v>4655</v>
      </c>
      <c r="B354" t="s">
        <v>27</v>
      </c>
      <c r="C354" t="s">
        <v>4720</v>
      </c>
      <c r="D354" t="s">
        <v>3363</v>
      </c>
      <c r="F354">
        <v>280000</v>
      </c>
      <c r="L354">
        <v>280000</v>
      </c>
      <c r="M354">
        <v>280000</v>
      </c>
    </row>
    <row r="355" spans="1:13" ht="19.149999999999999" x14ac:dyDescent="0.7">
      <c r="A355" t="s">
        <v>4655</v>
      </c>
      <c r="B355" t="s">
        <v>27</v>
      </c>
      <c r="C355" t="s">
        <v>4721</v>
      </c>
      <c r="D355" t="s">
        <v>4722</v>
      </c>
      <c r="E355">
        <v>280000</v>
      </c>
      <c r="L355">
        <v>280000</v>
      </c>
    </row>
    <row r="356" spans="1:13" ht="19.149999999999999" x14ac:dyDescent="0.7">
      <c r="A356" t="s">
        <v>4655</v>
      </c>
      <c r="B356" t="s">
        <v>27</v>
      </c>
      <c r="C356" t="s">
        <v>4723</v>
      </c>
      <c r="D356" t="s">
        <v>3411</v>
      </c>
      <c r="F356">
        <v>80000</v>
      </c>
      <c r="I356">
        <v>80000</v>
      </c>
      <c r="J356">
        <v>80000</v>
      </c>
    </row>
    <row r="357" spans="1:13" ht="19.149999999999999" x14ac:dyDescent="0.7">
      <c r="A357" t="s">
        <v>4655</v>
      </c>
      <c r="B357" t="s">
        <v>27</v>
      </c>
      <c r="C357" t="s">
        <v>4724</v>
      </c>
      <c r="D357" t="s">
        <v>3433</v>
      </c>
      <c r="F357">
        <v>320000</v>
      </c>
      <c r="I357">
        <v>320000</v>
      </c>
      <c r="J357">
        <v>320000</v>
      </c>
    </row>
    <row r="358" spans="1:13" ht="19.149999999999999" x14ac:dyDescent="0.7">
      <c r="A358" t="s">
        <v>4655</v>
      </c>
      <c r="B358" t="s">
        <v>27</v>
      </c>
      <c r="C358" t="s">
        <v>4725</v>
      </c>
      <c r="D358" t="s">
        <v>3477</v>
      </c>
      <c r="E358">
        <v>69000</v>
      </c>
      <c r="F358">
        <v>966000</v>
      </c>
      <c r="I358">
        <v>1035000</v>
      </c>
      <c r="J358">
        <v>1035000</v>
      </c>
    </row>
    <row r="359" spans="1:13" ht="19.149999999999999" x14ac:dyDescent="0.7">
      <c r="A359" t="s">
        <v>4655</v>
      </c>
      <c r="B359" t="s">
        <v>27</v>
      </c>
      <c r="C359" t="s">
        <v>4726</v>
      </c>
      <c r="D359" t="s">
        <v>3493</v>
      </c>
      <c r="F359">
        <v>229500</v>
      </c>
      <c r="I359">
        <v>229500</v>
      </c>
      <c r="J359">
        <v>229500</v>
      </c>
    </row>
    <row r="360" spans="1:13" ht="19.149999999999999" x14ac:dyDescent="0.7">
      <c r="A360" t="s">
        <v>4655</v>
      </c>
      <c r="B360" t="s">
        <v>27</v>
      </c>
      <c r="C360" t="s">
        <v>4727</v>
      </c>
      <c r="D360" t="s">
        <v>3526</v>
      </c>
      <c r="F360">
        <v>30000</v>
      </c>
      <c r="I360">
        <v>30000</v>
      </c>
      <c r="J360">
        <v>30000</v>
      </c>
    </row>
    <row r="361" spans="1:13" ht="19.149999999999999" x14ac:dyDescent="0.7">
      <c r="A361" t="s">
        <v>4655</v>
      </c>
      <c r="B361" t="s">
        <v>27</v>
      </c>
      <c r="C361" t="s">
        <v>4728</v>
      </c>
      <c r="D361" t="s">
        <v>3553</v>
      </c>
      <c r="E361">
        <v>80000</v>
      </c>
      <c r="F361">
        <v>474000</v>
      </c>
      <c r="I361">
        <v>460000</v>
      </c>
      <c r="J361">
        <v>460000</v>
      </c>
      <c r="L361">
        <v>94000</v>
      </c>
    </row>
    <row r="362" spans="1:13" ht="19.149999999999999" x14ac:dyDescent="0.7">
      <c r="A362" t="s">
        <v>4655</v>
      </c>
      <c r="B362" t="s">
        <v>27</v>
      </c>
      <c r="C362" t="s">
        <v>4729</v>
      </c>
      <c r="D362" t="s">
        <v>3580</v>
      </c>
      <c r="F362">
        <v>80000</v>
      </c>
      <c r="I362">
        <v>80000</v>
      </c>
      <c r="J362">
        <v>80000</v>
      </c>
    </row>
    <row r="363" spans="1:13" ht="19.149999999999999" x14ac:dyDescent="0.7">
      <c r="A363" t="s">
        <v>4655</v>
      </c>
      <c r="B363" t="s">
        <v>27</v>
      </c>
      <c r="C363" t="s">
        <v>4730</v>
      </c>
      <c r="D363" t="s">
        <v>3618</v>
      </c>
      <c r="E363">
        <v>479400</v>
      </c>
      <c r="F363">
        <v>-158600</v>
      </c>
      <c r="L363">
        <v>320800</v>
      </c>
      <c r="M363">
        <v>1927600</v>
      </c>
    </row>
    <row r="364" spans="1:13" ht="19.149999999999999" x14ac:dyDescent="0.7">
      <c r="A364" t="s">
        <v>4655</v>
      </c>
      <c r="B364" t="s">
        <v>27</v>
      </c>
      <c r="C364" t="s">
        <v>4731</v>
      </c>
      <c r="D364" t="s">
        <v>3655</v>
      </c>
      <c r="F364">
        <v>160000</v>
      </c>
      <c r="I364">
        <v>160000</v>
      </c>
      <c r="J364">
        <v>160000</v>
      </c>
    </row>
    <row r="365" spans="1:13" ht="19.149999999999999" x14ac:dyDescent="0.7">
      <c r="A365" t="s">
        <v>4655</v>
      </c>
      <c r="B365" t="s">
        <v>27</v>
      </c>
      <c r="C365" t="s">
        <v>4732</v>
      </c>
      <c r="D365" t="s">
        <v>4733</v>
      </c>
      <c r="E365">
        <v>-94665285</v>
      </c>
      <c r="F365">
        <v>107555500</v>
      </c>
      <c r="L365">
        <v>12890215</v>
      </c>
      <c r="M365">
        <v>21862950</v>
      </c>
    </row>
    <row r="366" spans="1:13" ht="19.149999999999999" x14ac:dyDescent="0.7">
      <c r="A366" t="s">
        <v>4655</v>
      </c>
      <c r="B366" t="s">
        <v>27</v>
      </c>
      <c r="C366" t="s">
        <v>4734</v>
      </c>
      <c r="D366" t="s">
        <v>3668</v>
      </c>
      <c r="E366">
        <v>400000000</v>
      </c>
      <c r="L366">
        <v>400000000</v>
      </c>
      <c r="M366">
        <v>200000000</v>
      </c>
    </row>
    <row r="367" spans="1:13" ht="19.149999999999999" x14ac:dyDescent="0.7">
      <c r="A367" t="s">
        <v>4655</v>
      </c>
      <c r="B367" t="s">
        <v>27</v>
      </c>
      <c r="C367" t="s">
        <v>4735</v>
      </c>
      <c r="D367" t="s">
        <v>3676</v>
      </c>
      <c r="F367">
        <v>90000</v>
      </c>
      <c r="I367">
        <v>90000</v>
      </c>
      <c r="J367">
        <v>90000</v>
      </c>
    </row>
    <row r="368" spans="1:13" ht="19.149999999999999" x14ac:dyDescent="0.7">
      <c r="A368" t="s">
        <v>4655</v>
      </c>
      <c r="B368" t="s">
        <v>27</v>
      </c>
      <c r="C368" t="s">
        <v>4736</v>
      </c>
      <c r="D368" t="s">
        <v>4737</v>
      </c>
      <c r="E368">
        <v>-3000000</v>
      </c>
      <c r="F368">
        <v>15000</v>
      </c>
      <c r="L368">
        <v>-2985000</v>
      </c>
    </row>
    <row r="369" spans="1:13" ht="19.149999999999999" x14ac:dyDescent="0.7">
      <c r="A369" t="s">
        <v>4655</v>
      </c>
      <c r="B369" t="s">
        <v>27</v>
      </c>
      <c r="C369" t="s">
        <v>4738</v>
      </c>
      <c r="D369" t="s">
        <v>4739</v>
      </c>
      <c r="F369">
        <v>160000</v>
      </c>
      <c r="I369">
        <v>160000</v>
      </c>
      <c r="J369">
        <v>160000</v>
      </c>
    </row>
    <row r="370" spans="1:13" ht="19.149999999999999" x14ac:dyDescent="0.7">
      <c r="A370" t="s">
        <v>4655</v>
      </c>
      <c r="B370" t="s">
        <v>27</v>
      </c>
      <c r="C370" t="s">
        <v>4740</v>
      </c>
      <c r="D370" t="s">
        <v>3761</v>
      </c>
      <c r="F370">
        <v>240000</v>
      </c>
      <c r="I370">
        <v>240000</v>
      </c>
      <c r="J370">
        <v>240000</v>
      </c>
    </row>
    <row r="371" spans="1:13" ht="19.149999999999999" x14ac:dyDescent="0.7">
      <c r="A371" t="s">
        <v>4655</v>
      </c>
      <c r="B371" t="s">
        <v>27</v>
      </c>
      <c r="C371" t="s">
        <v>4741</v>
      </c>
      <c r="D371" t="s">
        <v>3781</v>
      </c>
      <c r="E371">
        <v>18886500</v>
      </c>
      <c r="F371">
        <v>57116750</v>
      </c>
      <c r="I371">
        <v>52512000</v>
      </c>
      <c r="J371">
        <v>52512000</v>
      </c>
      <c r="L371">
        <v>23491250</v>
      </c>
      <c r="M371">
        <v>5328000</v>
      </c>
    </row>
    <row r="372" spans="1:13" ht="19.149999999999999" x14ac:dyDescent="0.7">
      <c r="A372" t="s">
        <v>4655</v>
      </c>
      <c r="B372" t="s">
        <v>27</v>
      </c>
      <c r="C372" t="s">
        <v>4742</v>
      </c>
      <c r="D372" t="s">
        <v>3789</v>
      </c>
      <c r="E372">
        <v>-782500</v>
      </c>
      <c r="L372">
        <v>-782500</v>
      </c>
    </row>
    <row r="373" spans="1:13" ht="19.149999999999999" x14ac:dyDescent="0.7">
      <c r="A373" t="s">
        <v>4655</v>
      </c>
      <c r="B373" t="s">
        <v>27</v>
      </c>
      <c r="C373" t="s">
        <v>4743</v>
      </c>
      <c r="D373" t="s">
        <v>4019</v>
      </c>
      <c r="F373">
        <v>2494800</v>
      </c>
      <c r="I373">
        <v>2494800</v>
      </c>
      <c r="J373">
        <v>2494800</v>
      </c>
    </row>
    <row r="374" spans="1:13" ht="19.149999999999999" x14ac:dyDescent="0.7">
      <c r="A374" t="s">
        <v>4655</v>
      </c>
      <c r="B374" t="s">
        <v>27</v>
      </c>
      <c r="C374" t="s">
        <v>4744</v>
      </c>
      <c r="D374" t="s">
        <v>4067</v>
      </c>
      <c r="F374">
        <v>19400</v>
      </c>
      <c r="I374">
        <v>19400</v>
      </c>
      <c r="J374">
        <v>19400</v>
      </c>
    </row>
    <row r="375" spans="1:13" ht="19.149999999999999" x14ac:dyDescent="0.7">
      <c r="A375" t="s">
        <v>4655</v>
      </c>
      <c r="B375" t="s">
        <v>27</v>
      </c>
      <c r="C375" t="s">
        <v>4745</v>
      </c>
      <c r="D375" t="s">
        <v>4164</v>
      </c>
      <c r="F375">
        <v>80000</v>
      </c>
      <c r="I375">
        <v>80000</v>
      </c>
      <c r="J375">
        <v>80000</v>
      </c>
    </row>
    <row r="376" spans="1:13" ht="19.149999999999999" x14ac:dyDescent="0.7">
      <c r="A376" t="s">
        <v>4655</v>
      </c>
      <c r="B376" t="s">
        <v>27</v>
      </c>
      <c r="C376" t="s">
        <v>4746</v>
      </c>
      <c r="D376" t="s">
        <v>4189</v>
      </c>
      <c r="F376">
        <v>240000</v>
      </c>
      <c r="I376">
        <v>240000</v>
      </c>
      <c r="J376">
        <v>240000</v>
      </c>
    </row>
    <row r="377" spans="1:13" ht="19.149999999999999" x14ac:dyDescent="0.7">
      <c r="A377" s="1" t="s">
        <v>4747</v>
      </c>
      <c r="B377" s="1"/>
      <c r="C377" s="1"/>
      <c r="D377" s="1"/>
      <c r="E377">
        <v>376073082</v>
      </c>
      <c r="F377">
        <v>334396602</v>
      </c>
      <c r="G377">
        <v>8873160</v>
      </c>
      <c r="I377">
        <v>204326520</v>
      </c>
      <c r="J377">
        <v>204326520</v>
      </c>
      <c r="L377">
        <v>515016324</v>
      </c>
      <c r="M377">
        <v>235627830</v>
      </c>
    </row>
    <row r="378" spans="1:13" ht="19.149999999999999" x14ac:dyDescent="0.7">
      <c r="A378" t="s">
        <v>4748</v>
      </c>
      <c r="B378" t="s">
        <v>626</v>
      </c>
      <c r="C378" t="s">
        <v>4749</v>
      </c>
      <c r="D378" t="s">
        <v>623</v>
      </c>
      <c r="E378">
        <v>50000</v>
      </c>
      <c r="F378">
        <v>66000</v>
      </c>
      <c r="I378">
        <v>116000</v>
      </c>
      <c r="J378">
        <v>116000</v>
      </c>
    </row>
    <row r="379" spans="1:13" ht="19.149999999999999" x14ac:dyDescent="0.7">
      <c r="A379" t="s">
        <v>4748</v>
      </c>
      <c r="B379" t="s">
        <v>626</v>
      </c>
      <c r="C379" t="s">
        <v>4750</v>
      </c>
      <c r="D379" t="s">
        <v>751</v>
      </c>
      <c r="F379">
        <v>16000</v>
      </c>
      <c r="I379">
        <v>16000</v>
      </c>
      <c r="J379">
        <v>16000</v>
      </c>
    </row>
    <row r="380" spans="1:13" ht="19.149999999999999" x14ac:dyDescent="0.7">
      <c r="A380" t="s">
        <v>4748</v>
      </c>
      <c r="B380" t="s">
        <v>626</v>
      </c>
      <c r="C380" t="s">
        <v>4751</v>
      </c>
      <c r="D380" t="s">
        <v>754</v>
      </c>
      <c r="E380">
        <v>111825</v>
      </c>
      <c r="F380">
        <v>16986650</v>
      </c>
      <c r="I380">
        <v>25000000</v>
      </c>
      <c r="J380">
        <v>25000000</v>
      </c>
      <c r="L380">
        <v>-7901525</v>
      </c>
      <c r="M380">
        <v>3444000</v>
      </c>
    </row>
    <row r="381" spans="1:13" ht="19.149999999999999" x14ac:dyDescent="0.7">
      <c r="A381" t="s">
        <v>4748</v>
      </c>
      <c r="B381" t="s">
        <v>626</v>
      </c>
      <c r="C381" t="s">
        <v>4752</v>
      </c>
      <c r="D381" t="s">
        <v>830</v>
      </c>
      <c r="E381">
        <v>80000</v>
      </c>
      <c r="F381">
        <v>160000</v>
      </c>
      <c r="I381">
        <v>160000</v>
      </c>
      <c r="J381">
        <v>160000</v>
      </c>
      <c r="L381">
        <v>80000</v>
      </c>
    </row>
    <row r="382" spans="1:13" ht="19.149999999999999" x14ac:dyDescent="0.7">
      <c r="A382" t="s">
        <v>4748</v>
      </c>
      <c r="B382" t="s">
        <v>626</v>
      </c>
      <c r="C382" t="s">
        <v>4753</v>
      </c>
      <c r="D382" t="s">
        <v>846</v>
      </c>
      <c r="F382">
        <v>80000</v>
      </c>
      <c r="I382">
        <v>80000</v>
      </c>
      <c r="J382">
        <v>80000</v>
      </c>
    </row>
    <row r="383" spans="1:13" ht="19.149999999999999" x14ac:dyDescent="0.7">
      <c r="A383" t="s">
        <v>4748</v>
      </c>
      <c r="B383" t="s">
        <v>626</v>
      </c>
      <c r="C383" t="s">
        <v>4754</v>
      </c>
      <c r="D383" t="s">
        <v>980</v>
      </c>
      <c r="F383">
        <v>1392800</v>
      </c>
      <c r="I383">
        <v>3000000</v>
      </c>
      <c r="J383">
        <v>3000000</v>
      </c>
      <c r="L383">
        <v>-1607200</v>
      </c>
    </row>
    <row r="384" spans="1:13" ht="19.149999999999999" x14ac:dyDescent="0.7">
      <c r="A384" t="s">
        <v>4748</v>
      </c>
      <c r="B384" t="s">
        <v>626</v>
      </c>
      <c r="C384" t="s">
        <v>4755</v>
      </c>
      <c r="D384" t="s">
        <v>1045</v>
      </c>
      <c r="E384">
        <v>-6547241</v>
      </c>
      <c r="F384">
        <v>19010156</v>
      </c>
      <c r="I384">
        <v>17959000</v>
      </c>
      <c r="J384">
        <v>17959000</v>
      </c>
      <c r="L384">
        <v>-5496085</v>
      </c>
      <c r="M384">
        <v>1194000</v>
      </c>
    </row>
    <row r="385" spans="1:13" ht="19.149999999999999" x14ac:dyDescent="0.7">
      <c r="A385" t="s">
        <v>4748</v>
      </c>
      <c r="B385" t="s">
        <v>626</v>
      </c>
      <c r="C385" t="s">
        <v>4756</v>
      </c>
      <c r="D385" t="s">
        <v>1078</v>
      </c>
      <c r="E385">
        <v>3865429</v>
      </c>
      <c r="F385">
        <v>17349873</v>
      </c>
      <c r="I385">
        <v>20160000</v>
      </c>
      <c r="J385">
        <v>20160000</v>
      </c>
      <c r="L385">
        <v>1055302</v>
      </c>
      <c r="M385">
        <v>1360987</v>
      </c>
    </row>
    <row r="386" spans="1:13" ht="19.149999999999999" x14ac:dyDescent="0.7">
      <c r="A386" t="s">
        <v>4748</v>
      </c>
      <c r="B386" t="s">
        <v>626</v>
      </c>
      <c r="C386" t="s">
        <v>4757</v>
      </c>
      <c r="D386" t="s">
        <v>1252</v>
      </c>
      <c r="F386">
        <v>40000</v>
      </c>
      <c r="I386">
        <v>40000</v>
      </c>
      <c r="J386">
        <v>40000</v>
      </c>
    </row>
    <row r="387" spans="1:13" ht="19.149999999999999" x14ac:dyDescent="0.7">
      <c r="A387" t="s">
        <v>4748</v>
      </c>
      <c r="B387" t="s">
        <v>626</v>
      </c>
      <c r="C387" t="s">
        <v>4758</v>
      </c>
      <c r="D387" t="s">
        <v>1284</v>
      </c>
      <c r="E387">
        <v>-2621327</v>
      </c>
      <c r="F387">
        <v>1337506</v>
      </c>
      <c r="L387">
        <v>-1283821</v>
      </c>
    </row>
    <row r="388" spans="1:13" ht="19.149999999999999" x14ac:dyDescent="0.7">
      <c r="A388" t="s">
        <v>4748</v>
      </c>
      <c r="B388" t="s">
        <v>626</v>
      </c>
      <c r="C388" t="s">
        <v>4759</v>
      </c>
      <c r="D388" t="s">
        <v>1488</v>
      </c>
      <c r="E388">
        <v>26500000</v>
      </c>
      <c r="L388">
        <v>26500000</v>
      </c>
    </row>
    <row r="389" spans="1:13" ht="19.149999999999999" x14ac:dyDescent="0.7">
      <c r="A389" t="s">
        <v>4748</v>
      </c>
      <c r="B389" t="s">
        <v>626</v>
      </c>
      <c r="C389" t="s">
        <v>4760</v>
      </c>
      <c r="D389" t="s">
        <v>1488</v>
      </c>
      <c r="E389">
        <v>-64581507</v>
      </c>
      <c r="F389">
        <v>108606300</v>
      </c>
      <c r="G389">
        <v>1800000</v>
      </c>
      <c r="I389">
        <v>120000000</v>
      </c>
      <c r="J389">
        <v>120000000</v>
      </c>
      <c r="L389">
        <v>-74175207</v>
      </c>
      <c r="M389">
        <v>3792900</v>
      </c>
    </row>
    <row r="390" spans="1:13" ht="19.149999999999999" x14ac:dyDescent="0.7">
      <c r="A390" t="s">
        <v>4748</v>
      </c>
      <c r="B390" t="s">
        <v>626</v>
      </c>
      <c r="C390" t="s">
        <v>4761</v>
      </c>
      <c r="D390" t="s">
        <v>1492</v>
      </c>
      <c r="E390">
        <v>-2793500</v>
      </c>
      <c r="F390">
        <v>760000</v>
      </c>
      <c r="L390">
        <v>-2033500</v>
      </c>
    </row>
    <row r="391" spans="1:13" ht="19.149999999999999" x14ac:dyDescent="0.7">
      <c r="A391" t="s">
        <v>4748</v>
      </c>
      <c r="B391" t="s">
        <v>626</v>
      </c>
      <c r="C391" t="s">
        <v>4762</v>
      </c>
      <c r="D391" t="s">
        <v>1607</v>
      </c>
      <c r="F391">
        <v>650000</v>
      </c>
      <c r="I391">
        <v>650000</v>
      </c>
      <c r="J391">
        <v>650000</v>
      </c>
    </row>
    <row r="392" spans="1:13" ht="19.149999999999999" x14ac:dyDescent="0.7">
      <c r="A392" t="s">
        <v>4748</v>
      </c>
      <c r="B392" t="s">
        <v>626</v>
      </c>
      <c r="C392" t="s">
        <v>4763</v>
      </c>
      <c r="D392" t="s">
        <v>1890</v>
      </c>
      <c r="E392">
        <v>-42000</v>
      </c>
      <c r="L392">
        <v>-42000</v>
      </c>
    </row>
    <row r="393" spans="1:13" ht="19.149999999999999" x14ac:dyDescent="0.7">
      <c r="A393" t="s">
        <v>4748</v>
      </c>
      <c r="B393" t="s">
        <v>626</v>
      </c>
      <c r="C393" t="s">
        <v>4764</v>
      </c>
      <c r="D393" t="s">
        <v>2098</v>
      </c>
      <c r="E393">
        <v>-4712404</v>
      </c>
      <c r="F393">
        <v>3509324</v>
      </c>
      <c r="L393">
        <v>-1203080</v>
      </c>
      <c r="M393">
        <v>420000</v>
      </c>
    </row>
    <row r="394" spans="1:13" ht="19.149999999999999" x14ac:dyDescent="0.7">
      <c r="A394" t="s">
        <v>4748</v>
      </c>
      <c r="B394" t="s">
        <v>626</v>
      </c>
      <c r="C394" t="s">
        <v>4765</v>
      </c>
      <c r="D394" t="s">
        <v>2287</v>
      </c>
      <c r="F394">
        <v>80000</v>
      </c>
      <c r="I394">
        <v>80000</v>
      </c>
      <c r="J394">
        <v>80000</v>
      </c>
    </row>
    <row r="395" spans="1:13" ht="19.149999999999999" x14ac:dyDescent="0.7">
      <c r="A395" t="s">
        <v>4748</v>
      </c>
      <c r="B395" t="s">
        <v>626</v>
      </c>
      <c r="C395" t="s">
        <v>4766</v>
      </c>
      <c r="D395" t="s">
        <v>2435</v>
      </c>
      <c r="E395">
        <v>-968600</v>
      </c>
      <c r="F395">
        <v>1241500</v>
      </c>
      <c r="L395">
        <v>272900</v>
      </c>
    </row>
    <row r="396" spans="1:13" ht="19.149999999999999" x14ac:dyDescent="0.7">
      <c r="A396" t="s">
        <v>4748</v>
      </c>
      <c r="B396" t="s">
        <v>626</v>
      </c>
      <c r="C396" t="s">
        <v>4767</v>
      </c>
      <c r="D396" t="s">
        <v>2461</v>
      </c>
      <c r="E396">
        <v>1768000</v>
      </c>
      <c r="F396">
        <v>14290400</v>
      </c>
      <c r="I396">
        <v>15062800</v>
      </c>
      <c r="J396">
        <v>15062800</v>
      </c>
      <c r="L396">
        <v>995600</v>
      </c>
      <c r="M396">
        <v>995600</v>
      </c>
    </row>
    <row r="397" spans="1:13" ht="19.149999999999999" x14ac:dyDescent="0.7">
      <c r="A397" t="s">
        <v>4748</v>
      </c>
      <c r="B397" t="s">
        <v>626</v>
      </c>
      <c r="C397" t="s">
        <v>4768</v>
      </c>
      <c r="D397" t="s">
        <v>2557</v>
      </c>
      <c r="E397">
        <v>-6935000</v>
      </c>
      <c r="F397">
        <v>4649600</v>
      </c>
      <c r="L397">
        <v>-2285400</v>
      </c>
      <c r="M397">
        <v>154000</v>
      </c>
    </row>
    <row r="398" spans="1:13" ht="19.149999999999999" x14ac:dyDescent="0.7">
      <c r="A398" t="s">
        <v>4748</v>
      </c>
      <c r="B398" t="s">
        <v>626</v>
      </c>
      <c r="C398" t="s">
        <v>4769</v>
      </c>
      <c r="D398" t="s">
        <v>2797</v>
      </c>
      <c r="E398">
        <v>-899000</v>
      </c>
      <c r="F398">
        <v>1489200</v>
      </c>
      <c r="G398">
        <v>240000</v>
      </c>
      <c r="I398">
        <v>5000000</v>
      </c>
      <c r="J398">
        <v>5000000</v>
      </c>
      <c r="L398">
        <v>-4169800</v>
      </c>
    </row>
    <row r="399" spans="1:13" ht="19.149999999999999" x14ac:dyDescent="0.7">
      <c r="A399" t="s">
        <v>4748</v>
      </c>
      <c r="B399" t="s">
        <v>626</v>
      </c>
      <c r="C399" t="s">
        <v>4770</v>
      </c>
      <c r="D399" t="s">
        <v>2911</v>
      </c>
      <c r="E399">
        <v>-8116515</v>
      </c>
      <c r="F399">
        <v>2852045</v>
      </c>
      <c r="L399">
        <v>-5264470</v>
      </c>
    </row>
    <row r="400" spans="1:13" ht="19.149999999999999" x14ac:dyDescent="0.7">
      <c r="A400" t="s">
        <v>4748</v>
      </c>
      <c r="B400" t="s">
        <v>626</v>
      </c>
      <c r="C400" t="s">
        <v>4771</v>
      </c>
      <c r="D400" t="s">
        <v>2916</v>
      </c>
      <c r="F400">
        <v>2608680</v>
      </c>
      <c r="I400">
        <v>5000000</v>
      </c>
      <c r="J400">
        <v>5000000</v>
      </c>
      <c r="L400">
        <v>-2391320</v>
      </c>
      <c r="M400">
        <v>451400</v>
      </c>
    </row>
    <row r="401" spans="1:13" ht="19.149999999999999" x14ac:dyDescent="0.7">
      <c r="A401" t="s">
        <v>4748</v>
      </c>
      <c r="B401" t="s">
        <v>626</v>
      </c>
      <c r="C401" t="s">
        <v>4772</v>
      </c>
      <c r="D401" t="s">
        <v>2976</v>
      </c>
      <c r="E401">
        <v>-36583</v>
      </c>
      <c r="L401">
        <v>-36583</v>
      </c>
    </row>
    <row r="402" spans="1:13" ht="19.149999999999999" x14ac:dyDescent="0.7">
      <c r="A402" t="s">
        <v>4748</v>
      </c>
      <c r="B402" t="s">
        <v>626</v>
      </c>
      <c r="C402" t="s">
        <v>4773</v>
      </c>
      <c r="D402" t="s">
        <v>3024</v>
      </c>
      <c r="F402">
        <v>64000</v>
      </c>
      <c r="I402">
        <v>64000</v>
      </c>
      <c r="J402">
        <v>64000</v>
      </c>
    </row>
    <row r="403" spans="1:13" ht="19.149999999999999" x14ac:dyDescent="0.7">
      <c r="A403" t="s">
        <v>4748</v>
      </c>
      <c r="B403" t="s">
        <v>626</v>
      </c>
      <c r="C403" t="s">
        <v>4774</v>
      </c>
      <c r="D403" t="s">
        <v>3031</v>
      </c>
      <c r="F403">
        <v>278500</v>
      </c>
      <c r="I403">
        <v>278500</v>
      </c>
      <c r="J403">
        <v>278500</v>
      </c>
    </row>
    <row r="404" spans="1:13" ht="19.149999999999999" x14ac:dyDescent="0.7">
      <c r="A404" t="s">
        <v>4748</v>
      </c>
      <c r="B404" t="s">
        <v>626</v>
      </c>
      <c r="C404" t="s">
        <v>4775</v>
      </c>
      <c r="D404" t="s">
        <v>3051</v>
      </c>
      <c r="E404">
        <v>-7336400</v>
      </c>
      <c r="F404">
        <v>504000</v>
      </c>
      <c r="L404">
        <v>-6832400</v>
      </c>
    </row>
    <row r="405" spans="1:13" ht="19.149999999999999" x14ac:dyDescent="0.7">
      <c r="A405" t="s">
        <v>4748</v>
      </c>
      <c r="B405" t="s">
        <v>626</v>
      </c>
      <c r="C405" t="s">
        <v>4776</v>
      </c>
      <c r="D405" t="s">
        <v>3158</v>
      </c>
      <c r="E405">
        <v>-4755777</v>
      </c>
      <c r="F405">
        <v>6765811</v>
      </c>
      <c r="I405">
        <v>10000000</v>
      </c>
      <c r="J405">
        <v>10000000</v>
      </c>
      <c r="L405">
        <v>-7989966</v>
      </c>
      <c r="M405">
        <v>-167994</v>
      </c>
    </row>
    <row r="406" spans="1:13" ht="19.149999999999999" x14ac:dyDescent="0.7">
      <c r="A406" t="s">
        <v>4748</v>
      </c>
      <c r="B406" t="s">
        <v>626</v>
      </c>
      <c r="C406" t="s">
        <v>4777</v>
      </c>
      <c r="D406" t="s">
        <v>3178</v>
      </c>
      <c r="F406">
        <v>920000</v>
      </c>
      <c r="I406">
        <v>920000</v>
      </c>
      <c r="J406">
        <v>920000</v>
      </c>
    </row>
    <row r="407" spans="1:13" ht="19.149999999999999" x14ac:dyDescent="0.7">
      <c r="A407" t="s">
        <v>4748</v>
      </c>
      <c r="B407" t="s">
        <v>626</v>
      </c>
      <c r="C407" t="s">
        <v>4778</v>
      </c>
      <c r="D407" t="s">
        <v>3185</v>
      </c>
      <c r="E407">
        <v>-640000</v>
      </c>
      <c r="F407">
        <v>648000</v>
      </c>
      <c r="L407">
        <v>8000</v>
      </c>
    </row>
    <row r="408" spans="1:13" ht="19.149999999999999" x14ac:dyDescent="0.7">
      <c r="A408" t="s">
        <v>4748</v>
      </c>
      <c r="B408" t="s">
        <v>626</v>
      </c>
      <c r="C408" t="s">
        <v>4779</v>
      </c>
      <c r="D408" t="s">
        <v>3191</v>
      </c>
      <c r="F408">
        <v>160000</v>
      </c>
      <c r="I408">
        <v>160000</v>
      </c>
      <c r="J408">
        <v>160000</v>
      </c>
    </row>
    <row r="409" spans="1:13" ht="19.149999999999999" x14ac:dyDescent="0.7">
      <c r="A409" t="s">
        <v>4748</v>
      </c>
      <c r="B409" t="s">
        <v>626</v>
      </c>
      <c r="C409" t="s">
        <v>4780</v>
      </c>
      <c r="D409" t="s">
        <v>3391</v>
      </c>
      <c r="E409">
        <v>-6839000</v>
      </c>
      <c r="F409">
        <v>538000</v>
      </c>
      <c r="G409">
        <v>240000</v>
      </c>
      <c r="L409">
        <v>-6061000</v>
      </c>
    </row>
    <row r="410" spans="1:13" ht="19.149999999999999" x14ac:dyDescent="0.7">
      <c r="A410" t="s">
        <v>4748</v>
      </c>
      <c r="B410" t="s">
        <v>626</v>
      </c>
      <c r="C410" t="s">
        <v>4781</v>
      </c>
      <c r="D410" t="s">
        <v>3451</v>
      </c>
      <c r="E410">
        <v>-3313994</v>
      </c>
      <c r="F410">
        <v>755822</v>
      </c>
      <c r="L410">
        <v>-2558172</v>
      </c>
      <c r="M410">
        <v>755822</v>
      </c>
    </row>
    <row r="411" spans="1:13" ht="19.149999999999999" x14ac:dyDescent="0.7">
      <c r="A411" t="s">
        <v>4748</v>
      </c>
      <c r="B411" t="s">
        <v>626</v>
      </c>
      <c r="C411" t="s">
        <v>4782</v>
      </c>
      <c r="D411" t="s">
        <v>4783</v>
      </c>
      <c r="E411">
        <v>-15573623</v>
      </c>
      <c r="F411">
        <v>6507766</v>
      </c>
      <c r="G411">
        <v>120000</v>
      </c>
      <c r="I411">
        <v>20000000</v>
      </c>
      <c r="J411">
        <v>20000000</v>
      </c>
      <c r="L411">
        <v>-28945857</v>
      </c>
      <c r="M411">
        <v>768280</v>
      </c>
    </row>
    <row r="412" spans="1:13" ht="19.149999999999999" x14ac:dyDescent="0.7">
      <c r="A412" t="s">
        <v>4748</v>
      </c>
      <c r="B412" t="s">
        <v>626</v>
      </c>
      <c r="C412" t="s">
        <v>4784</v>
      </c>
      <c r="D412" t="s">
        <v>3700</v>
      </c>
      <c r="E412">
        <v>-13351500</v>
      </c>
      <c r="F412">
        <v>983750</v>
      </c>
      <c r="L412">
        <v>-12367750</v>
      </c>
      <c r="M412">
        <v>225000</v>
      </c>
    </row>
    <row r="413" spans="1:13" ht="19.149999999999999" x14ac:dyDescent="0.7">
      <c r="A413" t="s">
        <v>4748</v>
      </c>
      <c r="B413" t="s">
        <v>626</v>
      </c>
      <c r="C413" t="s">
        <v>4785</v>
      </c>
      <c r="D413" t="s">
        <v>3834</v>
      </c>
      <c r="E413">
        <v>-7284600</v>
      </c>
      <c r="F413">
        <v>18432400</v>
      </c>
      <c r="I413">
        <v>20000000</v>
      </c>
      <c r="J413">
        <v>20000000</v>
      </c>
      <c r="L413">
        <v>-8852200</v>
      </c>
      <c r="M413">
        <v>3948600</v>
      </c>
    </row>
    <row r="414" spans="1:13" ht="19.149999999999999" x14ac:dyDescent="0.7">
      <c r="A414" t="s">
        <v>4748</v>
      </c>
      <c r="B414" t="s">
        <v>626</v>
      </c>
      <c r="C414" t="s">
        <v>4786</v>
      </c>
      <c r="D414" t="s">
        <v>3891</v>
      </c>
      <c r="E414">
        <v>-4386110</v>
      </c>
      <c r="F414">
        <v>1564446</v>
      </c>
      <c r="L414">
        <v>-2821664</v>
      </c>
    </row>
    <row r="415" spans="1:13" ht="19.149999999999999" x14ac:dyDescent="0.7">
      <c r="A415" t="s">
        <v>4748</v>
      </c>
      <c r="B415" t="s">
        <v>626</v>
      </c>
      <c r="C415" t="s">
        <v>4787</v>
      </c>
      <c r="D415" t="s">
        <v>3955</v>
      </c>
      <c r="E415">
        <v>-2062160</v>
      </c>
      <c r="F415">
        <v>2590473</v>
      </c>
      <c r="I415">
        <v>10000000</v>
      </c>
      <c r="J415">
        <v>10000000</v>
      </c>
      <c r="L415">
        <v>-9471687</v>
      </c>
      <c r="M415">
        <v>19556</v>
      </c>
    </row>
    <row r="416" spans="1:13" ht="19.149999999999999" x14ac:dyDescent="0.7">
      <c r="A416" t="s">
        <v>4748</v>
      </c>
      <c r="B416" t="s">
        <v>626</v>
      </c>
      <c r="C416" t="s">
        <v>4788</v>
      </c>
      <c r="D416" t="s">
        <v>4012</v>
      </c>
      <c r="E416">
        <v>1100400</v>
      </c>
      <c r="F416">
        <v>10658200</v>
      </c>
      <c r="I416">
        <v>10000000</v>
      </c>
      <c r="J416">
        <v>10000000</v>
      </c>
      <c r="L416">
        <v>1758600</v>
      </c>
      <c r="M416">
        <v>5409800</v>
      </c>
    </row>
    <row r="417" spans="1:13" ht="19.149999999999999" x14ac:dyDescent="0.7">
      <c r="A417" t="s">
        <v>4748</v>
      </c>
      <c r="B417" t="s">
        <v>626</v>
      </c>
      <c r="C417" t="s">
        <v>4789</v>
      </c>
      <c r="D417" t="s">
        <v>4173</v>
      </c>
      <c r="E417">
        <v>-29000</v>
      </c>
      <c r="L417">
        <v>-29000</v>
      </c>
    </row>
    <row r="418" spans="1:13" ht="19.149999999999999" x14ac:dyDescent="0.7">
      <c r="A418" t="s">
        <v>4748</v>
      </c>
      <c r="B418" t="s">
        <v>626</v>
      </c>
      <c r="C418" t="s">
        <v>4790</v>
      </c>
      <c r="D418" t="s">
        <v>4222</v>
      </c>
      <c r="F418">
        <v>380000</v>
      </c>
      <c r="I418">
        <v>380000</v>
      </c>
      <c r="J418">
        <v>380000</v>
      </c>
    </row>
    <row r="419" spans="1:13" ht="19.149999999999999" x14ac:dyDescent="0.7">
      <c r="A419" s="1" t="s">
        <v>4791</v>
      </c>
      <c r="B419" s="1"/>
      <c r="C419" s="1"/>
      <c r="D419" s="1"/>
      <c r="E419">
        <v>-130350187</v>
      </c>
      <c r="F419">
        <v>248927202</v>
      </c>
      <c r="G419">
        <v>2400000</v>
      </c>
      <c r="I419">
        <v>284126300</v>
      </c>
      <c r="J419">
        <v>284126300</v>
      </c>
      <c r="L419">
        <v>-163149285</v>
      </c>
      <c r="M419">
        <v>22771951</v>
      </c>
    </row>
    <row r="420" spans="1:13" ht="19.149999999999999" x14ac:dyDescent="0.7">
      <c r="A420" t="s">
        <v>4792</v>
      </c>
      <c r="B420" t="s">
        <v>176</v>
      </c>
      <c r="C420" t="s">
        <v>4793</v>
      </c>
      <c r="D420" t="s">
        <v>1445</v>
      </c>
      <c r="E420">
        <v>450000000</v>
      </c>
      <c r="G420">
        <v>-450000000</v>
      </c>
    </row>
    <row r="421" spans="1:13" ht="19.149999999999999" x14ac:dyDescent="0.7">
      <c r="A421" t="s">
        <v>4792</v>
      </c>
      <c r="B421" t="s">
        <v>176</v>
      </c>
      <c r="C421" t="s">
        <v>4794</v>
      </c>
      <c r="D421" t="s">
        <v>4795</v>
      </c>
      <c r="F421">
        <v>13275000</v>
      </c>
      <c r="L421">
        <v>13275000</v>
      </c>
    </row>
    <row r="422" spans="1:13" ht="19.149999999999999" x14ac:dyDescent="0.7">
      <c r="A422" t="s">
        <v>4792</v>
      </c>
      <c r="B422" t="s">
        <v>176</v>
      </c>
      <c r="C422" t="s">
        <v>4796</v>
      </c>
      <c r="D422" t="s">
        <v>4380</v>
      </c>
      <c r="E422">
        <v>882254600</v>
      </c>
      <c r="L422">
        <v>882254600</v>
      </c>
      <c r="M422">
        <v>192127600</v>
      </c>
    </row>
    <row r="423" spans="1:13" ht="19.149999999999999" x14ac:dyDescent="0.7">
      <c r="A423" s="1" t="s">
        <v>4797</v>
      </c>
      <c r="B423" s="1"/>
      <c r="C423" s="1"/>
      <c r="D423" s="1"/>
      <c r="E423">
        <v>1332254600</v>
      </c>
      <c r="F423">
        <v>13275000</v>
      </c>
      <c r="G423">
        <v>-450000000</v>
      </c>
      <c r="L423">
        <v>895529600</v>
      </c>
      <c r="M423">
        <v>192127600</v>
      </c>
    </row>
    <row r="424" spans="1:13" ht="19.149999999999999" x14ac:dyDescent="0.7">
      <c r="A424" t="s">
        <v>4798</v>
      </c>
      <c r="B424" t="s">
        <v>75</v>
      </c>
      <c r="C424" t="s">
        <v>4799</v>
      </c>
      <c r="D424" t="s">
        <v>461</v>
      </c>
      <c r="E424">
        <v>-8500</v>
      </c>
      <c r="L424">
        <v>-8500</v>
      </c>
    </row>
    <row r="425" spans="1:13" ht="19.149999999999999" x14ac:dyDescent="0.7">
      <c r="A425" t="s">
        <v>4798</v>
      </c>
      <c r="B425" t="s">
        <v>75</v>
      </c>
      <c r="C425" t="s">
        <v>4800</v>
      </c>
      <c r="D425" t="s">
        <v>525</v>
      </c>
      <c r="E425">
        <v>-564365</v>
      </c>
      <c r="F425">
        <v>-155455</v>
      </c>
      <c r="L425">
        <v>-719820</v>
      </c>
    </row>
    <row r="426" spans="1:13" ht="19.149999999999999" x14ac:dyDescent="0.7">
      <c r="A426" t="s">
        <v>4798</v>
      </c>
      <c r="B426" t="s">
        <v>75</v>
      </c>
      <c r="C426" t="s">
        <v>4801</v>
      </c>
      <c r="D426" t="s">
        <v>716</v>
      </c>
      <c r="F426">
        <v>3477600</v>
      </c>
      <c r="I426">
        <v>5000000</v>
      </c>
      <c r="J426">
        <v>5000000</v>
      </c>
      <c r="L426">
        <v>-1522400</v>
      </c>
      <c r="M426">
        <v>286000</v>
      </c>
    </row>
    <row r="427" spans="1:13" ht="19.149999999999999" x14ac:dyDescent="0.7">
      <c r="A427" t="s">
        <v>4798</v>
      </c>
      <c r="B427" t="s">
        <v>75</v>
      </c>
      <c r="C427" t="s">
        <v>4802</v>
      </c>
      <c r="D427" t="s">
        <v>611</v>
      </c>
      <c r="F427">
        <v>8349610</v>
      </c>
      <c r="I427">
        <v>10000000</v>
      </c>
      <c r="J427">
        <v>10000000</v>
      </c>
      <c r="L427">
        <v>-1650390</v>
      </c>
      <c r="M427">
        <v>456750</v>
      </c>
    </row>
    <row r="428" spans="1:13" ht="19.149999999999999" x14ac:dyDescent="0.7">
      <c r="A428" t="s">
        <v>4798</v>
      </c>
      <c r="B428" t="s">
        <v>75</v>
      </c>
      <c r="C428" t="s">
        <v>4803</v>
      </c>
      <c r="D428" t="s">
        <v>637</v>
      </c>
      <c r="F428">
        <v>4040510</v>
      </c>
      <c r="I428">
        <v>5200000</v>
      </c>
      <c r="J428">
        <v>5200000</v>
      </c>
      <c r="L428">
        <v>-1159490</v>
      </c>
      <c r="M428">
        <v>695400</v>
      </c>
    </row>
    <row r="429" spans="1:13" ht="19.149999999999999" x14ac:dyDescent="0.7">
      <c r="A429" t="s">
        <v>4798</v>
      </c>
      <c r="B429" t="s">
        <v>75</v>
      </c>
      <c r="C429" t="s">
        <v>4804</v>
      </c>
      <c r="D429" t="s">
        <v>808</v>
      </c>
      <c r="F429">
        <v>80000</v>
      </c>
      <c r="I429">
        <v>80000</v>
      </c>
      <c r="J429">
        <v>80000</v>
      </c>
    </row>
    <row r="430" spans="1:13" ht="19.149999999999999" x14ac:dyDescent="0.7">
      <c r="A430" t="s">
        <v>4798</v>
      </c>
      <c r="B430" t="s">
        <v>75</v>
      </c>
      <c r="C430" t="s">
        <v>4805</v>
      </c>
      <c r="D430" t="s">
        <v>820</v>
      </c>
      <c r="E430">
        <v>4969800</v>
      </c>
      <c r="L430">
        <v>4969800</v>
      </c>
    </row>
    <row r="431" spans="1:13" ht="19.149999999999999" x14ac:dyDescent="0.7">
      <c r="A431" t="s">
        <v>4798</v>
      </c>
      <c r="B431" t="s">
        <v>75</v>
      </c>
      <c r="C431" t="s">
        <v>4806</v>
      </c>
      <c r="D431" t="s">
        <v>4807</v>
      </c>
      <c r="E431">
        <v>-7084200</v>
      </c>
      <c r="F431">
        <v>372000</v>
      </c>
      <c r="L431">
        <v>-6712200</v>
      </c>
    </row>
    <row r="432" spans="1:13" ht="19.149999999999999" x14ac:dyDescent="0.7">
      <c r="A432" t="s">
        <v>4798</v>
      </c>
      <c r="B432" t="s">
        <v>75</v>
      </c>
      <c r="C432" t="s">
        <v>4808</v>
      </c>
      <c r="D432" t="s">
        <v>1022</v>
      </c>
      <c r="E432">
        <v>-9317090</v>
      </c>
      <c r="F432">
        <v>8907850</v>
      </c>
      <c r="L432">
        <v>-409240</v>
      </c>
      <c r="M432">
        <v>705000</v>
      </c>
    </row>
    <row r="433" spans="1:13" ht="19.149999999999999" x14ac:dyDescent="0.7">
      <c r="A433" t="s">
        <v>4798</v>
      </c>
      <c r="B433" t="s">
        <v>75</v>
      </c>
      <c r="C433" t="s">
        <v>4809</v>
      </c>
      <c r="D433" t="s">
        <v>1271</v>
      </c>
      <c r="E433">
        <v>-2236061</v>
      </c>
      <c r="F433">
        <v>928012</v>
      </c>
      <c r="L433">
        <v>-1308049</v>
      </c>
      <c r="M433">
        <v>928012</v>
      </c>
    </row>
    <row r="434" spans="1:13" ht="19.149999999999999" x14ac:dyDescent="0.7">
      <c r="A434" t="s">
        <v>4798</v>
      </c>
      <c r="B434" t="s">
        <v>75</v>
      </c>
      <c r="C434" t="s">
        <v>4810</v>
      </c>
      <c r="D434" t="s">
        <v>4811</v>
      </c>
      <c r="E434">
        <v>-913000</v>
      </c>
      <c r="L434">
        <v>-913000</v>
      </c>
    </row>
    <row r="435" spans="1:13" ht="19.149999999999999" x14ac:dyDescent="0.7">
      <c r="A435" t="s">
        <v>4798</v>
      </c>
      <c r="B435" t="s">
        <v>75</v>
      </c>
      <c r="C435" t="s">
        <v>4812</v>
      </c>
      <c r="D435" t="s">
        <v>4813</v>
      </c>
      <c r="E435">
        <v>-1080000</v>
      </c>
      <c r="F435">
        <v>800000</v>
      </c>
      <c r="L435">
        <v>-280000</v>
      </c>
    </row>
    <row r="436" spans="1:13" ht="19.149999999999999" x14ac:dyDescent="0.7">
      <c r="A436" t="s">
        <v>4798</v>
      </c>
      <c r="B436" t="s">
        <v>75</v>
      </c>
      <c r="C436" t="s">
        <v>4814</v>
      </c>
      <c r="D436" t="s">
        <v>1349</v>
      </c>
      <c r="E436">
        <v>-962000</v>
      </c>
      <c r="F436">
        <v>422000</v>
      </c>
      <c r="L436">
        <v>-540000</v>
      </c>
    </row>
    <row r="437" spans="1:13" ht="19.149999999999999" x14ac:dyDescent="0.7">
      <c r="A437" t="s">
        <v>4798</v>
      </c>
      <c r="B437" t="s">
        <v>75</v>
      </c>
      <c r="C437" t="s">
        <v>4815</v>
      </c>
      <c r="D437" t="s">
        <v>4816</v>
      </c>
      <c r="F437">
        <v>40000</v>
      </c>
      <c r="G437">
        <v>10000</v>
      </c>
      <c r="I437">
        <v>50000</v>
      </c>
      <c r="J437">
        <v>50000</v>
      </c>
    </row>
    <row r="438" spans="1:13" ht="19.149999999999999" x14ac:dyDescent="0.7">
      <c r="A438" t="s">
        <v>4798</v>
      </c>
      <c r="B438" t="s">
        <v>75</v>
      </c>
      <c r="C438" t="s">
        <v>4817</v>
      </c>
      <c r="D438" t="s">
        <v>1500</v>
      </c>
      <c r="E438">
        <v>-1297600</v>
      </c>
      <c r="F438">
        <v>1697600</v>
      </c>
      <c r="L438">
        <v>400000</v>
      </c>
      <c r="M438">
        <v>356000</v>
      </c>
    </row>
    <row r="439" spans="1:13" ht="19.149999999999999" x14ac:dyDescent="0.7">
      <c r="A439" t="s">
        <v>4798</v>
      </c>
      <c r="B439" t="s">
        <v>75</v>
      </c>
      <c r="C439" t="s">
        <v>4818</v>
      </c>
      <c r="D439" t="s">
        <v>1536</v>
      </c>
      <c r="E439">
        <v>-2228380</v>
      </c>
      <c r="F439">
        <v>5452900</v>
      </c>
      <c r="I439">
        <v>10000000</v>
      </c>
      <c r="J439">
        <v>10000000</v>
      </c>
      <c r="L439">
        <v>-6775480</v>
      </c>
      <c r="M439">
        <v>665400</v>
      </c>
    </row>
    <row r="440" spans="1:13" ht="19.149999999999999" x14ac:dyDescent="0.7">
      <c r="A440" t="s">
        <v>4798</v>
      </c>
      <c r="B440" t="s">
        <v>75</v>
      </c>
      <c r="C440" t="s">
        <v>4819</v>
      </c>
      <c r="D440" t="s">
        <v>1574</v>
      </c>
      <c r="E440">
        <v>-8953527</v>
      </c>
      <c r="F440">
        <v>25367185</v>
      </c>
      <c r="I440">
        <v>22800000</v>
      </c>
      <c r="J440">
        <v>22800000</v>
      </c>
      <c r="L440">
        <v>-6386342</v>
      </c>
      <c r="M440">
        <v>-160600</v>
      </c>
    </row>
    <row r="441" spans="1:13" ht="19.149999999999999" x14ac:dyDescent="0.7">
      <c r="A441" t="s">
        <v>4798</v>
      </c>
      <c r="B441" t="s">
        <v>75</v>
      </c>
      <c r="C441" t="s">
        <v>4820</v>
      </c>
      <c r="D441" t="s">
        <v>1651</v>
      </c>
      <c r="E441">
        <v>-304500</v>
      </c>
      <c r="F441">
        <v>300000</v>
      </c>
      <c r="L441">
        <v>-4500</v>
      </c>
    </row>
    <row r="442" spans="1:13" ht="19.149999999999999" x14ac:dyDescent="0.7">
      <c r="A442" t="s">
        <v>4798</v>
      </c>
      <c r="B442" t="s">
        <v>75</v>
      </c>
      <c r="C442" t="s">
        <v>4821</v>
      </c>
      <c r="D442" t="s">
        <v>1678</v>
      </c>
      <c r="F442">
        <v>1179000</v>
      </c>
      <c r="I442">
        <v>3482000</v>
      </c>
      <c r="J442">
        <v>3482000</v>
      </c>
      <c r="L442">
        <v>-2303000</v>
      </c>
    </row>
    <row r="443" spans="1:13" ht="19.149999999999999" x14ac:dyDescent="0.7">
      <c r="A443" t="s">
        <v>4798</v>
      </c>
      <c r="B443" t="s">
        <v>75</v>
      </c>
      <c r="C443" t="s">
        <v>4822</v>
      </c>
      <c r="D443" t="s">
        <v>1702</v>
      </c>
      <c r="F443">
        <v>48000</v>
      </c>
      <c r="I443">
        <v>48000</v>
      </c>
      <c r="J443">
        <v>48000</v>
      </c>
    </row>
    <row r="444" spans="1:13" ht="19.149999999999999" x14ac:dyDescent="0.7">
      <c r="A444" t="s">
        <v>4798</v>
      </c>
      <c r="B444" t="s">
        <v>75</v>
      </c>
      <c r="C444" t="s">
        <v>4823</v>
      </c>
      <c r="D444" t="s">
        <v>1762</v>
      </c>
      <c r="F444">
        <v>7500000</v>
      </c>
      <c r="I444">
        <v>7500000</v>
      </c>
      <c r="J444">
        <v>7500000</v>
      </c>
    </row>
    <row r="445" spans="1:13" ht="19.149999999999999" x14ac:dyDescent="0.7">
      <c r="A445" t="s">
        <v>4798</v>
      </c>
      <c r="B445" t="s">
        <v>75</v>
      </c>
      <c r="C445" t="s">
        <v>4824</v>
      </c>
      <c r="D445" t="s">
        <v>1803</v>
      </c>
      <c r="F445">
        <v>1726860</v>
      </c>
      <c r="I445">
        <v>1726860</v>
      </c>
      <c r="J445">
        <v>1726860</v>
      </c>
    </row>
    <row r="446" spans="1:13" ht="19.149999999999999" x14ac:dyDescent="0.7">
      <c r="A446" t="s">
        <v>4798</v>
      </c>
      <c r="B446" t="s">
        <v>75</v>
      </c>
      <c r="C446" t="s">
        <v>4825</v>
      </c>
      <c r="D446" t="s">
        <v>1869</v>
      </c>
      <c r="F446">
        <v>80000</v>
      </c>
      <c r="I446">
        <v>80000</v>
      </c>
      <c r="J446">
        <v>80000</v>
      </c>
    </row>
    <row r="447" spans="1:13" ht="19.149999999999999" x14ac:dyDescent="0.7">
      <c r="A447" t="s">
        <v>4798</v>
      </c>
      <c r="B447" t="s">
        <v>75</v>
      </c>
      <c r="C447" t="s">
        <v>4826</v>
      </c>
      <c r="D447" t="s">
        <v>1894</v>
      </c>
      <c r="E447">
        <v>-4865300</v>
      </c>
      <c r="F447">
        <v>784760</v>
      </c>
      <c r="L447">
        <v>-4080540</v>
      </c>
    </row>
    <row r="448" spans="1:13" ht="19.149999999999999" x14ac:dyDescent="0.7">
      <c r="A448" t="s">
        <v>4798</v>
      </c>
      <c r="B448" t="s">
        <v>75</v>
      </c>
      <c r="C448" t="s">
        <v>4827</v>
      </c>
      <c r="D448" t="s">
        <v>1941</v>
      </c>
      <c r="F448">
        <v>2015710</v>
      </c>
      <c r="I448">
        <v>5000000</v>
      </c>
      <c r="J448">
        <v>5000000</v>
      </c>
      <c r="L448">
        <v>-2984290</v>
      </c>
      <c r="M448">
        <v>111634</v>
      </c>
    </row>
    <row r="449" spans="1:13" ht="19.149999999999999" x14ac:dyDescent="0.7">
      <c r="A449" t="s">
        <v>4798</v>
      </c>
      <c r="B449" t="s">
        <v>75</v>
      </c>
      <c r="C449" t="s">
        <v>4828</v>
      </c>
      <c r="D449" t="s">
        <v>2087</v>
      </c>
      <c r="F449">
        <v>93000</v>
      </c>
      <c r="I449">
        <v>93000</v>
      </c>
      <c r="J449">
        <v>93000</v>
      </c>
    </row>
    <row r="450" spans="1:13" ht="19.149999999999999" x14ac:dyDescent="0.7">
      <c r="A450" t="s">
        <v>4798</v>
      </c>
      <c r="B450" t="s">
        <v>75</v>
      </c>
      <c r="C450" t="s">
        <v>4829</v>
      </c>
      <c r="D450" t="s">
        <v>2130</v>
      </c>
      <c r="E450">
        <v>-63200</v>
      </c>
      <c r="F450">
        <v>137456</v>
      </c>
      <c r="L450">
        <v>74256</v>
      </c>
    </row>
    <row r="451" spans="1:13" ht="19.149999999999999" x14ac:dyDescent="0.7">
      <c r="A451" t="s">
        <v>4798</v>
      </c>
      <c r="B451" t="s">
        <v>75</v>
      </c>
      <c r="C451" t="s">
        <v>4830</v>
      </c>
      <c r="D451" t="s">
        <v>2138</v>
      </c>
      <c r="E451">
        <v>-98000</v>
      </c>
      <c r="L451">
        <v>-98000</v>
      </c>
    </row>
    <row r="452" spans="1:13" ht="19.149999999999999" x14ac:dyDescent="0.7">
      <c r="A452" t="s">
        <v>4798</v>
      </c>
      <c r="B452" t="s">
        <v>75</v>
      </c>
      <c r="C452" t="s">
        <v>4831</v>
      </c>
      <c r="D452" t="s">
        <v>2267</v>
      </c>
      <c r="F452">
        <v>1153686</v>
      </c>
      <c r="I452">
        <v>3000000</v>
      </c>
      <c r="J452">
        <v>3000000</v>
      </c>
      <c r="L452">
        <v>-1846314</v>
      </c>
      <c r="M452">
        <v>117336</v>
      </c>
    </row>
    <row r="453" spans="1:13" ht="19.149999999999999" x14ac:dyDescent="0.7">
      <c r="A453" t="s">
        <v>4798</v>
      </c>
      <c r="B453" t="s">
        <v>75</v>
      </c>
      <c r="C453" t="s">
        <v>4832</v>
      </c>
      <c r="D453" t="s">
        <v>2405</v>
      </c>
      <c r="I453">
        <v>1450000</v>
      </c>
      <c r="J453">
        <v>1450000</v>
      </c>
      <c r="L453">
        <v>-1450000</v>
      </c>
    </row>
    <row r="454" spans="1:13" ht="19.149999999999999" x14ac:dyDescent="0.7">
      <c r="A454" t="s">
        <v>4798</v>
      </c>
      <c r="B454" t="s">
        <v>75</v>
      </c>
      <c r="C454" t="s">
        <v>4833</v>
      </c>
      <c r="D454" t="s">
        <v>2420</v>
      </c>
      <c r="E454">
        <v>-30000</v>
      </c>
      <c r="L454">
        <v>-30000</v>
      </c>
    </row>
    <row r="455" spans="1:13" ht="19.149999999999999" x14ac:dyDescent="0.7">
      <c r="A455" t="s">
        <v>4798</v>
      </c>
      <c r="B455" t="s">
        <v>75</v>
      </c>
      <c r="C455" t="s">
        <v>4834</v>
      </c>
      <c r="D455" t="s">
        <v>2528</v>
      </c>
      <c r="F455">
        <v>92000</v>
      </c>
      <c r="I455">
        <v>92000</v>
      </c>
      <c r="J455">
        <v>92000</v>
      </c>
    </row>
    <row r="456" spans="1:13" ht="19.149999999999999" x14ac:dyDescent="0.7">
      <c r="A456" t="s">
        <v>4798</v>
      </c>
      <c r="B456" t="s">
        <v>75</v>
      </c>
      <c r="C456" t="s">
        <v>4835</v>
      </c>
      <c r="D456" t="s">
        <v>2691</v>
      </c>
      <c r="F456">
        <v>144000</v>
      </c>
      <c r="I456">
        <v>96000</v>
      </c>
      <c r="J456">
        <v>96000</v>
      </c>
      <c r="L456">
        <v>48000</v>
      </c>
    </row>
    <row r="457" spans="1:13" ht="19.149999999999999" x14ac:dyDescent="0.7">
      <c r="A457" t="s">
        <v>4798</v>
      </c>
      <c r="B457" t="s">
        <v>75</v>
      </c>
      <c r="C457" t="s">
        <v>4836</v>
      </c>
      <c r="D457" t="s">
        <v>2707</v>
      </c>
      <c r="F457">
        <v>80000</v>
      </c>
      <c r="I457">
        <v>80000</v>
      </c>
      <c r="J457">
        <v>80000</v>
      </c>
    </row>
    <row r="458" spans="1:13" ht="19.149999999999999" x14ac:dyDescent="0.7">
      <c r="A458" t="s">
        <v>4798</v>
      </c>
      <c r="B458" t="s">
        <v>75</v>
      </c>
      <c r="C458" t="s">
        <v>4837</v>
      </c>
      <c r="D458" t="s">
        <v>2723</v>
      </c>
      <c r="E458">
        <v>-9575700</v>
      </c>
      <c r="F458">
        <v>157000</v>
      </c>
      <c r="G458">
        <v>9418700</v>
      </c>
    </row>
    <row r="459" spans="1:13" ht="19.149999999999999" x14ac:dyDescent="0.7">
      <c r="A459" t="s">
        <v>4798</v>
      </c>
      <c r="B459" t="s">
        <v>75</v>
      </c>
      <c r="C459" t="s">
        <v>4838</v>
      </c>
      <c r="D459" t="s">
        <v>2736</v>
      </c>
      <c r="F459">
        <v>63000</v>
      </c>
      <c r="I459">
        <v>47000</v>
      </c>
      <c r="J459">
        <v>47000</v>
      </c>
      <c r="L459">
        <v>16000</v>
      </c>
    </row>
    <row r="460" spans="1:13" ht="19.149999999999999" x14ac:dyDescent="0.7">
      <c r="A460" t="s">
        <v>4798</v>
      </c>
      <c r="B460" t="s">
        <v>75</v>
      </c>
      <c r="C460" t="s">
        <v>4839</v>
      </c>
      <c r="D460" t="s">
        <v>2898</v>
      </c>
      <c r="F460">
        <v>1718700</v>
      </c>
      <c r="I460">
        <v>5000000</v>
      </c>
      <c r="J460">
        <v>5000000</v>
      </c>
      <c r="L460">
        <v>-3281300</v>
      </c>
      <c r="M460">
        <v>650000</v>
      </c>
    </row>
    <row r="461" spans="1:13" ht="19.149999999999999" x14ac:dyDescent="0.7">
      <c r="A461" t="s">
        <v>4798</v>
      </c>
      <c r="B461" t="s">
        <v>75</v>
      </c>
      <c r="C461" t="s">
        <v>4840</v>
      </c>
      <c r="D461" t="s">
        <v>2931</v>
      </c>
      <c r="E461">
        <v>-3153100</v>
      </c>
      <c r="F461">
        <v>440000</v>
      </c>
      <c r="G461">
        <v>675000</v>
      </c>
      <c r="L461">
        <v>-2038100</v>
      </c>
      <c r="M461">
        <v>440000</v>
      </c>
    </row>
    <row r="462" spans="1:13" ht="19.149999999999999" x14ac:dyDescent="0.7">
      <c r="A462" t="s">
        <v>4798</v>
      </c>
      <c r="B462" t="s">
        <v>75</v>
      </c>
      <c r="C462" t="s">
        <v>4841</v>
      </c>
      <c r="D462" t="s">
        <v>2988</v>
      </c>
      <c r="E462">
        <v>-1377372</v>
      </c>
      <c r="F462">
        <v>14400</v>
      </c>
      <c r="L462">
        <v>-1362972</v>
      </c>
    </row>
    <row r="463" spans="1:13" ht="19.149999999999999" x14ac:dyDescent="0.7">
      <c r="A463" t="s">
        <v>4798</v>
      </c>
      <c r="B463" t="s">
        <v>75</v>
      </c>
      <c r="C463" t="s">
        <v>4842</v>
      </c>
      <c r="D463" t="s">
        <v>3126</v>
      </c>
      <c r="F463">
        <v>160000</v>
      </c>
      <c r="I463">
        <v>154000</v>
      </c>
      <c r="J463">
        <v>154000</v>
      </c>
      <c r="L463">
        <v>6000</v>
      </c>
    </row>
    <row r="464" spans="1:13" ht="19.149999999999999" x14ac:dyDescent="0.7">
      <c r="A464" t="s">
        <v>4798</v>
      </c>
      <c r="B464" t="s">
        <v>75</v>
      </c>
      <c r="C464" t="s">
        <v>4843</v>
      </c>
      <c r="D464" t="s">
        <v>3219</v>
      </c>
      <c r="E464">
        <v>16000</v>
      </c>
      <c r="L464">
        <v>16000</v>
      </c>
    </row>
    <row r="465" spans="1:13" ht="19.149999999999999" x14ac:dyDescent="0.7">
      <c r="A465" t="s">
        <v>4798</v>
      </c>
      <c r="B465" t="s">
        <v>75</v>
      </c>
      <c r="C465" t="s">
        <v>4844</v>
      </c>
      <c r="D465" t="s">
        <v>3225</v>
      </c>
      <c r="I465">
        <v>5000000</v>
      </c>
      <c r="J465">
        <v>5000000</v>
      </c>
      <c r="L465">
        <v>-5000000</v>
      </c>
    </row>
    <row r="466" spans="1:13" ht="19.149999999999999" x14ac:dyDescent="0.7">
      <c r="A466" t="s">
        <v>4798</v>
      </c>
      <c r="B466" t="s">
        <v>75</v>
      </c>
      <c r="C466" t="s">
        <v>4845</v>
      </c>
      <c r="D466" t="s">
        <v>3233</v>
      </c>
      <c r="F466">
        <v>228000</v>
      </c>
      <c r="I466">
        <v>228000</v>
      </c>
      <c r="J466">
        <v>228000</v>
      </c>
    </row>
    <row r="467" spans="1:13" ht="19.149999999999999" x14ac:dyDescent="0.7">
      <c r="A467" t="s">
        <v>4798</v>
      </c>
      <c r="B467" t="s">
        <v>75</v>
      </c>
      <c r="C467" t="s">
        <v>4846</v>
      </c>
      <c r="D467" t="s">
        <v>3292</v>
      </c>
      <c r="F467">
        <v>76500</v>
      </c>
      <c r="I467">
        <v>75000</v>
      </c>
      <c r="J467">
        <v>75000</v>
      </c>
      <c r="L467">
        <v>1500</v>
      </c>
    </row>
    <row r="468" spans="1:13" ht="19.149999999999999" x14ac:dyDescent="0.7">
      <c r="A468" t="s">
        <v>4798</v>
      </c>
      <c r="B468" t="s">
        <v>75</v>
      </c>
      <c r="C468" t="s">
        <v>4847</v>
      </c>
      <c r="D468" t="s">
        <v>3326</v>
      </c>
      <c r="E468">
        <v>19667</v>
      </c>
      <c r="F468">
        <v>2876950</v>
      </c>
      <c r="G468">
        <v>572667</v>
      </c>
      <c r="I468">
        <v>5000000</v>
      </c>
      <c r="J468">
        <v>5000000</v>
      </c>
      <c r="L468">
        <v>-1530716</v>
      </c>
      <c r="M468">
        <v>851338</v>
      </c>
    </row>
    <row r="469" spans="1:13" ht="19.149999999999999" x14ac:dyDescent="0.7">
      <c r="A469" t="s">
        <v>4798</v>
      </c>
      <c r="B469" t="s">
        <v>75</v>
      </c>
      <c r="C469" t="s">
        <v>4848</v>
      </c>
      <c r="D469" t="s">
        <v>3341</v>
      </c>
      <c r="F469">
        <v>153000</v>
      </c>
      <c r="I469">
        <v>153000</v>
      </c>
      <c r="J469">
        <v>153000</v>
      </c>
    </row>
    <row r="470" spans="1:13" ht="19.149999999999999" x14ac:dyDescent="0.7">
      <c r="A470" t="s">
        <v>4798</v>
      </c>
      <c r="B470" t="s">
        <v>75</v>
      </c>
      <c r="C470" t="s">
        <v>4849</v>
      </c>
      <c r="D470" t="s">
        <v>3368</v>
      </c>
      <c r="F470">
        <v>80000</v>
      </c>
      <c r="I470">
        <v>80000</v>
      </c>
      <c r="J470">
        <v>80000</v>
      </c>
    </row>
    <row r="471" spans="1:13" ht="19.149999999999999" x14ac:dyDescent="0.7">
      <c r="A471" t="s">
        <v>4798</v>
      </c>
      <c r="B471" t="s">
        <v>75</v>
      </c>
      <c r="C471" t="s">
        <v>4850</v>
      </c>
      <c r="D471" t="s">
        <v>3568</v>
      </c>
      <c r="E471">
        <v>5026000</v>
      </c>
      <c r="F471">
        <v>4223200</v>
      </c>
      <c r="L471">
        <v>9249200</v>
      </c>
    </row>
    <row r="472" spans="1:13" ht="19.149999999999999" x14ac:dyDescent="0.7">
      <c r="A472" t="s">
        <v>4798</v>
      </c>
      <c r="B472" t="s">
        <v>75</v>
      </c>
      <c r="C472" t="s">
        <v>4851</v>
      </c>
      <c r="D472" t="s">
        <v>3735</v>
      </c>
      <c r="F472">
        <v>300000</v>
      </c>
      <c r="I472">
        <v>300000</v>
      </c>
      <c r="J472">
        <v>300000</v>
      </c>
    </row>
    <row r="473" spans="1:13" ht="19.149999999999999" x14ac:dyDescent="0.7">
      <c r="A473" t="s">
        <v>4798</v>
      </c>
      <c r="B473" t="s">
        <v>75</v>
      </c>
      <c r="C473" t="s">
        <v>4852</v>
      </c>
      <c r="D473" t="s">
        <v>3898</v>
      </c>
      <c r="F473">
        <v>6745520</v>
      </c>
      <c r="I473">
        <v>5000000</v>
      </c>
      <c r="J473">
        <v>5000000</v>
      </c>
      <c r="L473">
        <v>1745520</v>
      </c>
      <c r="M473">
        <v>660000</v>
      </c>
    </row>
    <row r="474" spans="1:13" ht="19.149999999999999" x14ac:dyDescent="0.7">
      <c r="A474" t="s">
        <v>4798</v>
      </c>
      <c r="B474" t="s">
        <v>75</v>
      </c>
      <c r="C474" t="s">
        <v>4853</v>
      </c>
      <c r="D474" t="s">
        <v>3898</v>
      </c>
      <c r="E474">
        <v>5000000</v>
      </c>
      <c r="L474">
        <v>5000000</v>
      </c>
    </row>
    <row r="475" spans="1:13" ht="19.149999999999999" x14ac:dyDescent="0.7">
      <c r="A475" t="s">
        <v>4798</v>
      </c>
      <c r="B475" t="s">
        <v>75</v>
      </c>
      <c r="C475" t="s">
        <v>4854</v>
      </c>
      <c r="D475" t="s">
        <v>3908</v>
      </c>
      <c r="F475">
        <v>80000</v>
      </c>
      <c r="I475">
        <v>80000</v>
      </c>
      <c r="J475">
        <v>80000</v>
      </c>
    </row>
    <row r="476" spans="1:13" ht="19.149999999999999" x14ac:dyDescent="0.7">
      <c r="A476" t="s">
        <v>4798</v>
      </c>
      <c r="B476" t="s">
        <v>75</v>
      </c>
      <c r="C476" t="s">
        <v>4855</v>
      </c>
      <c r="D476" t="s">
        <v>4022</v>
      </c>
      <c r="E476">
        <v>-2054800</v>
      </c>
      <c r="F476">
        <v>865600</v>
      </c>
      <c r="L476">
        <v>-1189200</v>
      </c>
    </row>
    <row r="477" spans="1:13" ht="19.149999999999999" x14ac:dyDescent="0.7">
      <c r="A477" t="s">
        <v>4798</v>
      </c>
      <c r="B477" t="s">
        <v>75</v>
      </c>
      <c r="C477" t="s">
        <v>4856</v>
      </c>
      <c r="D477" t="s">
        <v>4030</v>
      </c>
      <c r="F477">
        <v>975100</v>
      </c>
      <c r="I477">
        <v>3000000</v>
      </c>
      <c r="J477">
        <v>3000000</v>
      </c>
      <c r="L477">
        <v>-2024900</v>
      </c>
    </row>
    <row r="478" spans="1:13" ht="19.149999999999999" x14ac:dyDescent="0.7">
      <c r="A478" t="s">
        <v>4798</v>
      </c>
      <c r="B478" t="s">
        <v>75</v>
      </c>
      <c r="C478" t="s">
        <v>4857</v>
      </c>
      <c r="D478" t="s">
        <v>4061</v>
      </c>
      <c r="E478">
        <v>-5087600</v>
      </c>
      <c r="F478">
        <v>465400</v>
      </c>
      <c r="L478">
        <v>-4622200</v>
      </c>
    </row>
    <row r="479" spans="1:13" ht="19.149999999999999" x14ac:dyDescent="0.7">
      <c r="A479" t="s">
        <v>4798</v>
      </c>
      <c r="B479" t="s">
        <v>75</v>
      </c>
      <c r="C479" t="s">
        <v>4858</v>
      </c>
      <c r="D479" t="s">
        <v>4082</v>
      </c>
      <c r="F479">
        <v>1000000</v>
      </c>
      <c r="I479">
        <v>1000000</v>
      </c>
      <c r="J479">
        <v>1000000</v>
      </c>
    </row>
    <row r="480" spans="1:13" ht="19.149999999999999" x14ac:dyDescent="0.7">
      <c r="A480" t="s">
        <v>4798</v>
      </c>
      <c r="B480" t="s">
        <v>75</v>
      </c>
      <c r="C480" t="s">
        <v>4859</v>
      </c>
      <c r="D480" t="s">
        <v>4085</v>
      </c>
      <c r="E480">
        <v>3000000</v>
      </c>
      <c r="I480">
        <v>3000000</v>
      </c>
      <c r="J480">
        <v>3000000</v>
      </c>
    </row>
    <row r="481" spans="1:13" ht="19.149999999999999" x14ac:dyDescent="0.7">
      <c r="A481" t="s">
        <v>4798</v>
      </c>
      <c r="B481" t="s">
        <v>75</v>
      </c>
      <c r="C481" t="s">
        <v>4860</v>
      </c>
      <c r="D481" t="s">
        <v>4095</v>
      </c>
      <c r="F481">
        <v>1098700</v>
      </c>
      <c r="I481">
        <v>2000000</v>
      </c>
      <c r="J481">
        <v>2000000</v>
      </c>
      <c r="L481">
        <v>-901300</v>
      </c>
      <c r="M481">
        <v>1098700</v>
      </c>
    </row>
    <row r="482" spans="1:13" ht="19.149999999999999" x14ac:dyDescent="0.7">
      <c r="A482" t="s">
        <v>4798</v>
      </c>
      <c r="B482" t="s">
        <v>75</v>
      </c>
      <c r="C482" t="s">
        <v>4861</v>
      </c>
      <c r="D482" t="s">
        <v>4248</v>
      </c>
      <c r="E482">
        <v>32000</v>
      </c>
      <c r="I482">
        <v>32000</v>
      </c>
      <c r="J482">
        <v>32000</v>
      </c>
    </row>
    <row r="483" spans="1:13" ht="19.149999999999999" x14ac:dyDescent="0.7">
      <c r="A483" s="1" t="s">
        <v>4862</v>
      </c>
      <c r="B483" s="1"/>
      <c r="C483" s="1"/>
      <c r="D483" s="1"/>
      <c r="E483">
        <v>-43190828</v>
      </c>
      <c r="F483">
        <v>96835354</v>
      </c>
      <c r="G483">
        <v>10676367</v>
      </c>
      <c r="I483">
        <v>105926860</v>
      </c>
      <c r="J483">
        <v>105926860</v>
      </c>
      <c r="L483">
        <v>-41605967</v>
      </c>
      <c r="M483">
        <v>7860970</v>
      </c>
    </row>
    <row r="484" spans="1:13" ht="19.149999999999999" x14ac:dyDescent="0.7">
      <c r="A484" t="s">
        <v>4863</v>
      </c>
      <c r="B484" t="s">
        <v>69</v>
      </c>
      <c r="C484" t="s">
        <v>4864</v>
      </c>
      <c r="D484" t="s">
        <v>65</v>
      </c>
      <c r="F484">
        <v>2556500</v>
      </c>
      <c r="L484">
        <v>2556500</v>
      </c>
    </row>
    <row r="485" spans="1:13" ht="19.149999999999999" x14ac:dyDescent="0.7">
      <c r="A485" t="s">
        <v>4863</v>
      </c>
      <c r="B485" t="s">
        <v>69</v>
      </c>
      <c r="C485" t="s">
        <v>4865</v>
      </c>
      <c r="D485" t="s">
        <v>267</v>
      </c>
      <c r="E485">
        <v>300000000</v>
      </c>
      <c r="L485">
        <v>300000000</v>
      </c>
    </row>
    <row r="486" spans="1:13" ht="19.149999999999999" x14ac:dyDescent="0.7">
      <c r="A486" t="s">
        <v>4863</v>
      </c>
      <c r="B486" t="s">
        <v>69</v>
      </c>
      <c r="C486" t="s">
        <v>4866</v>
      </c>
      <c r="D486" t="s">
        <v>389</v>
      </c>
      <c r="F486">
        <v>64000</v>
      </c>
      <c r="I486">
        <v>64000</v>
      </c>
      <c r="J486">
        <v>64000</v>
      </c>
    </row>
    <row r="487" spans="1:13" ht="19.149999999999999" x14ac:dyDescent="0.7">
      <c r="A487" t="s">
        <v>4863</v>
      </c>
      <c r="B487" t="s">
        <v>69</v>
      </c>
      <c r="C487" t="s">
        <v>4867</v>
      </c>
      <c r="D487" t="s">
        <v>633</v>
      </c>
      <c r="F487">
        <v>459000</v>
      </c>
      <c r="I487">
        <v>306000</v>
      </c>
      <c r="J487">
        <v>306000</v>
      </c>
      <c r="L487">
        <v>153000</v>
      </c>
    </row>
    <row r="488" spans="1:13" ht="19.149999999999999" x14ac:dyDescent="0.7">
      <c r="A488" t="s">
        <v>4863</v>
      </c>
      <c r="B488" t="s">
        <v>69</v>
      </c>
      <c r="C488" t="s">
        <v>4868</v>
      </c>
      <c r="D488" t="s">
        <v>938</v>
      </c>
      <c r="E488">
        <v>30000</v>
      </c>
      <c r="L488">
        <v>30000</v>
      </c>
    </row>
    <row r="489" spans="1:13" ht="19.149999999999999" x14ac:dyDescent="0.7">
      <c r="A489" t="s">
        <v>4863</v>
      </c>
      <c r="B489" t="s">
        <v>69</v>
      </c>
      <c r="C489" t="s">
        <v>4869</v>
      </c>
      <c r="D489" t="s">
        <v>1155</v>
      </c>
      <c r="E489">
        <v>1664300</v>
      </c>
      <c r="F489">
        <v>538820</v>
      </c>
      <c r="L489">
        <v>2203120</v>
      </c>
    </row>
    <row r="490" spans="1:13" ht="19.149999999999999" x14ac:dyDescent="0.7">
      <c r="A490" t="s">
        <v>4863</v>
      </c>
      <c r="B490" t="s">
        <v>69</v>
      </c>
      <c r="C490" t="s">
        <v>4870</v>
      </c>
      <c r="D490" t="s">
        <v>2067</v>
      </c>
      <c r="F490">
        <v>108000</v>
      </c>
      <c r="I490">
        <v>108000</v>
      </c>
      <c r="J490">
        <v>108000</v>
      </c>
    </row>
    <row r="491" spans="1:13" ht="19.149999999999999" x14ac:dyDescent="0.7">
      <c r="A491" t="s">
        <v>4863</v>
      </c>
      <c r="B491" t="s">
        <v>69</v>
      </c>
      <c r="C491" t="s">
        <v>4871</v>
      </c>
      <c r="D491" t="s">
        <v>2109</v>
      </c>
      <c r="F491">
        <v>96000</v>
      </c>
      <c r="I491">
        <v>96000</v>
      </c>
      <c r="J491">
        <v>96000</v>
      </c>
    </row>
    <row r="492" spans="1:13" ht="19.149999999999999" x14ac:dyDescent="0.7">
      <c r="A492" t="s">
        <v>4863</v>
      </c>
      <c r="B492" t="s">
        <v>69</v>
      </c>
      <c r="C492" t="s">
        <v>4872</v>
      </c>
      <c r="D492" t="s">
        <v>2365</v>
      </c>
      <c r="E492">
        <v>29292340</v>
      </c>
      <c r="L492">
        <v>29292340</v>
      </c>
    </row>
    <row r="493" spans="1:13" ht="19.149999999999999" x14ac:dyDescent="0.7">
      <c r="A493" t="s">
        <v>4863</v>
      </c>
      <c r="B493" t="s">
        <v>69</v>
      </c>
      <c r="C493" t="s">
        <v>4873</v>
      </c>
      <c r="D493" t="s">
        <v>2365</v>
      </c>
      <c r="E493">
        <v>707660</v>
      </c>
      <c r="F493">
        <v>14422241</v>
      </c>
      <c r="I493">
        <v>20000000</v>
      </c>
      <c r="J493">
        <v>20000000</v>
      </c>
      <c r="L493">
        <v>-4870099</v>
      </c>
      <c r="M493">
        <v>300000</v>
      </c>
    </row>
    <row r="494" spans="1:13" ht="19.149999999999999" x14ac:dyDescent="0.7">
      <c r="A494" t="s">
        <v>4863</v>
      </c>
      <c r="B494" t="s">
        <v>69</v>
      </c>
      <c r="C494" t="s">
        <v>4874</v>
      </c>
      <c r="D494" t="s">
        <v>2369</v>
      </c>
      <c r="E494">
        <v>836200</v>
      </c>
      <c r="F494">
        <v>10641400</v>
      </c>
      <c r="L494">
        <v>11477600</v>
      </c>
      <c r="M494">
        <v>3235500</v>
      </c>
    </row>
    <row r="495" spans="1:13" ht="19.149999999999999" x14ac:dyDescent="0.7">
      <c r="A495" t="s">
        <v>4863</v>
      </c>
      <c r="B495" t="s">
        <v>69</v>
      </c>
      <c r="C495" t="s">
        <v>4875</v>
      </c>
      <c r="D495" t="s">
        <v>2535</v>
      </c>
      <c r="E495">
        <v>5773998</v>
      </c>
      <c r="L495">
        <v>5773998</v>
      </c>
    </row>
    <row r="496" spans="1:13" ht="19.149999999999999" x14ac:dyDescent="0.7">
      <c r="A496" t="s">
        <v>4863</v>
      </c>
      <c r="B496" t="s">
        <v>69</v>
      </c>
      <c r="C496" t="s">
        <v>4876</v>
      </c>
      <c r="D496" t="s">
        <v>4877</v>
      </c>
      <c r="F496">
        <v>11250</v>
      </c>
      <c r="I496">
        <v>11250</v>
      </c>
      <c r="J496">
        <v>11250</v>
      </c>
    </row>
    <row r="497" spans="1:13" ht="19.149999999999999" x14ac:dyDescent="0.7">
      <c r="A497" t="s">
        <v>4863</v>
      </c>
      <c r="B497" t="s">
        <v>69</v>
      </c>
      <c r="C497" t="s">
        <v>4878</v>
      </c>
      <c r="D497" t="s">
        <v>2710</v>
      </c>
      <c r="F497">
        <v>958140</v>
      </c>
      <c r="I497">
        <v>958140</v>
      </c>
      <c r="J497">
        <v>958140</v>
      </c>
    </row>
    <row r="498" spans="1:13" ht="19.149999999999999" x14ac:dyDescent="0.7">
      <c r="A498" t="s">
        <v>4863</v>
      </c>
      <c r="B498" t="s">
        <v>69</v>
      </c>
      <c r="C498" t="s">
        <v>4879</v>
      </c>
      <c r="D498" t="s">
        <v>2753</v>
      </c>
      <c r="F498">
        <v>1021000</v>
      </c>
      <c r="I498">
        <v>1500000</v>
      </c>
      <c r="J498">
        <v>1500000</v>
      </c>
      <c r="L498">
        <v>-479000</v>
      </c>
    </row>
    <row r="499" spans="1:13" ht="19.149999999999999" x14ac:dyDescent="0.7">
      <c r="A499" t="s">
        <v>4863</v>
      </c>
      <c r="B499" t="s">
        <v>69</v>
      </c>
      <c r="C499" t="s">
        <v>4880</v>
      </c>
      <c r="D499" t="s">
        <v>2956</v>
      </c>
      <c r="F499">
        <v>15000</v>
      </c>
      <c r="I499">
        <v>15000</v>
      </c>
      <c r="J499">
        <v>15000</v>
      </c>
    </row>
    <row r="500" spans="1:13" ht="19.149999999999999" x14ac:dyDescent="0.7">
      <c r="A500" t="s">
        <v>4863</v>
      </c>
      <c r="B500" t="s">
        <v>69</v>
      </c>
      <c r="C500" t="s">
        <v>4881</v>
      </c>
      <c r="D500" t="s">
        <v>3016</v>
      </c>
      <c r="E500">
        <v>1943000</v>
      </c>
      <c r="L500">
        <v>1943000</v>
      </c>
      <c r="M500">
        <v>1943000</v>
      </c>
    </row>
    <row r="501" spans="1:13" ht="19.149999999999999" x14ac:dyDescent="0.7">
      <c r="A501" t="s">
        <v>4863</v>
      </c>
      <c r="B501" t="s">
        <v>69</v>
      </c>
      <c r="C501" t="s">
        <v>4882</v>
      </c>
      <c r="D501" t="s">
        <v>3105</v>
      </c>
      <c r="E501">
        <v>-4544180</v>
      </c>
      <c r="L501">
        <v>-4544180</v>
      </c>
    </row>
    <row r="502" spans="1:13" ht="19.149999999999999" x14ac:dyDescent="0.7">
      <c r="A502" t="s">
        <v>4863</v>
      </c>
      <c r="B502" t="s">
        <v>69</v>
      </c>
      <c r="C502" t="s">
        <v>4883</v>
      </c>
      <c r="D502" t="s">
        <v>3173</v>
      </c>
      <c r="F502">
        <v>16000</v>
      </c>
      <c r="L502">
        <v>16000</v>
      </c>
    </row>
    <row r="503" spans="1:13" ht="19.149999999999999" x14ac:dyDescent="0.7">
      <c r="A503" t="s">
        <v>4863</v>
      </c>
      <c r="B503" t="s">
        <v>69</v>
      </c>
      <c r="C503" t="s">
        <v>4884</v>
      </c>
      <c r="D503" t="s">
        <v>3287</v>
      </c>
      <c r="F503">
        <v>76000</v>
      </c>
      <c r="L503">
        <v>76000</v>
      </c>
    </row>
    <row r="504" spans="1:13" ht="19.149999999999999" x14ac:dyDescent="0.7">
      <c r="A504" t="s">
        <v>4863</v>
      </c>
      <c r="B504" t="s">
        <v>69</v>
      </c>
      <c r="C504" t="s">
        <v>4885</v>
      </c>
      <c r="D504" t="s">
        <v>3396</v>
      </c>
      <c r="F504">
        <v>4223000</v>
      </c>
      <c r="I504">
        <v>21814451</v>
      </c>
      <c r="J504">
        <v>21814451</v>
      </c>
      <c r="L504">
        <v>-17591451</v>
      </c>
      <c r="M504">
        <v>450000</v>
      </c>
    </row>
    <row r="505" spans="1:13" ht="19.149999999999999" x14ac:dyDescent="0.7">
      <c r="A505" t="s">
        <v>4863</v>
      </c>
      <c r="B505" t="s">
        <v>69</v>
      </c>
      <c r="C505" t="s">
        <v>4886</v>
      </c>
      <c r="D505" t="s">
        <v>3429</v>
      </c>
      <c r="F505">
        <v>66000</v>
      </c>
      <c r="I505">
        <v>66000</v>
      </c>
      <c r="J505">
        <v>66000</v>
      </c>
    </row>
    <row r="506" spans="1:13" ht="19.149999999999999" x14ac:dyDescent="0.7">
      <c r="A506" t="s">
        <v>4863</v>
      </c>
      <c r="B506" t="s">
        <v>69</v>
      </c>
      <c r="C506" t="s">
        <v>4887</v>
      </c>
      <c r="D506" t="s">
        <v>3447</v>
      </c>
      <c r="E506">
        <v>-22672</v>
      </c>
      <c r="L506">
        <v>-22672</v>
      </c>
    </row>
    <row r="507" spans="1:13" ht="19.149999999999999" x14ac:dyDescent="0.7">
      <c r="A507" t="s">
        <v>4863</v>
      </c>
      <c r="B507" t="s">
        <v>69</v>
      </c>
      <c r="C507" t="s">
        <v>4888</v>
      </c>
      <c r="D507" t="s">
        <v>3466</v>
      </c>
      <c r="F507">
        <v>400000</v>
      </c>
      <c r="I507">
        <v>400000</v>
      </c>
      <c r="J507">
        <v>400000</v>
      </c>
    </row>
    <row r="508" spans="1:13" ht="19.149999999999999" x14ac:dyDescent="0.7">
      <c r="A508" t="s">
        <v>4863</v>
      </c>
      <c r="B508" t="s">
        <v>69</v>
      </c>
      <c r="C508" t="s">
        <v>4889</v>
      </c>
      <c r="D508" t="s">
        <v>4890</v>
      </c>
      <c r="F508">
        <v>10489100</v>
      </c>
      <c r="I508">
        <v>10489100</v>
      </c>
      <c r="J508">
        <v>10489100</v>
      </c>
    </row>
    <row r="509" spans="1:13" ht="19.149999999999999" x14ac:dyDescent="0.7">
      <c r="A509" t="s">
        <v>4863</v>
      </c>
      <c r="B509" t="s">
        <v>69</v>
      </c>
      <c r="C509" t="s">
        <v>4891</v>
      </c>
      <c r="D509" t="s">
        <v>4892</v>
      </c>
      <c r="F509">
        <v>9041000</v>
      </c>
      <c r="I509">
        <v>7512000</v>
      </c>
      <c r="J509">
        <v>7512000</v>
      </c>
      <c r="L509">
        <v>1529000</v>
      </c>
      <c r="M509">
        <v>1529000</v>
      </c>
    </row>
    <row r="510" spans="1:13" ht="19.149999999999999" x14ac:dyDescent="0.7">
      <c r="A510" t="s">
        <v>4863</v>
      </c>
      <c r="B510" t="s">
        <v>69</v>
      </c>
      <c r="C510" t="s">
        <v>4893</v>
      </c>
      <c r="D510" t="s">
        <v>3632</v>
      </c>
      <c r="E510">
        <v>2024000</v>
      </c>
      <c r="F510">
        <v>4016000</v>
      </c>
      <c r="L510">
        <v>6040000</v>
      </c>
      <c r="M510">
        <v>176000</v>
      </c>
    </row>
    <row r="511" spans="1:13" ht="19.149999999999999" x14ac:dyDescent="0.7">
      <c r="A511" t="s">
        <v>4863</v>
      </c>
      <c r="B511" t="s">
        <v>69</v>
      </c>
      <c r="C511" t="s">
        <v>4894</v>
      </c>
      <c r="D511" t="s">
        <v>3679</v>
      </c>
      <c r="E511">
        <v>-2582103</v>
      </c>
      <c r="L511">
        <v>-2582103</v>
      </c>
    </row>
    <row r="512" spans="1:13" ht="19.149999999999999" x14ac:dyDescent="0.7">
      <c r="A512" t="s">
        <v>4863</v>
      </c>
      <c r="B512" t="s">
        <v>69</v>
      </c>
      <c r="C512" t="s">
        <v>4895</v>
      </c>
      <c r="D512" t="s">
        <v>3961</v>
      </c>
      <c r="E512">
        <v>-166000</v>
      </c>
      <c r="F512">
        <v>80000</v>
      </c>
      <c r="I512">
        <v>80000</v>
      </c>
      <c r="J512">
        <v>80000</v>
      </c>
      <c r="L512">
        <v>-166000</v>
      </c>
    </row>
    <row r="513" spans="1:13" ht="19.149999999999999" x14ac:dyDescent="0.7">
      <c r="A513" t="s">
        <v>4863</v>
      </c>
      <c r="B513" t="s">
        <v>69</v>
      </c>
      <c r="C513" t="s">
        <v>4896</v>
      </c>
      <c r="D513" t="s">
        <v>3982</v>
      </c>
      <c r="F513">
        <v>32973600</v>
      </c>
      <c r="I513">
        <v>32973600</v>
      </c>
      <c r="J513">
        <v>32973600</v>
      </c>
    </row>
    <row r="514" spans="1:13" ht="19.149999999999999" x14ac:dyDescent="0.7">
      <c r="A514" s="1" t="s">
        <v>4897</v>
      </c>
      <c r="B514" s="1"/>
      <c r="C514" s="1"/>
      <c r="D514" s="1"/>
      <c r="E514">
        <v>334956543</v>
      </c>
      <c r="F514">
        <v>92272051</v>
      </c>
      <c r="I514">
        <v>96393541</v>
      </c>
      <c r="J514">
        <v>96393541</v>
      </c>
      <c r="L514">
        <v>330835053</v>
      </c>
      <c r="M514">
        <v>7633500</v>
      </c>
    </row>
    <row r="515" spans="1:13" ht="19.149999999999999" x14ac:dyDescent="0.7">
      <c r="A515" t="s">
        <v>4898</v>
      </c>
      <c r="B515" t="s">
        <v>186</v>
      </c>
      <c r="C515" t="s">
        <v>4899</v>
      </c>
      <c r="D515" t="s">
        <v>408</v>
      </c>
      <c r="F515">
        <v>120000</v>
      </c>
      <c r="I515">
        <v>120000</v>
      </c>
      <c r="J515">
        <v>120000</v>
      </c>
    </row>
    <row r="516" spans="1:13" ht="19.149999999999999" x14ac:dyDescent="0.7">
      <c r="A516" t="s">
        <v>4898</v>
      </c>
      <c r="B516" t="s">
        <v>186</v>
      </c>
      <c r="C516" t="s">
        <v>4900</v>
      </c>
      <c r="D516" t="s">
        <v>4901</v>
      </c>
      <c r="E516">
        <v>-1380895</v>
      </c>
      <c r="F516">
        <v>1894546</v>
      </c>
      <c r="I516">
        <v>5000000</v>
      </c>
      <c r="J516">
        <v>5000000</v>
      </c>
      <c r="L516">
        <v>-4486349</v>
      </c>
      <c r="M516">
        <v>-754600</v>
      </c>
    </row>
    <row r="517" spans="1:13" ht="19.149999999999999" x14ac:dyDescent="0.7">
      <c r="A517" t="s">
        <v>4898</v>
      </c>
      <c r="B517" t="s">
        <v>186</v>
      </c>
      <c r="C517" t="s">
        <v>4902</v>
      </c>
      <c r="D517" t="s">
        <v>451</v>
      </c>
      <c r="E517">
        <v>555200</v>
      </c>
      <c r="F517">
        <v>9968433</v>
      </c>
      <c r="I517">
        <v>13251600</v>
      </c>
      <c r="J517">
        <v>13251600</v>
      </c>
      <c r="L517">
        <v>-2727967</v>
      </c>
      <c r="M517">
        <v>204000</v>
      </c>
    </row>
    <row r="518" spans="1:13" ht="19.149999999999999" x14ac:dyDescent="0.7">
      <c r="A518" t="s">
        <v>4898</v>
      </c>
      <c r="B518" t="s">
        <v>186</v>
      </c>
      <c r="C518" t="s">
        <v>4903</v>
      </c>
      <c r="D518" t="s">
        <v>552</v>
      </c>
      <c r="E518">
        <v>-45000</v>
      </c>
      <c r="F518">
        <v>45000</v>
      </c>
      <c r="I518">
        <v>45000</v>
      </c>
      <c r="J518">
        <v>45000</v>
      </c>
      <c r="L518">
        <v>-45000</v>
      </c>
    </row>
    <row r="519" spans="1:13" ht="19.149999999999999" x14ac:dyDescent="0.7">
      <c r="A519" t="s">
        <v>4898</v>
      </c>
      <c r="B519" t="s">
        <v>186</v>
      </c>
      <c r="C519" t="s">
        <v>4904</v>
      </c>
      <c r="D519" t="s">
        <v>564</v>
      </c>
      <c r="E519">
        <v>-370780</v>
      </c>
      <c r="F519">
        <v>-47200</v>
      </c>
      <c r="L519">
        <v>-417980</v>
      </c>
    </row>
    <row r="520" spans="1:13" ht="19.149999999999999" x14ac:dyDescent="0.7">
      <c r="A520" t="s">
        <v>4898</v>
      </c>
      <c r="B520" t="s">
        <v>186</v>
      </c>
      <c r="C520" t="s">
        <v>4905</v>
      </c>
      <c r="D520" t="s">
        <v>629</v>
      </c>
      <c r="F520">
        <v>48000</v>
      </c>
      <c r="I520">
        <v>48000</v>
      </c>
      <c r="J520">
        <v>48000</v>
      </c>
    </row>
    <row r="521" spans="1:13" ht="19.149999999999999" x14ac:dyDescent="0.7">
      <c r="A521" t="s">
        <v>4898</v>
      </c>
      <c r="B521" t="s">
        <v>186</v>
      </c>
      <c r="C521" t="s">
        <v>4906</v>
      </c>
      <c r="D521" t="s">
        <v>4907</v>
      </c>
      <c r="E521">
        <v>-2553810</v>
      </c>
      <c r="L521">
        <v>-2553810</v>
      </c>
    </row>
    <row r="522" spans="1:13" ht="19.149999999999999" x14ac:dyDescent="0.7">
      <c r="A522" t="s">
        <v>4898</v>
      </c>
      <c r="B522" t="s">
        <v>186</v>
      </c>
      <c r="C522" t="s">
        <v>4908</v>
      </c>
      <c r="D522" t="s">
        <v>711</v>
      </c>
      <c r="E522">
        <v>1000000</v>
      </c>
      <c r="L522">
        <v>1000000</v>
      </c>
    </row>
    <row r="523" spans="1:13" ht="19.149999999999999" x14ac:dyDescent="0.7">
      <c r="A523" t="s">
        <v>4898</v>
      </c>
      <c r="B523" t="s">
        <v>186</v>
      </c>
      <c r="C523" t="s">
        <v>4909</v>
      </c>
      <c r="D523" t="s">
        <v>729</v>
      </c>
      <c r="E523">
        <v>-7607626</v>
      </c>
      <c r="F523">
        <v>2837448</v>
      </c>
      <c r="L523">
        <v>-4770178</v>
      </c>
      <c r="M523">
        <v>614728</v>
      </c>
    </row>
    <row r="524" spans="1:13" ht="19.149999999999999" x14ac:dyDescent="0.7">
      <c r="A524" t="s">
        <v>4898</v>
      </c>
      <c r="B524" t="s">
        <v>186</v>
      </c>
      <c r="C524" t="s">
        <v>4910</v>
      </c>
      <c r="D524" t="s">
        <v>4271</v>
      </c>
      <c r="F524">
        <v>30000</v>
      </c>
      <c r="I524">
        <v>30000</v>
      </c>
      <c r="J524">
        <v>30000</v>
      </c>
    </row>
    <row r="525" spans="1:13" ht="19.149999999999999" x14ac:dyDescent="0.7">
      <c r="A525" t="s">
        <v>4898</v>
      </c>
      <c r="B525" t="s">
        <v>186</v>
      </c>
      <c r="C525" t="s">
        <v>4911</v>
      </c>
      <c r="D525" t="s">
        <v>842</v>
      </c>
      <c r="F525">
        <v>30000</v>
      </c>
      <c r="L525">
        <v>30000</v>
      </c>
    </row>
    <row r="526" spans="1:13" ht="19.149999999999999" x14ac:dyDescent="0.7">
      <c r="A526" t="s">
        <v>4898</v>
      </c>
      <c r="B526" t="s">
        <v>186</v>
      </c>
      <c r="C526" t="s">
        <v>4912</v>
      </c>
      <c r="D526" t="s">
        <v>855</v>
      </c>
      <c r="E526">
        <v>-48000</v>
      </c>
      <c r="L526">
        <v>-48000</v>
      </c>
    </row>
    <row r="527" spans="1:13" ht="19.149999999999999" x14ac:dyDescent="0.7">
      <c r="A527" t="s">
        <v>4898</v>
      </c>
      <c r="B527" t="s">
        <v>186</v>
      </c>
      <c r="C527" t="s">
        <v>4913</v>
      </c>
      <c r="D527" t="s">
        <v>989</v>
      </c>
      <c r="F527">
        <v>5739810</v>
      </c>
      <c r="I527">
        <v>5355310</v>
      </c>
      <c r="J527">
        <v>5355310</v>
      </c>
      <c r="L527">
        <v>384500</v>
      </c>
      <c r="M527">
        <v>384500</v>
      </c>
    </row>
    <row r="528" spans="1:13" ht="19.149999999999999" x14ac:dyDescent="0.7">
      <c r="A528" t="s">
        <v>4898</v>
      </c>
      <c r="B528" t="s">
        <v>186</v>
      </c>
      <c r="C528" t="s">
        <v>4914</v>
      </c>
      <c r="D528" t="s">
        <v>1088</v>
      </c>
      <c r="E528">
        <v>642800</v>
      </c>
      <c r="L528">
        <v>642800</v>
      </c>
      <c r="M528">
        <v>1943000</v>
      </c>
    </row>
    <row r="529" spans="1:13" ht="19.149999999999999" x14ac:dyDescent="0.7">
      <c r="A529" t="s">
        <v>4898</v>
      </c>
      <c r="B529" t="s">
        <v>186</v>
      </c>
      <c r="C529" t="s">
        <v>4915</v>
      </c>
      <c r="D529" t="s">
        <v>4916</v>
      </c>
      <c r="F529">
        <v>4633200</v>
      </c>
      <c r="I529">
        <v>1848000</v>
      </c>
      <c r="J529">
        <v>1848000</v>
      </c>
      <c r="L529">
        <v>2785200</v>
      </c>
      <c r="M529">
        <v>145200</v>
      </c>
    </row>
    <row r="530" spans="1:13" ht="19.149999999999999" x14ac:dyDescent="0.7">
      <c r="A530" t="s">
        <v>4898</v>
      </c>
      <c r="B530" t="s">
        <v>186</v>
      </c>
      <c r="C530" t="s">
        <v>4917</v>
      </c>
      <c r="D530" t="s">
        <v>1229</v>
      </c>
      <c r="E530">
        <v>-3290645</v>
      </c>
      <c r="F530">
        <v>3454055</v>
      </c>
      <c r="L530">
        <v>163410</v>
      </c>
      <c r="M530">
        <v>665325</v>
      </c>
    </row>
    <row r="531" spans="1:13" ht="19.149999999999999" x14ac:dyDescent="0.7">
      <c r="A531" t="s">
        <v>4898</v>
      </c>
      <c r="B531" t="s">
        <v>186</v>
      </c>
      <c r="C531" t="s">
        <v>4918</v>
      </c>
      <c r="D531" t="s">
        <v>1244</v>
      </c>
      <c r="E531">
        <v>-4781339</v>
      </c>
      <c r="F531">
        <v>5134200</v>
      </c>
      <c r="L531">
        <v>352861</v>
      </c>
      <c r="M531">
        <v>792000</v>
      </c>
    </row>
    <row r="532" spans="1:13" ht="19.149999999999999" x14ac:dyDescent="0.7">
      <c r="A532" t="s">
        <v>4898</v>
      </c>
      <c r="B532" t="s">
        <v>186</v>
      </c>
      <c r="C532" t="s">
        <v>4919</v>
      </c>
      <c r="D532" t="s">
        <v>1281</v>
      </c>
      <c r="E532">
        <v>-8313362</v>
      </c>
      <c r="F532">
        <v>4824619</v>
      </c>
      <c r="L532">
        <v>-3488743</v>
      </c>
      <c r="M532">
        <v>-86333</v>
      </c>
    </row>
    <row r="533" spans="1:13" ht="19.149999999999999" x14ac:dyDescent="0.7">
      <c r="A533" t="s">
        <v>4898</v>
      </c>
      <c r="B533" t="s">
        <v>186</v>
      </c>
      <c r="C533" t="s">
        <v>4920</v>
      </c>
      <c r="D533" t="s">
        <v>1457</v>
      </c>
      <c r="E533">
        <v>2178300</v>
      </c>
      <c r="I533">
        <v>2178300</v>
      </c>
      <c r="J533">
        <v>2178300</v>
      </c>
    </row>
    <row r="534" spans="1:13" ht="19.149999999999999" x14ac:dyDescent="0.7">
      <c r="A534" t="s">
        <v>4898</v>
      </c>
      <c r="B534" t="s">
        <v>186</v>
      </c>
      <c r="C534" t="s">
        <v>4921</v>
      </c>
      <c r="D534" t="s">
        <v>1456</v>
      </c>
      <c r="E534">
        <v>802950</v>
      </c>
      <c r="I534">
        <v>802950</v>
      </c>
      <c r="J534">
        <v>802950</v>
      </c>
    </row>
    <row r="535" spans="1:13" ht="19.149999999999999" x14ac:dyDescent="0.7">
      <c r="A535" t="s">
        <v>4898</v>
      </c>
      <c r="B535" t="s">
        <v>186</v>
      </c>
      <c r="C535" t="s">
        <v>4922</v>
      </c>
      <c r="D535" t="s">
        <v>1478</v>
      </c>
      <c r="F535">
        <v>760000</v>
      </c>
      <c r="I535">
        <v>380000</v>
      </c>
      <c r="J535">
        <v>380000</v>
      </c>
      <c r="L535">
        <v>380000</v>
      </c>
    </row>
    <row r="536" spans="1:13" ht="19.149999999999999" x14ac:dyDescent="0.7">
      <c r="A536" t="s">
        <v>4898</v>
      </c>
      <c r="B536" t="s">
        <v>186</v>
      </c>
      <c r="C536" t="s">
        <v>4923</v>
      </c>
      <c r="D536" t="s">
        <v>1754</v>
      </c>
      <c r="E536">
        <v>20000</v>
      </c>
      <c r="L536">
        <v>20000</v>
      </c>
    </row>
    <row r="537" spans="1:13" ht="19.149999999999999" x14ac:dyDescent="0.7">
      <c r="A537" t="s">
        <v>4898</v>
      </c>
      <c r="B537" t="s">
        <v>186</v>
      </c>
      <c r="C537" t="s">
        <v>4924</v>
      </c>
      <c r="D537" t="s">
        <v>1843</v>
      </c>
      <c r="E537">
        <v>-92000</v>
      </c>
      <c r="F537">
        <v>96400</v>
      </c>
      <c r="I537">
        <v>4400</v>
      </c>
      <c r="J537">
        <v>4400</v>
      </c>
    </row>
    <row r="538" spans="1:13" ht="19.149999999999999" x14ac:dyDescent="0.7">
      <c r="A538" t="s">
        <v>4898</v>
      </c>
      <c r="B538" t="s">
        <v>186</v>
      </c>
      <c r="C538" t="s">
        <v>4925</v>
      </c>
      <c r="D538" t="s">
        <v>1873</v>
      </c>
      <c r="E538">
        <v>1086113</v>
      </c>
      <c r="I538">
        <v>1086113</v>
      </c>
      <c r="J538">
        <v>1086113</v>
      </c>
    </row>
    <row r="539" spans="1:13" ht="19.149999999999999" x14ac:dyDescent="0.7">
      <c r="A539" t="s">
        <v>4898</v>
      </c>
      <c r="B539" t="s">
        <v>186</v>
      </c>
      <c r="C539" t="s">
        <v>4926</v>
      </c>
      <c r="D539" t="s">
        <v>4927</v>
      </c>
      <c r="E539">
        <v>-250000</v>
      </c>
      <c r="L539">
        <v>-250000</v>
      </c>
    </row>
    <row r="540" spans="1:13" ht="19.149999999999999" x14ac:dyDescent="0.7">
      <c r="A540" t="s">
        <v>4898</v>
      </c>
      <c r="B540" t="s">
        <v>186</v>
      </c>
      <c r="C540" t="s">
        <v>4928</v>
      </c>
      <c r="D540" t="s">
        <v>2037</v>
      </c>
      <c r="E540">
        <v>-6560356</v>
      </c>
      <c r="F540">
        <v>-267035</v>
      </c>
      <c r="L540">
        <v>-6827391</v>
      </c>
    </row>
    <row r="541" spans="1:13" ht="19.149999999999999" x14ac:dyDescent="0.7">
      <c r="A541" t="s">
        <v>4898</v>
      </c>
      <c r="B541" t="s">
        <v>186</v>
      </c>
      <c r="C541" t="s">
        <v>4929</v>
      </c>
      <c r="D541" t="s">
        <v>2105</v>
      </c>
      <c r="F541">
        <v>97200</v>
      </c>
      <c r="I541">
        <v>100000</v>
      </c>
      <c r="J541">
        <v>100000</v>
      </c>
      <c r="L541">
        <v>-2800</v>
      </c>
    </row>
    <row r="542" spans="1:13" ht="19.149999999999999" x14ac:dyDescent="0.7">
      <c r="A542" t="s">
        <v>4898</v>
      </c>
      <c r="B542" t="s">
        <v>186</v>
      </c>
      <c r="C542" t="s">
        <v>4930</v>
      </c>
      <c r="D542" t="s">
        <v>4269</v>
      </c>
      <c r="F542">
        <v>6868880</v>
      </c>
      <c r="I542">
        <v>10000000</v>
      </c>
      <c r="J542">
        <v>10000000</v>
      </c>
      <c r="L542">
        <v>-3131120</v>
      </c>
      <c r="M542">
        <v>6868880</v>
      </c>
    </row>
    <row r="543" spans="1:13" ht="19.149999999999999" x14ac:dyDescent="0.7">
      <c r="A543" t="s">
        <v>4898</v>
      </c>
      <c r="B543" t="s">
        <v>186</v>
      </c>
      <c r="C543" t="s">
        <v>4931</v>
      </c>
      <c r="D543" t="s">
        <v>2218</v>
      </c>
      <c r="E543">
        <v>-1232000</v>
      </c>
      <c r="L543">
        <v>-1232000</v>
      </c>
    </row>
    <row r="544" spans="1:13" ht="19.149999999999999" x14ac:dyDescent="0.7">
      <c r="A544" t="s">
        <v>4898</v>
      </c>
      <c r="B544" t="s">
        <v>186</v>
      </c>
      <c r="C544" t="s">
        <v>4932</v>
      </c>
      <c r="D544" t="s">
        <v>2222</v>
      </c>
      <c r="F544">
        <v>888800</v>
      </c>
      <c r="I544">
        <v>1000000</v>
      </c>
      <c r="J544">
        <v>1000000</v>
      </c>
      <c r="L544">
        <v>-111200</v>
      </c>
    </row>
    <row r="545" spans="1:13" ht="19.149999999999999" x14ac:dyDescent="0.7">
      <c r="A545" t="s">
        <v>4898</v>
      </c>
      <c r="B545" t="s">
        <v>186</v>
      </c>
      <c r="C545" t="s">
        <v>4933</v>
      </c>
      <c r="D545" t="s">
        <v>2303</v>
      </c>
      <c r="F545">
        <v>2838200</v>
      </c>
      <c r="L545">
        <v>2838200</v>
      </c>
      <c r="M545">
        <v>2838200</v>
      </c>
    </row>
    <row r="546" spans="1:13" ht="19.149999999999999" x14ac:dyDescent="0.7">
      <c r="A546" t="s">
        <v>4898</v>
      </c>
      <c r="B546" t="s">
        <v>186</v>
      </c>
      <c r="C546" t="s">
        <v>4934</v>
      </c>
      <c r="D546" t="s">
        <v>2389</v>
      </c>
      <c r="F546">
        <v>7500000</v>
      </c>
      <c r="I546">
        <v>7500000</v>
      </c>
      <c r="J546">
        <v>7500000</v>
      </c>
    </row>
    <row r="547" spans="1:13" ht="19.149999999999999" x14ac:dyDescent="0.7">
      <c r="A547" t="s">
        <v>4898</v>
      </c>
      <c r="B547" t="s">
        <v>186</v>
      </c>
      <c r="C547" t="s">
        <v>4935</v>
      </c>
      <c r="D547" t="s">
        <v>2464</v>
      </c>
      <c r="F547">
        <v>1146836</v>
      </c>
      <c r="I547">
        <v>806400</v>
      </c>
      <c r="J547">
        <v>806400</v>
      </c>
      <c r="L547">
        <v>340436</v>
      </c>
      <c r="M547">
        <v>158400</v>
      </c>
    </row>
    <row r="548" spans="1:13" ht="19.149999999999999" x14ac:dyDescent="0.7">
      <c r="A548" t="s">
        <v>4898</v>
      </c>
      <c r="B548" t="s">
        <v>186</v>
      </c>
      <c r="C548" t="s">
        <v>4936</v>
      </c>
      <c r="D548" t="s">
        <v>2540</v>
      </c>
      <c r="E548">
        <v>24947640</v>
      </c>
      <c r="F548">
        <v>14224220</v>
      </c>
      <c r="I548">
        <v>15000000</v>
      </c>
      <c r="J548">
        <v>15000000</v>
      </c>
      <c r="L548">
        <v>24171860</v>
      </c>
      <c r="M548">
        <v>760400</v>
      </c>
    </row>
    <row r="549" spans="1:13" ht="19.149999999999999" x14ac:dyDescent="0.7">
      <c r="A549" t="s">
        <v>4898</v>
      </c>
      <c r="B549" t="s">
        <v>186</v>
      </c>
      <c r="C549" t="s">
        <v>4937</v>
      </c>
      <c r="D549" t="s">
        <v>2548</v>
      </c>
      <c r="E549">
        <v>-19558600</v>
      </c>
      <c r="F549">
        <v>7681524</v>
      </c>
      <c r="L549">
        <v>-11877076</v>
      </c>
      <c r="M549">
        <v>715000</v>
      </c>
    </row>
    <row r="550" spans="1:13" ht="19.149999999999999" x14ac:dyDescent="0.7">
      <c r="A550" t="s">
        <v>4898</v>
      </c>
      <c r="B550" t="s">
        <v>186</v>
      </c>
      <c r="C550" t="s">
        <v>4938</v>
      </c>
      <c r="D550" t="s">
        <v>2564</v>
      </c>
      <c r="E550">
        <v>-837837</v>
      </c>
      <c r="F550">
        <v>4008279</v>
      </c>
      <c r="I550">
        <v>5000000</v>
      </c>
      <c r="J550">
        <v>5000000</v>
      </c>
      <c r="L550">
        <v>-1829558</v>
      </c>
      <c r="M550">
        <v>701991</v>
      </c>
    </row>
    <row r="551" spans="1:13" ht="19.149999999999999" x14ac:dyDescent="0.7">
      <c r="A551" t="s">
        <v>4898</v>
      </c>
      <c r="B551" t="s">
        <v>186</v>
      </c>
      <c r="C551" t="s">
        <v>4939</v>
      </c>
      <c r="D551" t="s">
        <v>2578</v>
      </c>
      <c r="F551">
        <v>160000</v>
      </c>
      <c r="I551">
        <v>160000</v>
      </c>
      <c r="J551">
        <v>160000</v>
      </c>
    </row>
    <row r="552" spans="1:13" ht="19.149999999999999" x14ac:dyDescent="0.7">
      <c r="A552" t="s">
        <v>4898</v>
      </c>
      <c r="B552" t="s">
        <v>186</v>
      </c>
      <c r="C552" t="s">
        <v>4940</v>
      </c>
      <c r="D552" t="s">
        <v>2618</v>
      </c>
      <c r="E552">
        <v>-12260260</v>
      </c>
      <c r="F552">
        <v>16160000</v>
      </c>
      <c r="I552">
        <v>8000000</v>
      </c>
      <c r="J552">
        <v>8000000</v>
      </c>
      <c r="L552">
        <v>-4100260</v>
      </c>
    </row>
    <row r="553" spans="1:13" ht="19.149999999999999" x14ac:dyDescent="0.7">
      <c r="A553" t="s">
        <v>4898</v>
      </c>
      <c r="B553" t="s">
        <v>186</v>
      </c>
      <c r="C553" t="s">
        <v>4941</v>
      </c>
      <c r="D553" t="s">
        <v>2718</v>
      </c>
      <c r="E553">
        <v>-8095</v>
      </c>
      <c r="L553">
        <v>-8095</v>
      </c>
    </row>
    <row r="554" spans="1:13" ht="19.149999999999999" x14ac:dyDescent="0.7">
      <c r="A554" t="s">
        <v>4898</v>
      </c>
      <c r="B554" t="s">
        <v>186</v>
      </c>
      <c r="C554" t="s">
        <v>4942</v>
      </c>
      <c r="D554" t="s">
        <v>2733</v>
      </c>
      <c r="F554">
        <v>30000</v>
      </c>
      <c r="I554">
        <v>30000</v>
      </c>
      <c r="J554">
        <v>30000</v>
      </c>
    </row>
    <row r="555" spans="1:13" ht="19.149999999999999" x14ac:dyDescent="0.7">
      <c r="A555" t="s">
        <v>4898</v>
      </c>
      <c r="B555" t="s">
        <v>186</v>
      </c>
      <c r="C555" t="s">
        <v>4943</v>
      </c>
      <c r="D555" t="s">
        <v>2842</v>
      </c>
      <c r="F555">
        <v>80000</v>
      </c>
      <c r="I555">
        <v>80000</v>
      </c>
      <c r="J555">
        <v>80000</v>
      </c>
    </row>
    <row r="556" spans="1:13" ht="19.149999999999999" x14ac:dyDescent="0.7">
      <c r="A556" t="s">
        <v>4898</v>
      </c>
      <c r="B556" t="s">
        <v>186</v>
      </c>
      <c r="C556" t="s">
        <v>4944</v>
      </c>
      <c r="D556" t="s">
        <v>2865</v>
      </c>
      <c r="F556">
        <v>4545600</v>
      </c>
      <c r="I556">
        <v>3000000</v>
      </c>
      <c r="J556">
        <v>3000000</v>
      </c>
      <c r="L556">
        <v>1545600</v>
      </c>
      <c r="M556">
        <v>26400</v>
      </c>
    </row>
    <row r="557" spans="1:13" ht="19.149999999999999" x14ac:dyDescent="0.7">
      <c r="A557" t="s">
        <v>4898</v>
      </c>
      <c r="B557" t="s">
        <v>186</v>
      </c>
      <c r="C557" t="s">
        <v>4945</v>
      </c>
      <c r="D557" t="s">
        <v>2889</v>
      </c>
      <c r="E557">
        <v>-168000</v>
      </c>
      <c r="F557">
        <v>168000</v>
      </c>
    </row>
    <row r="558" spans="1:13" ht="19.149999999999999" x14ac:dyDescent="0.7">
      <c r="A558" t="s">
        <v>4898</v>
      </c>
      <c r="B558" t="s">
        <v>186</v>
      </c>
      <c r="C558" t="s">
        <v>4946</v>
      </c>
      <c r="D558" t="s">
        <v>2926</v>
      </c>
      <c r="E558">
        <v>49358940</v>
      </c>
      <c r="L558">
        <v>49358940</v>
      </c>
    </row>
    <row r="559" spans="1:13" ht="19.149999999999999" x14ac:dyDescent="0.7">
      <c r="A559" t="s">
        <v>4898</v>
      </c>
      <c r="B559" t="s">
        <v>186</v>
      </c>
      <c r="C559" t="s">
        <v>4947</v>
      </c>
      <c r="D559" t="s">
        <v>3021</v>
      </c>
      <c r="E559">
        <v>-313000</v>
      </c>
      <c r="F559">
        <v>80000</v>
      </c>
      <c r="I559">
        <v>80000</v>
      </c>
      <c r="J559">
        <v>80000</v>
      </c>
      <c r="L559">
        <v>-313000</v>
      </c>
    </row>
    <row r="560" spans="1:13" ht="19.149999999999999" x14ac:dyDescent="0.7">
      <c r="A560" t="s">
        <v>4898</v>
      </c>
      <c r="B560" t="s">
        <v>186</v>
      </c>
      <c r="C560" t="s">
        <v>4948</v>
      </c>
      <c r="D560" t="s">
        <v>3039</v>
      </c>
      <c r="E560">
        <v>46400</v>
      </c>
      <c r="L560">
        <v>46400</v>
      </c>
    </row>
    <row r="561" spans="1:13" ht="19.149999999999999" x14ac:dyDescent="0.7">
      <c r="A561" t="s">
        <v>4898</v>
      </c>
      <c r="B561" t="s">
        <v>186</v>
      </c>
      <c r="C561" t="s">
        <v>4949</v>
      </c>
      <c r="D561" t="s">
        <v>3043</v>
      </c>
      <c r="F561">
        <v>240000</v>
      </c>
      <c r="I561">
        <v>240000</v>
      </c>
      <c r="J561">
        <v>240000</v>
      </c>
    </row>
    <row r="562" spans="1:13" ht="19.149999999999999" x14ac:dyDescent="0.7">
      <c r="A562" t="s">
        <v>4898</v>
      </c>
      <c r="B562" t="s">
        <v>186</v>
      </c>
      <c r="C562" t="s">
        <v>4950</v>
      </c>
      <c r="D562" t="s">
        <v>3077</v>
      </c>
      <c r="F562">
        <v>128000</v>
      </c>
      <c r="I562">
        <v>128000</v>
      </c>
      <c r="J562">
        <v>128000</v>
      </c>
    </row>
    <row r="563" spans="1:13" ht="19.149999999999999" x14ac:dyDescent="0.7">
      <c r="A563" t="s">
        <v>4898</v>
      </c>
      <c r="B563" t="s">
        <v>186</v>
      </c>
      <c r="C563" t="s">
        <v>4951</v>
      </c>
      <c r="D563" t="s">
        <v>3134</v>
      </c>
      <c r="E563">
        <v>-59786</v>
      </c>
      <c r="L563">
        <v>-59786</v>
      </c>
    </row>
    <row r="564" spans="1:13" ht="19.149999999999999" x14ac:dyDescent="0.7">
      <c r="A564" t="s">
        <v>4898</v>
      </c>
      <c r="B564" t="s">
        <v>186</v>
      </c>
      <c r="C564" t="s">
        <v>4952</v>
      </c>
      <c r="D564" t="s">
        <v>3241</v>
      </c>
      <c r="F564">
        <v>2975280</v>
      </c>
      <c r="I564">
        <v>5000000</v>
      </c>
      <c r="J564">
        <v>5000000</v>
      </c>
      <c r="L564">
        <v>-2024720</v>
      </c>
    </row>
    <row r="565" spans="1:13" ht="19.149999999999999" x14ac:dyDescent="0.7">
      <c r="A565" t="s">
        <v>4898</v>
      </c>
      <c r="B565" t="s">
        <v>186</v>
      </c>
      <c r="C565" t="s">
        <v>4953</v>
      </c>
      <c r="D565" t="s">
        <v>3444</v>
      </c>
      <c r="E565">
        <v>260771</v>
      </c>
      <c r="F565">
        <v>-1516400</v>
      </c>
      <c r="I565">
        <v>5000000</v>
      </c>
      <c r="J565">
        <v>5000000</v>
      </c>
      <c r="L565">
        <v>-6255629</v>
      </c>
      <c r="M565">
        <v>8800</v>
      </c>
    </row>
    <row r="566" spans="1:13" ht="19.149999999999999" x14ac:dyDescent="0.7">
      <c r="A566" t="s">
        <v>4898</v>
      </c>
      <c r="B566" t="s">
        <v>186</v>
      </c>
      <c r="C566" t="s">
        <v>4954</v>
      </c>
      <c r="D566" t="s">
        <v>3489</v>
      </c>
      <c r="E566">
        <v>818400</v>
      </c>
      <c r="F566">
        <v>4139724</v>
      </c>
      <c r="I566">
        <v>10000000</v>
      </c>
      <c r="J566">
        <v>10000000</v>
      </c>
      <c r="L566">
        <v>-5041876</v>
      </c>
      <c r="M566">
        <v>216000</v>
      </c>
    </row>
    <row r="567" spans="1:13" ht="19.149999999999999" x14ac:dyDescent="0.7">
      <c r="A567" t="s">
        <v>4898</v>
      </c>
      <c r="B567" t="s">
        <v>186</v>
      </c>
      <c r="C567" t="s">
        <v>4955</v>
      </c>
      <c r="D567" t="s">
        <v>3512</v>
      </c>
      <c r="E567">
        <v>-39000</v>
      </c>
      <c r="L567">
        <v>-39000</v>
      </c>
    </row>
    <row r="568" spans="1:13" ht="19.149999999999999" x14ac:dyDescent="0.7">
      <c r="A568" t="s">
        <v>4898</v>
      </c>
      <c r="B568" t="s">
        <v>186</v>
      </c>
      <c r="C568" t="s">
        <v>4956</v>
      </c>
      <c r="D568" t="s">
        <v>3540</v>
      </c>
      <c r="F568">
        <v>745120</v>
      </c>
      <c r="I568">
        <v>1000000</v>
      </c>
      <c r="J568">
        <v>1000000</v>
      </c>
      <c r="L568">
        <v>-254880</v>
      </c>
    </row>
    <row r="569" spans="1:13" ht="19.149999999999999" x14ac:dyDescent="0.7">
      <c r="A569" t="s">
        <v>4898</v>
      </c>
      <c r="B569" t="s">
        <v>186</v>
      </c>
      <c r="C569" t="s">
        <v>4957</v>
      </c>
      <c r="D569" t="s">
        <v>3549</v>
      </c>
      <c r="F569">
        <v>80000</v>
      </c>
      <c r="I569">
        <v>80000</v>
      </c>
      <c r="J569">
        <v>80000</v>
      </c>
    </row>
    <row r="570" spans="1:13" ht="19.149999999999999" x14ac:dyDescent="0.7">
      <c r="A570" t="s">
        <v>4898</v>
      </c>
      <c r="B570" t="s">
        <v>186</v>
      </c>
      <c r="C570" t="s">
        <v>4958</v>
      </c>
      <c r="D570" t="s">
        <v>3562</v>
      </c>
      <c r="F570">
        <v>689920</v>
      </c>
      <c r="I570">
        <v>1000000</v>
      </c>
      <c r="J570">
        <v>1000000</v>
      </c>
      <c r="L570">
        <v>-310080</v>
      </c>
    </row>
    <row r="571" spans="1:13" ht="19.149999999999999" x14ac:dyDescent="0.7">
      <c r="A571" t="s">
        <v>4898</v>
      </c>
      <c r="B571" t="s">
        <v>186</v>
      </c>
      <c r="C571" t="s">
        <v>4959</v>
      </c>
      <c r="D571" t="s">
        <v>3584</v>
      </c>
      <c r="E571">
        <v>3399550</v>
      </c>
      <c r="F571">
        <v>3547200</v>
      </c>
      <c r="L571">
        <v>6946750</v>
      </c>
      <c r="M571">
        <v>9171300</v>
      </c>
    </row>
    <row r="572" spans="1:13" ht="19.149999999999999" x14ac:dyDescent="0.7">
      <c r="A572" t="s">
        <v>4898</v>
      </c>
      <c r="B572" t="s">
        <v>186</v>
      </c>
      <c r="C572" t="s">
        <v>4960</v>
      </c>
      <c r="D572" t="s">
        <v>3588</v>
      </c>
      <c r="F572">
        <v>84000</v>
      </c>
      <c r="I572">
        <v>42000</v>
      </c>
      <c r="J572">
        <v>42000</v>
      </c>
      <c r="L572">
        <v>42000</v>
      </c>
    </row>
    <row r="573" spans="1:13" ht="19.149999999999999" x14ac:dyDescent="0.7">
      <c r="A573" t="s">
        <v>4898</v>
      </c>
      <c r="B573" t="s">
        <v>186</v>
      </c>
      <c r="C573" t="s">
        <v>4961</v>
      </c>
      <c r="D573" t="s">
        <v>3636</v>
      </c>
      <c r="E573">
        <v>-7467000</v>
      </c>
      <c r="F573">
        <v>1253288</v>
      </c>
      <c r="L573">
        <v>-6213712</v>
      </c>
      <c r="M573">
        <v>158400</v>
      </c>
    </row>
    <row r="574" spans="1:13" ht="19.149999999999999" x14ac:dyDescent="0.7">
      <c r="A574" t="s">
        <v>4898</v>
      </c>
      <c r="B574" t="s">
        <v>186</v>
      </c>
      <c r="C574" t="s">
        <v>4962</v>
      </c>
      <c r="D574" t="s">
        <v>4963</v>
      </c>
      <c r="E574">
        <v>-300000</v>
      </c>
      <c r="L574">
        <v>-300000</v>
      </c>
    </row>
    <row r="575" spans="1:13" ht="19.149999999999999" x14ac:dyDescent="0.7">
      <c r="A575" t="s">
        <v>4898</v>
      </c>
      <c r="B575" t="s">
        <v>186</v>
      </c>
      <c r="C575" t="s">
        <v>4964</v>
      </c>
      <c r="D575" t="s">
        <v>3685</v>
      </c>
      <c r="F575">
        <v>7600000</v>
      </c>
      <c r="I575">
        <v>7600000</v>
      </c>
      <c r="J575">
        <v>7600000</v>
      </c>
    </row>
    <row r="576" spans="1:13" ht="19.149999999999999" x14ac:dyDescent="0.7">
      <c r="A576" t="s">
        <v>4898</v>
      </c>
      <c r="B576" t="s">
        <v>186</v>
      </c>
      <c r="C576" t="s">
        <v>4965</v>
      </c>
      <c r="D576" t="s">
        <v>3724</v>
      </c>
      <c r="E576">
        <v>-16551600</v>
      </c>
      <c r="F576">
        <v>1506400</v>
      </c>
      <c r="L576">
        <v>-15045200</v>
      </c>
    </row>
    <row r="577" spans="1:13" ht="19.149999999999999" x14ac:dyDescent="0.7">
      <c r="A577" t="s">
        <v>4898</v>
      </c>
      <c r="B577" t="s">
        <v>186</v>
      </c>
      <c r="C577" t="s">
        <v>4966</v>
      </c>
      <c r="D577" t="s">
        <v>3742</v>
      </c>
      <c r="E577">
        <v>-21069882</v>
      </c>
      <c r="F577">
        <v>1848000</v>
      </c>
      <c r="L577">
        <v>-19221882</v>
      </c>
      <c r="M577">
        <v>215600</v>
      </c>
    </row>
    <row r="578" spans="1:13" ht="19.149999999999999" x14ac:dyDescent="0.7">
      <c r="A578" t="s">
        <v>4898</v>
      </c>
      <c r="B578" t="s">
        <v>186</v>
      </c>
      <c r="C578" t="s">
        <v>4967</v>
      </c>
      <c r="D578" t="s">
        <v>3798</v>
      </c>
      <c r="F578">
        <v>446000</v>
      </c>
      <c r="L578">
        <v>446000</v>
      </c>
    </row>
    <row r="579" spans="1:13" ht="19.149999999999999" x14ac:dyDescent="0.7">
      <c r="A579" t="s">
        <v>4898</v>
      </c>
      <c r="B579" t="s">
        <v>186</v>
      </c>
      <c r="C579" t="s">
        <v>4968</v>
      </c>
      <c r="D579" t="s">
        <v>4969</v>
      </c>
      <c r="F579">
        <v>100000</v>
      </c>
      <c r="I579">
        <v>100000</v>
      </c>
      <c r="J579">
        <v>100000</v>
      </c>
    </row>
    <row r="580" spans="1:13" ht="19.149999999999999" x14ac:dyDescent="0.7">
      <c r="A580" t="s">
        <v>4898</v>
      </c>
      <c r="B580" t="s">
        <v>186</v>
      </c>
      <c r="C580" t="s">
        <v>4970</v>
      </c>
      <c r="D580" t="s">
        <v>3846</v>
      </c>
      <c r="E580">
        <v>-2998200</v>
      </c>
      <c r="F580">
        <v>1060000</v>
      </c>
      <c r="L580">
        <v>-1938200</v>
      </c>
      <c r="M580">
        <v>-1447000</v>
      </c>
    </row>
    <row r="581" spans="1:13" ht="19.149999999999999" x14ac:dyDescent="0.7">
      <c r="A581" t="s">
        <v>4898</v>
      </c>
      <c r="B581" t="s">
        <v>186</v>
      </c>
      <c r="C581" t="s">
        <v>4971</v>
      </c>
      <c r="D581" t="s">
        <v>3894</v>
      </c>
      <c r="E581">
        <v>-4278980</v>
      </c>
      <c r="F581">
        <v>4409000</v>
      </c>
      <c r="L581">
        <v>130020</v>
      </c>
      <c r="M581">
        <v>462000</v>
      </c>
    </row>
    <row r="582" spans="1:13" ht="19.149999999999999" x14ac:dyDescent="0.7">
      <c r="A582" t="s">
        <v>4898</v>
      </c>
      <c r="B582" t="s">
        <v>186</v>
      </c>
      <c r="C582" t="s">
        <v>4972</v>
      </c>
      <c r="D582" t="s">
        <v>3920</v>
      </c>
      <c r="E582">
        <v>76000</v>
      </c>
      <c r="I582">
        <v>76000</v>
      </c>
      <c r="J582">
        <v>76000</v>
      </c>
    </row>
    <row r="583" spans="1:13" ht="19.149999999999999" x14ac:dyDescent="0.7">
      <c r="A583" t="s">
        <v>4898</v>
      </c>
      <c r="B583" t="s">
        <v>186</v>
      </c>
      <c r="C583" t="s">
        <v>4973</v>
      </c>
      <c r="D583" t="s">
        <v>3940</v>
      </c>
      <c r="E583">
        <v>-580800</v>
      </c>
      <c r="F583">
        <v>578400</v>
      </c>
      <c r="L583">
        <v>-2400</v>
      </c>
    </row>
    <row r="584" spans="1:13" ht="19.149999999999999" x14ac:dyDescent="0.7">
      <c r="A584" t="s">
        <v>4898</v>
      </c>
      <c r="B584" t="s">
        <v>186</v>
      </c>
      <c r="C584" t="s">
        <v>4974</v>
      </c>
      <c r="D584" t="s">
        <v>4040</v>
      </c>
      <c r="E584">
        <v>-299100</v>
      </c>
      <c r="F584">
        <v>-369600</v>
      </c>
      <c r="L584">
        <v>-668700</v>
      </c>
    </row>
    <row r="585" spans="1:13" ht="19.149999999999999" x14ac:dyDescent="0.7">
      <c r="A585" t="s">
        <v>4898</v>
      </c>
      <c r="B585" t="s">
        <v>186</v>
      </c>
      <c r="C585" t="s">
        <v>4975</v>
      </c>
      <c r="D585" t="s">
        <v>4976</v>
      </c>
      <c r="E585">
        <v>26400</v>
      </c>
      <c r="L585">
        <v>26400</v>
      </c>
    </row>
    <row r="586" spans="1:13" ht="19.149999999999999" x14ac:dyDescent="0.7">
      <c r="A586" t="s">
        <v>4898</v>
      </c>
      <c r="B586" t="s">
        <v>186</v>
      </c>
      <c r="C586" t="s">
        <v>4977</v>
      </c>
      <c r="D586" t="s">
        <v>4135</v>
      </c>
      <c r="E586">
        <v>-9000</v>
      </c>
      <c r="F586">
        <v>306000</v>
      </c>
      <c r="I586">
        <v>306000</v>
      </c>
      <c r="J586">
        <v>306000</v>
      </c>
      <c r="L586">
        <v>-9000</v>
      </c>
    </row>
    <row r="587" spans="1:13" ht="19.149999999999999" x14ac:dyDescent="0.7">
      <c r="A587" t="s">
        <v>4898</v>
      </c>
      <c r="B587" t="s">
        <v>186</v>
      </c>
      <c r="C587" t="s">
        <v>4978</v>
      </c>
      <c r="D587" t="s">
        <v>4979</v>
      </c>
      <c r="F587">
        <v>1200</v>
      </c>
      <c r="I587">
        <v>1200</v>
      </c>
      <c r="J587">
        <v>1200</v>
      </c>
    </row>
    <row r="588" spans="1:13" ht="19.149999999999999" x14ac:dyDescent="0.7">
      <c r="A588" t="s">
        <v>4898</v>
      </c>
      <c r="B588" t="s">
        <v>186</v>
      </c>
      <c r="C588" t="s">
        <v>4980</v>
      </c>
      <c r="D588" t="s">
        <v>4157</v>
      </c>
      <c r="F588">
        <v>80000</v>
      </c>
      <c r="I588">
        <v>80000</v>
      </c>
      <c r="J588">
        <v>80000</v>
      </c>
    </row>
    <row r="589" spans="1:13" ht="19.149999999999999" x14ac:dyDescent="0.7">
      <c r="A589" t="s">
        <v>4898</v>
      </c>
      <c r="B589" t="s">
        <v>186</v>
      </c>
      <c r="C589" t="s">
        <v>4981</v>
      </c>
      <c r="D589" t="s">
        <v>4208</v>
      </c>
      <c r="E589">
        <v>-3000</v>
      </c>
      <c r="L589">
        <v>-3000</v>
      </c>
    </row>
    <row r="590" spans="1:13" ht="19.149999999999999" x14ac:dyDescent="0.7">
      <c r="A590" t="s">
        <v>4898</v>
      </c>
      <c r="B590" t="s">
        <v>186</v>
      </c>
      <c r="C590" t="s">
        <v>4982</v>
      </c>
      <c r="D590" t="s">
        <v>4254</v>
      </c>
      <c r="E590">
        <v>-28295</v>
      </c>
      <c r="F590">
        <v>4654600</v>
      </c>
      <c r="I590">
        <v>10000000</v>
      </c>
      <c r="J590">
        <v>10000000</v>
      </c>
      <c r="L590">
        <v>-5373695</v>
      </c>
      <c r="M590">
        <v>477600</v>
      </c>
    </row>
    <row r="591" spans="1:13" ht="19.149999999999999" x14ac:dyDescent="0.7">
      <c r="A591" s="1" t="s">
        <v>4983</v>
      </c>
      <c r="B591" s="1"/>
      <c r="C591" s="1"/>
      <c r="D591" s="1"/>
      <c r="E591">
        <v>-38136784</v>
      </c>
      <c r="F591">
        <v>140365147</v>
      </c>
      <c r="I591">
        <v>121559273</v>
      </c>
      <c r="J591">
        <v>121559273</v>
      </c>
      <c r="L591">
        <v>-19330910</v>
      </c>
      <c r="M591">
        <v>25239791</v>
      </c>
    </row>
    <row r="592" spans="1:13" ht="19.149999999999999" x14ac:dyDescent="0.7">
      <c r="A592" t="s">
        <v>4984</v>
      </c>
      <c r="B592" t="s">
        <v>603</v>
      </c>
      <c r="C592" t="s">
        <v>4985</v>
      </c>
      <c r="D592" t="s">
        <v>599</v>
      </c>
      <c r="E592">
        <v>26000</v>
      </c>
      <c r="F592">
        <v>1035000</v>
      </c>
      <c r="G592">
        <v>124000</v>
      </c>
      <c r="I592">
        <v>978000</v>
      </c>
      <c r="J592">
        <v>978000</v>
      </c>
      <c r="L592">
        <v>207000</v>
      </c>
      <c r="M592">
        <v>69000</v>
      </c>
    </row>
    <row r="593" spans="1:13" ht="19.149999999999999" x14ac:dyDescent="0.7">
      <c r="A593" t="s">
        <v>4984</v>
      </c>
      <c r="B593" t="s">
        <v>603</v>
      </c>
      <c r="C593" t="s">
        <v>4986</v>
      </c>
      <c r="D593" t="s">
        <v>985</v>
      </c>
      <c r="F593">
        <v>15000</v>
      </c>
      <c r="I593">
        <v>15000</v>
      </c>
      <c r="J593">
        <v>15000</v>
      </c>
    </row>
    <row r="594" spans="1:13" ht="19.149999999999999" x14ac:dyDescent="0.7">
      <c r="A594" t="s">
        <v>4984</v>
      </c>
      <c r="B594" t="s">
        <v>603</v>
      </c>
      <c r="C594" t="s">
        <v>4987</v>
      </c>
      <c r="D594" t="s">
        <v>1193</v>
      </c>
      <c r="E594">
        <v>180000</v>
      </c>
      <c r="L594">
        <v>180000</v>
      </c>
    </row>
    <row r="595" spans="1:13" ht="19.149999999999999" x14ac:dyDescent="0.7">
      <c r="A595" t="s">
        <v>4984</v>
      </c>
      <c r="B595" t="s">
        <v>603</v>
      </c>
      <c r="C595" t="s">
        <v>4988</v>
      </c>
      <c r="D595" t="s">
        <v>1207</v>
      </c>
      <c r="F595">
        <v>43717000</v>
      </c>
      <c r="I595">
        <v>34421000</v>
      </c>
      <c r="J595">
        <v>34421000</v>
      </c>
      <c r="L595">
        <v>9296000</v>
      </c>
      <c r="M595">
        <v>9296000</v>
      </c>
    </row>
    <row r="596" spans="1:13" ht="19.149999999999999" x14ac:dyDescent="0.7">
      <c r="A596" t="s">
        <v>4984</v>
      </c>
      <c r="B596" t="s">
        <v>603</v>
      </c>
      <c r="C596" t="s">
        <v>4989</v>
      </c>
      <c r="D596" t="s">
        <v>1657</v>
      </c>
      <c r="F596">
        <v>128000</v>
      </c>
      <c r="I596">
        <v>128000</v>
      </c>
      <c r="J596">
        <v>128000</v>
      </c>
    </row>
    <row r="597" spans="1:13" ht="19.149999999999999" x14ac:dyDescent="0.7">
      <c r="A597" t="s">
        <v>4984</v>
      </c>
      <c r="B597" t="s">
        <v>603</v>
      </c>
      <c r="C597" t="s">
        <v>4990</v>
      </c>
      <c r="D597" t="s">
        <v>1799</v>
      </c>
      <c r="G597">
        <v>84000</v>
      </c>
      <c r="I597">
        <v>84000</v>
      </c>
      <c r="J597">
        <v>84000</v>
      </c>
    </row>
    <row r="598" spans="1:13" ht="19.149999999999999" x14ac:dyDescent="0.7">
      <c r="A598" t="s">
        <v>4984</v>
      </c>
      <c r="B598" t="s">
        <v>603</v>
      </c>
      <c r="C598" t="s">
        <v>4991</v>
      </c>
      <c r="D598" t="s">
        <v>3529</v>
      </c>
      <c r="F598">
        <v>10042956</v>
      </c>
      <c r="I598">
        <v>20000000</v>
      </c>
      <c r="J598">
        <v>20000000</v>
      </c>
      <c r="L598">
        <v>-9957044</v>
      </c>
      <c r="M598">
        <v>320600</v>
      </c>
    </row>
    <row r="599" spans="1:13" ht="19.149999999999999" x14ac:dyDescent="0.7">
      <c r="A599" t="s">
        <v>4984</v>
      </c>
      <c r="B599" t="s">
        <v>603</v>
      </c>
      <c r="C599" t="s">
        <v>4992</v>
      </c>
      <c r="D599" t="s">
        <v>3652</v>
      </c>
      <c r="F599">
        <v>2146800</v>
      </c>
      <c r="I599">
        <v>10000000</v>
      </c>
      <c r="J599">
        <v>10000000</v>
      </c>
      <c r="L599">
        <v>-7853200</v>
      </c>
    </row>
    <row r="600" spans="1:13" ht="19.149999999999999" x14ac:dyDescent="0.7">
      <c r="A600" t="s">
        <v>4984</v>
      </c>
      <c r="B600" t="s">
        <v>603</v>
      </c>
      <c r="C600" t="s">
        <v>4993</v>
      </c>
      <c r="D600" t="s">
        <v>3769</v>
      </c>
      <c r="F600">
        <v>132000</v>
      </c>
      <c r="I600">
        <v>132000</v>
      </c>
      <c r="J600">
        <v>132000</v>
      </c>
    </row>
    <row r="601" spans="1:13" ht="19.149999999999999" x14ac:dyDescent="0.7">
      <c r="A601" t="s">
        <v>4984</v>
      </c>
      <c r="B601" t="s">
        <v>603</v>
      </c>
      <c r="C601" t="s">
        <v>4994</v>
      </c>
      <c r="D601" t="s">
        <v>4105</v>
      </c>
      <c r="E601">
        <v>-3049822</v>
      </c>
      <c r="L601">
        <v>-3049822</v>
      </c>
    </row>
    <row r="602" spans="1:13" ht="19.149999999999999" x14ac:dyDescent="0.7">
      <c r="A602" s="1" t="s">
        <v>4995</v>
      </c>
      <c r="B602" s="1"/>
      <c r="C602" s="1"/>
      <c r="D602" s="1"/>
      <c r="E602">
        <v>-2843822</v>
      </c>
      <c r="F602">
        <v>57216756</v>
      </c>
      <c r="G602">
        <v>208000</v>
      </c>
      <c r="I602">
        <v>65758000</v>
      </c>
      <c r="J602">
        <v>65758000</v>
      </c>
      <c r="L602">
        <v>-11177066</v>
      </c>
      <c r="M602">
        <v>9685600</v>
      </c>
    </row>
    <row r="603" spans="1:13" ht="19.149999999999999" x14ac:dyDescent="0.7">
      <c r="A603" t="s">
        <v>4996</v>
      </c>
      <c r="B603" t="s">
        <v>244</v>
      </c>
      <c r="C603" t="s">
        <v>4997</v>
      </c>
      <c r="D603" t="s">
        <v>4998</v>
      </c>
      <c r="E603">
        <v>859500</v>
      </c>
      <c r="F603">
        <v>4588700</v>
      </c>
      <c r="I603">
        <v>3107800</v>
      </c>
      <c r="J603">
        <v>3107800</v>
      </c>
      <c r="L603">
        <v>2340400</v>
      </c>
      <c r="M603">
        <v>777400</v>
      </c>
    </row>
    <row r="604" spans="1:13" ht="19.149999999999999" x14ac:dyDescent="0.7">
      <c r="A604" t="s">
        <v>4996</v>
      </c>
      <c r="B604" t="s">
        <v>244</v>
      </c>
      <c r="C604" t="s">
        <v>4999</v>
      </c>
      <c r="D604" t="s">
        <v>5000</v>
      </c>
      <c r="E604">
        <v>310200</v>
      </c>
      <c r="F604">
        <v>21984500</v>
      </c>
      <c r="I604">
        <v>25206900</v>
      </c>
      <c r="J604">
        <v>25206900</v>
      </c>
      <c r="L604">
        <v>-2912200</v>
      </c>
      <c r="M604">
        <v>1090800</v>
      </c>
    </row>
    <row r="605" spans="1:13" ht="19.149999999999999" x14ac:dyDescent="0.7">
      <c r="A605" t="s">
        <v>4996</v>
      </c>
      <c r="B605" t="s">
        <v>244</v>
      </c>
      <c r="C605" t="s">
        <v>5001</v>
      </c>
      <c r="D605" t="s">
        <v>455</v>
      </c>
      <c r="F605">
        <v>140000</v>
      </c>
      <c r="I605">
        <v>140000</v>
      </c>
      <c r="J605">
        <v>140000</v>
      </c>
    </row>
    <row r="606" spans="1:13" ht="19.149999999999999" x14ac:dyDescent="0.7">
      <c r="A606" t="s">
        <v>4996</v>
      </c>
      <c r="B606" t="s">
        <v>244</v>
      </c>
      <c r="C606" t="s">
        <v>5002</v>
      </c>
      <c r="D606" t="s">
        <v>594</v>
      </c>
      <c r="F606">
        <v>48000</v>
      </c>
      <c r="I606">
        <v>48000</v>
      </c>
      <c r="J606">
        <v>48000</v>
      </c>
    </row>
    <row r="607" spans="1:13" ht="19.149999999999999" x14ac:dyDescent="0.7">
      <c r="A607" t="s">
        <v>4996</v>
      </c>
      <c r="B607" t="s">
        <v>244</v>
      </c>
      <c r="C607" t="s">
        <v>5003</v>
      </c>
      <c r="D607" t="s">
        <v>605</v>
      </c>
      <c r="F607">
        <v>8997000</v>
      </c>
      <c r="I607">
        <v>4032000</v>
      </c>
      <c r="J607">
        <v>4032000</v>
      </c>
      <c r="L607">
        <v>4965000</v>
      </c>
    </row>
    <row r="608" spans="1:13" ht="19.149999999999999" x14ac:dyDescent="0.7">
      <c r="A608" t="s">
        <v>4996</v>
      </c>
      <c r="B608" t="s">
        <v>244</v>
      </c>
      <c r="C608" t="s">
        <v>5004</v>
      </c>
      <c r="D608" t="s">
        <v>705</v>
      </c>
      <c r="E608">
        <v>-195000</v>
      </c>
      <c r="L608">
        <v>-195000</v>
      </c>
    </row>
    <row r="609" spans="1:13" ht="19.149999999999999" x14ac:dyDescent="0.7">
      <c r="A609" t="s">
        <v>4996</v>
      </c>
      <c r="B609" t="s">
        <v>244</v>
      </c>
      <c r="C609" t="s">
        <v>5005</v>
      </c>
      <c r="D609" t="s">
        <v>1037</v>
      </c>
      <c r="E609">
        <v>-464000</v>
      </c>
      <c r="L609">
        <v>-464000</v>
      </c>
    </row>
    <row r="610" spans="1:13" ht="19.149999999999999" x14ac:dyDescent="0.7">
      <c r="A610" t="s">
        <v>4996</v>
      </c>
      <c r="B610" t="s">
        <v>244</v>
      </c>
      <c r="C610" t="s">
        <v>5006</v>
      </c>
      <c r="D610" t="s">
        <v>1083</v>
      </c>
      <c r="E610">
        <v>-336586</v>
      </c>
      <c r="F610">
        <v>16292580</v>
      </c>
      <c r="I610">
        <v>50000000</v>
      </c>
      <c r="J610">
        <v>50000000</v>
      </c>
      <c r="L610">
        <v>-34044006</v>
      </c>
      <c r="M610">
        <v>743800</v>
      </c>
    </row>
    <row r="611" spans="1:13" ht="19.149999999999999" x14ac:dyDescent="0.7">
      <c r="A611" t="s">
        <v>4996</v>
      </c>
      <c r="B611" t="s">
        <v>244</v>
      </c>
      <c r="C611" t="s">
        <v>5007</v>
      </c>
      <c r="D611" t="s">
        <v>1104</v>
      </c>
      <c r="F611">
        <v>4137350</v>
      </c>
      <c r="I611">
        <v>3041480</v>
      </c>
      <c r="J611">
        <v>3041480</v>
      </c>
      <c r="L611">
        <v>1095870</v>
      </c>
      <c r="M611">
        <v>313870</v>
      </c>
    </row>
    <row r="612" spans="1:13" ht="19.149999999999999" x14ac:dyDescent="0.7">
      <c r="A612" t="s">
        <v>4996</v>
      </c>
      <c r="B612" t="s">
        <v>244</v>
      </c>
      <c r="C612" t="s">
        <v>5008</v>
      </c>
      <c r="D612" t="s">
        <v>1108</v>
      </c>
      <c r="G612">
        <v>14000</v>
      </c>
      <c r="I612">
        <v>68000</v>
      </c>
      <c r="J612">
        <v>68000</v>
      </c>
      <c r="L612">
        <v>-54000</v>
      </c>
    </row>
    <row r="613" spans="1:13" ht="19.149999999999999" x14ac:dyDescent="0.7">
      <c r="A613" t="s">
        <v>4996</v>
      </c>
      <c r="B613" t="s">
        <v>244</v>
      </c>
      <c r="C613" t="s">
        <v>5009</v>
      </c>
      <c r="D613" t="s">
        <v>1112</v>
      </c>
      <c r="E613">
        <v>3285000</v>
      </c>
      <c r="F613">
        <v>31772000</v>
      </c>
      <c r="I613">
        <v>31214000</v>
      </c>
      <c r="J613">
        <v>31214000</v>
      </c>
      <c r="L613">
        <v>3843000</v>
      </c>
      <c r="M613">
        <v>1412000</v>
      </c>
    </row>
    <row r="614" spans="1:13" ht="19.149999999999999" x14ac:dyDescent="0.7">
      <c r="A614" t="s">
        <v>4996</v>
      </c>
      <c r="B614" t="s">
        <v>244</v>
      </c>
      <c r="C614" t="s">
        <v>5010</v>
      </c>
      <c r="D614" t="s">
        <v>1116</v>
      </c>
      <c r="E614">
        <v>32000</v>
      </c>
      <c r="F614">
        <v>80000</v>
      </c>
      <c r="I614">
        <v>64000</v>
      </c>
      <c r="J614">
        <v>64000</v>
      </c>
      <c r="L614">
        <v>48000</v>
      </c>
      <c r="M614">
        <v>32000</v>
      </c>
    </row>
    <row r="615" spans="1:13" ht="19.149999999999999" x14ac:dyDescent="0.7">
      <c r="A615" t="s">
        <v>4996</v>
      </c>
      <c r="B615" t="s">
        <v>244</v>
      </c>
      <c r="C615" t="s">
        <v>5011</v>
      </c>
      <c r="D615" t="s">
        <v>1120</v>
      </c>
      <c r="E615">
        <v>-5106050</v>
      </c>
      <c r="L615">
        <v>-5106050</v>
      </c>
    </row>
    <row r="616" spans="1:13" ht="19.149999999999999" x14ac:dyDescent="0.7">
      <c r="A616" t="s">
        <v>4996</v>
      </c>
      <c r="B616" t="s">
        <v>244</v>
      </c>
      <c r="C616" t="s">
        <v>5012</v>
      </c>
      <c r="D616" t="s">
        <v>1185</v>
      </c>
      <c r="F616">
        <v>160000</v>
      </c>
      <c r="I616">
        <v>80000</v>
      </c>
      <c r="J616">
        <v>80000</v>
      </c>
      <c r="L616">
        <v>80000</v>
      </c>
    </row>
    <row r="617" spans="1:13" ht="19.149999999999999" x14ac:dyDescent="0.7">
      <c r="A617" t="s">
        <v>4996</v>
      </c>
      <c r="B617" t="s">
        <v>244</v>
      </c>
      <c r="C617" t="s">
        <v>5013</v>
      </c>
      <c r="D617" t="s">
        <v>1360</v>
      </c>
      <c r="F617">
        <v>15000</v>
      </c>
      <c r="L617">
        <v>15000</v>
      </c>
    </row>
    <row r="618" spans="1:13" ht="19.149999999999999" x14ac:dyDescent="0.7">
      <c r="A618" t="s">
        <v>4996</v>
      </c>
      <c r="B618" t="s">
        <v>244</v>
      </c>
      <c r="C618" t="s">
        <v>5014</v>
      </c>
      <c r="D618" t="s">
        <v>1413</v>
      </c>
      <c r="E618">
        <v>-32000</v>
      </c>
      <c r="F618">
        <v>160000</v>
      </c>
      <c r="I618">
        <v>128000</v>
      </c>
      <c r="J618">
        <v>128000</v>
      </c>
    </row>
    <row r="619" spans="1:13" ht="19.149999999999999" x14ac:dyDescent="0.7">
      <c r="A619" t="s">
        <v>4996</v>
      </c>
      <c r="B619" t="s">
        <v>244</v>
      </c>
      <c r="C619" t="s">
        <v>5015</v>
      </c>
      <c r="D619" t="s">
        <v>1462</v>
      </c>
      <c r="F619">
        <v>30000</v>
      </c>
      <c r="L619">
        <v>30000</v>
      </c>
    </row>
    <row r="620" spans="1:13" ht="19.149999999999999" x14ac:dyDescent="0.7">
      <c r="A620" t="s">
        <v>4996</v>
      </c>
      <c r="B620" t="s">
        <v>244</v>
      </c>
      <c r="C620" t="s">
        <v>5016</v>
      </c>
      <c r="D620" t="s">
        <v>1520</v>
      </c>
      <c r="F620">
        <v>16000</v>
      </c>
      <c r="I620">
        <v>16000</v>
      </c>
      <c r="J620">
        <v>16000</v>
      </c>
    </row>
    <row r="621" spans="1:13" ht="19.149999999999999" x14ac:dyDescent="0.7">
      <c r="A621" t="s">
        <v>4996</v>
      </c>
      <c r="B621" t="s">
        <v>244</v>
      </c>
      <c r="C621" t="s">
        <v>5017</v>
      </c>
      <c r="D621" t="s">
        <v>1919</v>
      </c>
      <c r="E621">
        <v>-13398087</v>
      </c>
      <c r="L621">
        <v>-13398087</v>
      </c>
    </row>
    <row r="622" spans="1:13" ht="19.149999999999999" x14ac:dyDescent="0.7">
      <c r="A622" t="s">
        <v>4996</v>
      </c>
      <c r="B622" t="s">
        <v>244</v>
      </c>
      <c r="C622" t="s">
        <v>5018</v>
      </c>
      <c r="D622" t="s">
        <v>1987</v>
      </c>
      <c r="F622">
        <v>3767070</v>
      </c>
      <c r="I622">
        <v>10000000</v>
      </c>
      <c r="J622">
        <v>10000000</v>
      </c>
      <c r="L622">
        <v>-6232930</v>
      </c>
      <c r="M622">
        <v>473000</v>
      </c>
    </row>
    <row r="623" spans="1:13" ht="19.149999999999999" x14ac:dyDescent="0.7">
      <c r="A623" t="s">
        <v>4996</v>
      </c>
      <c r="B623" t="s">
        <v>244</v>
      </c>
      <c r="C623" t="s">
        <v>5019</v>
      </c>
      <c r="D623" t="s">
        <v>2127</v>
      </c>
      <c r="E623">
        <v>1067000</v>
      </c>
      <c r="F623">
        <v>50000</v>
      </c>
      <c r="I623">
        <v>1117000</v>
      </c>
      <c r="J623">
        <v>1117000</v>
      </c>
    </row>
    <row r="624" spans="1:13" ht="19.149999999999999" x14ac:dyDescent="0.7">
      <c r="A624" t="s">
        <v>4996</v>
      </c>
      <c r="B624" t="s">
        <v>244</v>
      </c>
      <c r="C624" t="s">
        <v>5020</v>
      </c>
      <c r="D624" t="s">
        <v>2182</v>
      </c>
      <c r="F624">
        <v>75000</v>
      </c>
      <c r="L624">
        <v>75000</v>
      </c>
    </row>
    <row r="625" spans="1:13" ht="19.149999999999999" x14ac:dyDescent="0.7">
      <c r="A625" t="s">
        <v>4996</v>
      </c>
      <c r="B625" t="s">
        <v>244</v>
      </c>
      <c r="C625" t="s">
        <v>5021</v>
      </c>
      <c r="D625" t="s">
        <v>2210</v>
      </c>
      <c r="E625">
        <v>-16000</v>
      </c>
      <c r="L625">
        <v>-16000</v>
      </c>
    </row>
    <row r="626" spans="1:13" ht="19.149999999999999" x14ac:dyDescent="0.7">
      <c r="A626" t="s">
        <v>4996</v>
      </c>
      <c r="B626" t="s">
        <v>244</v>
      </c>
      <c r="C626" t="s">
        <v>5022</v>
      </c>
      <c r="D626" t="s">
        <v>2240</v>
      </c>
      <c r="F626">
        <v>380000</v>
      </c>
      <c r="I626">
        <v>380000</v>
      </c>
      <c r="J626">
        <v>380000</v>
      </c>
    </row>
    <row r="627" spans="1:13" ht="19.149999999999999" x14ac:dyDescent="0.7">
      <c r="A627" t="s">
        <v>4996</v>
      </c>
      <c r="B627" t="s">
        <v>244</v>
      </c>
      <c r="C627" t="s">
        <v>5023</v>
      </c>
      <c r="D627" t="s">
        <v>2293</v>
      </c>
      <c r="E627">
        <v>-5000000</v>
      </c>
      <c r="F627">
        <v>-1297200</v>
      </c>
      <c r="L627">
        <v>-6297200</v>
      </c>
    </row>
    <row r="628" spans="1:13" ht="19.149999999999999" x14ac:dyDescent="0.7">
      <c r="A628" t="s">
        <v>4996</v>
      </c>
      <c r="B628" t="s">
        <v>244</v>
      </c>
      <c r="C628" t="s">
        <v>5024</v>
      </c>
      <c r="D628" t="s">
        <v>2568</v>
      </c>
      <c r="E628">
        <v>106000</v>
      </c>
      <c r="L628">
        <v>106000</v>
      </c>
    </row>
    <row r="629" spans="1:13" ht="19.149999999999999" x14ac:dyDescent="0.7">
      <c r="A629" t="s">
        <v>4996</v>
      </c>
      <c r="B629" t="s">
        <v>244</v>
      </c>
      <c r="C629" t="s">
        <v>5025</v>
      </c>
      <c r="D629" t="s">
        <v>2644</v>
      </c>
      <c r="E629">
        <v>-15305075</v>
      </c>
      <c r="F629">
        <v>4886990</v>
      </c>
      <c r="L629">
        <v>-10418085</v>
      </c>
      <c r="M629">
        <v>134000</v>
      </c>
    </row>
    <row r="630" spans="1:13" ht="19.149999999999999" x14ac:dyDescent="0.7">
      <c r="A630" t="s">
        <v>4996</v>
      </c>
      <c r="B630" t="s">
        <v>244</v>
      </c>
      <c r="C630" t="s">
        <v>5026</v>
      </c>
      <c r="D630" t="s">
        <v>2648</v>
      </c>
      <c r="F630">
        <v>120000</v>
      </c>
      <c r="I630">
        <v>78000</v>
      </c>
      <c r="J630">
        <v>78000</v>
      </c>
      <c r="L630">
        <v>42000</v>
      </c>
      <c r="M630">
        <v>42000</v>
      </c>
    </row>
    <row r="631" spans="1:13" ht="19.149999999999999" x14ac:dyDescent="0.7">
      <c r="A631" t="s">
        <v>4996</v>
      </c>
      <c r="B631" t="s">
        <v>244</v>
      </c>
      <c r="C631" t="s">
        <v>5027</v>
      </c>
      <c r="D631" t="s">
        <v>2657</v>
      </c>
      <c r="E631">
        <v>-9186000</v>
      </c>
      <c r="L631">
        <v>-9186000</v>
      </c>
    </row>
    <row r="632" spans="1:13" ht="19.149999999999999" x14ac:dyDescent="0.7">
      <c r="A632" t="s">
        <v>4996</v>
      </c>
      <c r="B632" t="s">
        <v>244</v>
      </c>
      <c r="C632" t="s">
        <v>5028</v>
      </c>
      <c r="D632" t="s">
        <v>5029</v>
      </c>
      <c r="E632">
        <v>-22998500</v>
      </c>
      <c r="F632">
        <v>8471200</v>
      </c>
      <c r="I632">
        <v>7500000</v>
      </c>
      <c r="J632">
        <v>7500000</v>
      </c>
      <c r="L632">
        <v>-22027300</v>
      </c>
    </row>
    <row r="633" spans="1:13" ht="19.149999999999999" x14ac:dyDescent="0.7">
      <c r="A633" t="s">
        <v>4996</v>
      </c>
      <c r="B633" t="s">
        <v>244</v>
      </c>
      <c r="C633" t="s">
        <v>5030</v>
      </c>
      <c r="D633" t="s">
        <v>2879</v>
      </c>
      <c r="F633">
        <v>30000</v>
      </c>
      <c r="L633">
        <v>30000</v>
      </c>
    </row>
    <row r="634" spans="1:13" ht="19.149999999999999" x14ac:dyDescent="0.7">
      <c r="A634" t="s">
        <v>4996</v>
      </c>
      <c r="B634" t="s">
        <v>244</v>
      </c>
      <c r="C634" t="s">
        <v>5031</v>
      </c>
      <c r="D634" t="s">
        <v>2998</v>
      </c>
      <c r="G634">
        <v>40000</v>
      </c>
      <c r="I634">
        <v>40000</v>
      </c>
      <c r="J634">
        <v>40000</v>
      </c>
    </row>
    <row r="635" spans="1:13" ht="19.149999999999999" x14ac:dyDescent="0.7">
      <c r="A635" t="s">
        <v>4996</v>
      </c>
      <c r="B635" t="s">
        <v>244</v>
      </c>
      <c r="C635" t="s">
        <v>5032</v>
      </c>
      <c r="D635" t="s">
        <v>3088</v>
      </c>
      <c r="F635">
        <v>48000</v>
      </c>
      <c r="I635">
        <v>16000</v>
      </c>
      <c r="J635">
        <v>16000</v>
      </c>
      <c r="L635">
        <v>32000</v>
      </c>
    </row>
    <row r="636" spans="1:13" ht="19.149999999999999" x14ac:dyDescent="0.7">
      <c r="A636" t="s">
        <v>4996</v>
      </c>
      <c r="B636" t="s">
        <v>244</v>
      </c>
      <c r="C636" t="s">
        <v>5033</v>
      </c>
      <c r="D636" t="s">
        <v>3119</v>
      </c>
      <c r="F636">
        <v>48000</v>
      </c>
      <c r="I636">
        <v>48000</v>
      </c>
      <c r="J636">
        <v>48000</v>
      </c>
    </row>
    <row r="637" spans="1:13" ht="19.149999999999999" x14ac:dyDescent="0.7">
      <c r="A637" t="s">
        <v>4996</v>
      </c>
      <c r="B637" t="s">
        <v>244</v>
      </c>
      <c r="C637" t="s">
        <v>5034</v>
      </c>
      <c r="D637" t="s">
        <v>3199</v>
      </c>
      <c r="E637">
        <v>7800</v>
      </c>
      <c r="F637">
        <v>1632000</v>
      </c>
      <c r="I637">
        <v>1639800</v>
      </c>
      <c r="J637">
        <v>1639800</v>
      </c>
    </row>
    <row r="638" spans="1:13" ht="19.149999999999999" x14ac:dyDescent="0.7">
      <c r="A638" t="s">
        <v>4996</v>
      </c>
      <c r="B638" t="s">
        <v>244</v>
      </c>
      <c r="C638" t="s">
        <v>5035</v>
      </c>
      <c r="D638" t="s">
        <v>3215</v>
      </c>
      <c r="E638">
        <v>3000000</v>
      </c>
      <c r="F638">
        <v>6324600</v>
      </c>
      <c r="I638">
        <v>5000000</v>
      </c>
      <c r="J638">
        <v>5000000</v>
      </c>
      <c r="L638">
        <v>4324600</v>
      </c>
      <c r="M638">
        <v>52800</v>
      </c>
    </row>
    <row r="639" spans="1:13" ht="19.149999999999999" x14ac:dyDescent="0.7">
      <c r="A639" t="s">
        <v>4996</v>
      </c>
      <c r="B639" t="s">
        <v>244</v>
      </c>
      <c r="C639" t="s">
        <v>5036</v>
      </c>
      <c r="D639" t="s">
        <v>3258</v>
      </c>
      <c r="E639">
        <v>-34332000</v>
      </c>
      <c r="F639">
        <v>18784000</v>
      </c>
      <c r="L639">
        <v>-15548000</v>
      </c>
      <c r="M639">
        <v>3657500</v>
      </c>
    </row>
    <row r="640" spans="1:13" ht="19.149999999999999" x14ac:dyDescent="0.7">
      <c r="A640" t="s">
        <v>4996</v>
      </c>
      <c r="B640" t="s">
        <v>244</v>
      </c>
      <c r="C640" t="s">
        <v>5037</v>
      </c>
      <c r="D640" t="s">
        <v>3557</v>
      </c>
      <c r="F640">
        <v>5059600</v>
      </c>
      <c r="I640">
        <v>5000000</v>
      </c>
      <c r="J640">
        <v>5000000</v>
      </c>
      <c r="L640">
        <v>59600</v>
      </c>
      <c r="M640">
        <v>59600</v>
      </c>
    </row>
    <row r="641" spans="1:13" ht="19.149999999999999" x14ac:dyDescent="0.7">
      <c r="A641" t="s">
        <v>4996</v>
      </c>
      <c r="B641" t="s">
        <v>244</v>
      </c>
      <c r="C641" t="s">
        <v>5038</v>
      </c>
      <c r="D641" t="s">
        <v>5039</v>
      </c>
      <c r="E641">
        <v>500000000</v>
      </c>
      <c r="L641">
        <v>500000000</v>
      </c>
    </row>
    <row r="642" spans="1:13" ht="19.149999999999999" x14ac:dyDescent="0.7">
      <c r="A642" t="s">
        <v>4996</v>
      </c>
      <c r="B642" t="s">
        <v>244</v>
      </c>
      <c r="C642" t="s">
        <v>5040</v>
      </c>
      <c r="D642" t="s">
        <v>5039</v>
      </c>
      <c r="E642">
        <v>-43359660</v>
      </c>
      <c r="F642">
        <v>81994920</v>
      </c>
      <c r="L642">
        <v>38635260</v>
      </c>
      <c r="M642">
        <v>8201000</v>
      </c>
    </row>
    <row r="643" spans="1:13" ht="19.149999999999999" x14ac:dyDescent="0.7">
      <c r="A643" t="s">
        <v>4996</v>
      </c>
      <c r="B643" t="s">
        <v>244</v>
      </c>
      <c r="C643" t="s">
        <v>5041</v>
      </c>
      <c r="D643" t="s">
        <v>3887</v>
      </c>
      <c r="E643">
        <v>100000000</v>
      </c>
      <c r="F643">
        <v>10545000</v>
      </c>
      <c r="G643">
        <v>-100000000</v>
      </c>
      <c r="I643">
        <v>10668200</v>
      </c>
      <c r="J643">
        <v>10668200</v>
      </c>
      <c r="L643">
        <v>-123200</v>
      </c>
      <c r="M643">
        <v>-120200</v>
      </c>
    </row>
    <row r="644" spans="1:13" ht="19.149999999999999" x14ac:dyDescent="0.7">
      <c r="A644" t="s">
        <v>4996</v>
      </c>
      <c r="B644" t="s">
        <v>244</v>
      </c>
      <c r="C644" t="s">
        <v>5042</v>
      </c>
      <c r="D644" t="s">
        <v>3649</v>
      </c>
      <c r="F644">
        <v>30000</v>
      </c>
      <c r="I644">
        <v>30000</v>
      </c>
      <c r="J644">
        <v>30000</v>
      </c>
    </row>
    <row r="645" spans="1:13" ht="19.149999999999999" x14ac:dyDescent="0.7">
      <c r="A645" t="s">
        <v>4996</v>
      </c>
      <c r="B645" t="s">
        <v>244</v>
      </c>
      <c r="C645" t="s">
        <v>5043</v>
      </c>
      <c r="D645" t="s">
        <v>3824</v>
      </c>
      <c r="F645">
        <v>48000</v>
      </c>
      <c r="I645">
        <v>48000</v>
      </c>
      <c r="J645">
        <v>48000</v>
      </c>
    </row>
    <row r="646" spans="1:13" ht="19.149999999999999" x14ac:dyDescent="0.7">
      <c r="A646" t="s">
        <v>4996</v>
      </c>
      <c r="B646" t="s">
        <v>244</v>
      </c>
      <c r="C646" t="s">
        <v>5044</v>
      </c>
      <c r="D646" t="s">
        <v>3999</v>
      </c>
      <c r="E646">
        <v>5001800</v>
      </c>
      <c r="L646">
        <v>5001800</v>
      </c>
    </row>
    <row r="647" spans="1:13" ht="19.149999999999999" x14ac:dyDescent="0.7">
      <c r="A647" t="s">
        <v>4996</v>
      </c>
      <c r="B647" t="s">
        <v>244</v>
      </c>
      <c r="C647" t="s">
        <v>5045</v>
      </c>
      <c r="D647" t="s">
        <v>4071</v>
      </c>
      <c r="F647">
        <v>30000</v>
      </c>
      <c r="L647">
        <v>30000</v>
      </c>
    </row>
    <row r="648" spans="1:13" ht="19.149999999999999" x14ac:dyDescent="0.7">
      <c r="A648" t="s">
        <v>4996</v>
      </c>
      <c r="B648" t="s">
        <v>244</v>
      </c>
      <c r="C648" t="s">
        <v>5046</v>
      </c>
      <c r="D648" t="s">
        <v>4201</v>
      </c>
      <c r="E648">
        <v>-8460000</v>
      </c>
      <c r="F648">
        <v>2319200</v>
      </c>
      <c r="L648">
        <v>-6140800</v>
      </c>
      <c r="M648">
        <v>-228000</v>
      </c>
    </row>
    <row r="649" spans="1:13" ht="19.149999999999999" x14ac:dyDescent="0.7">
      <c r="A649" t="s">
        <v>4996</v>
      </c>
      <c r="B649" t="s">
        <v>244</v>
      </c>
      <c r="C649" t="s">
        <v>5047</v>
      </c>
      <c r="D649" t="s">
        <v>4205</v>
      </c>
      <c r="F649">
        <v>150000</v>
      </c>
      <c r="I649">
        <v>150000</v>
      </c>
      <c r="J649">
        <v>150000</v>
      </c>
    </row>
    <row r="650" spans="1:13" ht="19.149999999999999" x14ac:dyDescent="0.7">
      <c r="A650" s="1" t="s">
        <v>5048</v>
      </c>
      <c r="B650" s="1"/>
      <c r="C650" s="1"/>
      <c r="D650" s="1"/>
      <c r="E650">
        <v>455480342</v>
      </c>
      <c r="F650">
        <v>231917510</v>
      </c>
      <c r="G650">
        <v>-99946000</v>
      </c>
      <c r="I650">
        <v>158861180</v>
      </c>
      <c r="J650">
        <v>158861180</v>
      </c>
      <c r="L650">
        <v>428590672</v>
      </c>
      <c r="M650">
        <v>16641570</v>
      </c>
    </row>
    <row r="651" spans="1:13" ht="19.149999999999999" x14ac:dyDescent="0.7">
      <c r="A651" t="s">
        <v>5049</v>
      </c>
      <c r="B651" t="s">
        <v>438</v>
      </c>
      <c r="C651" t="s">
        <v>5050</v>
      </c>
      <c r="D651" t="s">
        <v>907</v>
      </c>
      <c r="F651">
        <v>30000</v>
      </c>
      <c r="I651">
        <v>30000</v>
      </c>
      <c r="J651">
        <v>30000</v>
      </c>
    </row>
    <row r="652" spans="1:13" ht="19.149999999999999" x14ac:dyDescent="0.7">
      <c r="A652" t="s">
        <v>5049</v>
      </c>
      <c r="B652" t="s">
        <v>438</v>
      </c>
      <c r="C652" t="s">
        <v>5051</v>
      </c>
      <c r="D652" t="s">
        <v>1202</v>
      </c>
      <c r="F652">
        <v>153000</v>
      </c>
      <c r="I652">
        <v>153000</v>
      </c>
      <c r="J652">
        <v>153000</v>
      </c>
    </row>
    <row r="653" spans="1:13" ht="19.149999999999999" x14ac:dyDescent="0.7">
      <c r="A653" t="s">
        <v>5049</v>
      </c>
      <c r="B653" t="s">
        <v>438</v>
      </c>
      <c r="C653" t="s">
        <v>5052</v>
      </c>
      <c r="D653" t="s">
        <v>1213</v>
      </c>
      <c r="F653">
        <v>20000</v>
      </c>
      <c r="I653">
        <v>20000</v>
      </c>
      <c r="J653">
        <v>20000</v>
      </c>
    </row>
    <row r="654" spans="1:13" ht="19.149999999999999" x14ac:dyDescent="0.7">
      <c r="A654" t="s">
        <v>5049</v>
      </c>
      <c r="B654" t="s">
        <v>438</v>
      </c>
      <c r="C654" t="s">
        <v>5053</v>
      </c>
      <c r="D654" t="s">
        <v>1698</v>
      </c>
      <c r="F654">
        <v>2794020</v>
      </c>
      <c r="I654">
        <v>5000000</v>
      </c>
      <c r="J654">
        <v>5000000</v>
      </c>
      <c r="L654">
        <v>-2205980</v>
      </c>
    </row>
    <row r="655" spans="1:13" ht="19.149999999999999" x14ac:dyDescent="0.7">
      <c r="A655" t="s">
        <v>5049</v>
      </c>
      <c r="B655" t="s">
        <v>438</v>
      </c>
      <c r="C655" t="s">
        <v>5054</v>
      </c>
      <c r="D655" t="s">
        <v>1997</v>
      </c>
      <c r="F655">
        <v>38500</v>
      </c>
      <c r="I655">
        <v>38500</v>
      </c>
      <c r="J655">
        <v>38500</v>
      </c>
    </row>
    <row r="656" spans="1:13" ht="19.149999999999999" x14ac:dyDescent="0.7">
      <c r="A656" t="s">
        <v>5049</v>
      </c>
      <c r="B656" t="s">
        <v>438</v>
      </c>
      <c r="C656" t="s">
        <v>5055</v>
      </c>
      <c r="D656" t="s">
        <v>2846</v>
      </c>
      <c r="F656">
        <v>105000</v>
      </c>
      <c r="I656">
        <v>105000</v>
      </c>
      <c r="J656">
        <v>105000</v>
      </c>
    </row>
    <row r="657" spans="1:13" ht="19.149999999999999" x14ac:dyDescent="0.7">
      <c r="A657" t="s">
        <v>5049</v>
      </c>
      <c r="B657" t="s">
        <v>438</v>
      </c>
      <c r="C657" t="s">
        <v>5056</v>
      </c>
      <c r="D657" t="s">
        <v>3860</v>
      </c>
      <c r="F657">
        <v>5000000</v>
      </c>
      <c r="I657">
        <v>5000000</v>
      </c>
      <c r="J657">
        <v>5000000</v>
      </c>
    </row>
    <row r="658" spans="1:13" ht="19.149999999999999" x14ac:dyDescent="0.7">
      <c r="A658" t="s">
        <v>5049</v>
      </c>
      <c r="B658" t="s">
        <v>438</v>
      </c>
      <c r="C658" t="s">
        <v>5057</v>
      </c>
      <c r="D658" t="s">
        <v>5058</v>
      </c>
      <c r="F658">
        <v>730400</v>
      </c>
      <c r="L658">
        <v>730400</v>
      </c>
      <c r="M658">
        <v>730400</v>
      </c>
    </row>
    <row r="659" spans="1:13" ht="19.149999999999999" x14ac:dyDescent="0.7">
      <c r="A659" t="s">
        <v>5049</v>
      </c>
      <c r="B659" t="s">
        <v>438</v>
      </c>
      <c r="C659" t="s">
        <v>5059</v>
      </c>
      <c r="D659" t="s">
        <v>4232</v>
      </c>
      <c r="F659">
        <v>2614500</v>
      </c>
      <c r="I659">
        <v>5000000</v>
      </c>
      <c r="J659">
        <v>5000000</v>
      </c>
      <c r="L659">
        <v>-2385500</v>
      </c>
    </row>
    <row r="660" spans="1:13" ht="19.149999999999999" x14ac:dyDescent="0.7">
      <c r="A660" s="1" t="s">
        <v>5060</v>
      </c>
      <c r="B660" s="1"/>
      <c r="C660" s="1"/>
      <c r="D660" s="1"/>
      <c r="F660">
        <v>11485420</v>
      </c>
      <c r="I660">
        <v>15346500</v>
      </c>
      <c r="J660">
        <v>15346500</v>
      </c>
      <c r="L660">
        <v>-3861080</v>
      </c>
      <c r="M660">
        <v>730400</v>
      </c>
    </row>
    <row r="661" spans="1:13" ht="19.149999999999999" x14ac:dyDescent="0.7">
      <c r="A661" t="s">
        <v>5061</v>
      </c>
      <c r="B661" t="s">
        <v>493</v>
      </c>
      <c r="C661" t="s">
        <v>5062</v>
      </c>
      <c r="D661" t="s">
        <v>489</v>
      </c>
      <c r="E661">
        <v>380000</v>
      </c>
      <c r="F661">
        <v>760000</v>
      </c>
      <c r="I661">
        <v>760000</v>
      </c>
      <c r="J661">
        <v>760000</v>
      </c>
      <c r="L661">
        <v>380000</v>
      </c>
    </row>
    <row r="662" spans="1:13" ht="19.149999999999999" x14ac:dyDescent="0.7">
      <c r="A662" t="s">
        <v>5061</v>
      </c>
      <c r="B662" t="s">
        <v>493</v>
      </c>
      <c r="C662" t="s">
        <v>5063</v>
      </c>
      <c r="D662" t="s">
        <v>588</v>
      </c>
      <c r="F662">
        <v>320000</v>
      </c>
      <c r="I662">
        <v>320000</v>
      </c>
      <c r="J662">
        <v>320000</v>
      </c>
    </row>
    <row r="663" spans="1:13" ht="19.149999999999999" x14ac:dyDescent="0.7">
      <c r="A663" t="s">
        <v>5061</v>
      </c>
      <c r="B663" t="s">
        <v>493</v>
      </c>
      <c r="C663" t="s">
        <v>5064</v>
      </c>
      <c r="D663" t="s">
        <v>1881</v>
      </c>
      <c r="E663">
        <v>76000</v>
      </c>
      <c r="F663">
        <v>152000</v>
      </c>
      <c r="I663">
        <v>228000</v>
      </c>
      <c r="J663">
        <v>228000</v>
      </c>
    </row>
    <row r="664" spans="1:13" ht="19.149999999999999" x14ac:dyDescent="0.7">
      <c r="A664" t="s">
        <v>5061</v>
      </c>
      <c r="B664" t="s">
        <v>493</v>
      </c>
      <c r="C664" t="s">
        <v>5065</v>
      </c>
      <c r="D664" t="s">
        <v>2508</v>
      </c>
      <c r="F664">
        <v>960000</v>
      </c>
      <c r="I664">
        <v>5000000</v>
      </c>
      <c r="J664">
        <v>5000000</v>
      </c>
      <c r="L664">
        <v>-4040000</v>
      </c>
    </row>
    <row r="665" spans="1:13" ht="19.149999999999999" x14ac:dyDescent="0.7">
      <c r="A665" t="s">
        <v>5061</v>
      </c>
      <c r="B665" t="s">
        <v>493</v>
      </c>
      <c r="C665" t="s">
        <v>5066</v>
      </c>
      <c r="D665" t="s">
        <v>4116</v>
      </c>
      <c r="F665">
        <v>120000</v>
      </c>
      <c r="L665">
        <v>120000</v>
      </c>
      <c r="M665">
        <v>120000</v>
      </c>
    </row>
    <row r="666" spans="1:13" ht="19.149999999999999" x14ac:dyDescent="0.7">
      <c r="A666" s="1" t="s">
        <v>5067</v>
      </c>
      <c r="B666" s="1"/>
      <c r="C666" s="1"/>
      <c r="D666" s="1"/>
      <c r="E666">
        <v>456000</v>
      </c>
      <c r="F666">
        <v>2312000</v>
      </c>
      <c r="I666">
        <v>6308000</v>
      </c>
      <c r="J666">
        <v>6308000</v>
      </c>
      <c r="L666">
        <v>-3540000</v>
      </c>
      <c r="M666">
        <v>120000</v>
      </c>
    </row>
    <row r="667" spans="1:13" ht="19.149999999999999" x14ac:dyDescent="0.7">
      <c r="A667" t="s">
        <v>5068</v>
      </c>
      <c r="B667" t="s">
        <v>37</v>
      </c>
      <c r="C667" t="s">
        <v>5069</v>
      </c>
      <c r="D667" t="s">
        <v>78</v>
      </c>
      <c r="G667">
        <v>180000000</v>
      </c>
      <c r="I667">
        <v>180000000</v>
      </c>
      <c r="J667">
        <v>180000000</v>
      </c>
    </row>
    <row r="668" spans="1:13" ht="19.149999999999999" x14ac:dyDescent="0.7">
      <c r="A668" t="s">
        <v>5068</v>
      </c>
      <c r="B668" t="s">
        <v>37</v>
      </c>
      <c r="C668" t="s">
        <v>5070</v>
      </c>
      <c r="D668" t="s">
        <v>112</v>
      </c>
      <c r="E668">
        <v>98000</v>
      </c>
      <c r="F668">
        <v>1102000</v>
      </c>
      <c r="I668">
        <v>1242000</v>
      </c>
      <c r="J668">
        <v>1242000</v>
      </c>
      <c r="L668">
        <v>-42000</v>
      </c>
      <c r="M668">
        <v>182000</v>
      </c>
    </row>
    <row r="669" spans="1:13" ht="19.149999999999999" x14ac:dyDescent="0.7">
      <c r="A669" t="s">
        <v>5068</v>
      </c>
      <c r="B669" t="s">
        <v>37</v>
      </c>
      <c r="C669" t="s">
        <v>5071</v>
      </c>
      <c r="D669" t="s">
        <v>121</v>
      </c>
      <c r="E669">
        <v>-40098451</v>
      </c>
      <c r="F669">
        <v>18284000</v>
      </c>
      <c r="G669">
        <v>21814451</v>
      </c>
    </row>
    <row r="670" spans="1:13" ht="19.149999999999999" x14ac:dyDescent="0.7">
      <c r="A670" t="s">
        <v>5068</v>
      </c>
      <c r="B670" t="s">
        <v>37</v>
      </c>
      <c r="C670" t="s">
        <v>5072</v>
      </c>
      <c r="D670" t="s">
        <v>145</v>
      </c>
      <c r="F670">
        <v>9800000</v>
      </c>
      <c r="I670">
        <v>9800000</v>
      </c>
      <c r="J670">
        <v>9800000</v>
      </c>
    </row>
    <row r="671" spans="1:13" ht="19.149999999999999" x14ac:dyDescent="0.7">
      <c r="A671" t="s">
        <v>5068</v>
      </c>
      <c r="B671" t="s">
        <v>37</v>
      </c>
      <c r="C671" t="s">
        <v>5073</v>
      </c>
      <c r="D671" t="s">
        <v>5074</v>
      </c>
      <c r="F671">
        <v>30000</v>
      </c>
      <c r="I671">
        <v>30000</v>
      </c>
      <c r="J671">
        <v>30000</v>
      </c>
    </row>
    <row r="672" spans="1:13" ht="19.149999999999999" x14ac:dyDescent="0.7">
      <c r="A672" t="s">
        <v>5068</v>
      </c>
      <c r="B672" t="s">
        <v>37</v>
      </c>
      <c r="C672" t="s">
        <v>5075</v>
      </c>
      <c r="D672" t="s">
        <v>474</v>
      </c>
      <c r="F672">
        <v>600000</v>
      </c>
      <c r="I672">
        <v>600000</v>
      </c>
      <c r="J672">
        <v>600000</v>
      </c>
    </row>
    <row r="673" spans="1:13" ht="19.149999999999999" x14ac:dyDescent="0.7">
      <c r="A673" t="s">
        <v>5068</v>
      </c>
      <c r="B673" t="s">
        <v>37</v>
      </c>
      <c r="C673" t="s">
        <v>5076</v>
      </c>
      <c r="D673" t="s">
        <v>644</v>
      </c>
      <c r="E673">
        <v>60000</v>
      </c>
      <c r="L673">
        <v>60000</v>
      </c>
    </row>
    <row r="674" spans="1:13" ht="19.149999999999999" x14ac:dyDescent="0.7">
      <c r="A674" t="s">
        <v>5068</v>
      </c>
      <c r="B674" t="s">
        <v>37</v>
      </c>
      <c r="C674" t="s">
        <v>5077</v>
      </c>
      <c r="D674" t="s">
        <v>693</v>
      </c>
      <c r="G674">
        <v>24000</v>
      </c>
      <c r="I674">
        <v>24000</v>
      </c>
      <c r="J674">
        <v>24000</v>
      </c>
    </row>
    <row r="675" spans="1:13" ht="19.149999999999999" x14ac:dyDescent="0.7">
      <c r="A675" t="s">
        <v>5068</v>
      </c>
      <c r="B675" t="s">
        <v>37</v>
      </c>
      <c r="C675" t="s">
        <v>5078</v>
      </c>
      <c r="D675" t="s">
        <v>696</v>
      </c>
      <c r="F675">
        <v>3239940</v>
      </c>
      <c r="I675">
        <v>3239940</v>
      </c>
      <c r="J675">
        <v>3239940</v>
      </c>
    </row>
    <row r="676" spans="1:13" ht="19.149999999999999" x14ac:dyDescent="0.7">
      <c r="A676" t="s">
        <v>5068</v>
      </c>
      <c r="B676" t="s">
        <v>37</v>
      </c>
      <c r="C676" t="s">
        <v>5079</v>
      </c>
      <c r="D676" t="s">
        <v>725</v>
      </c>
      <c r="E676">
        <v>64000</v>
      </c>
      <c r="F676">
        <v>424500</v>
      </c>
      <c r="I676">
        <v>424500</v>
      </c>
      <c r="J676">
        <v>424500</v>
      </c>
      <c r="L676">
        <v>64000</v>
      </c>
      <c r="M676">
        <v>70000</v>
      </c>
    </row>
    <row r="677" spans="1:13" ht="19.149999999999999" x14ac:dyDescent="0.7">
      <c r="A677" t="s">
        <v>5068</v>
      </c>
      <c r="B677" t="s">
        <v>37</v>
      </c>
      <c r="C677" t="s">
        <v>5080</v>
      </c>
      <c r="D677" t="s">
        <v>1125</v>
      </c>
      <c r="E677">
        <v>1600000</v>
      </c>
      <c r="I677">
        <v>1600000</v>
      </c>
      <c r="J677">
        <v>1600000</v>
      </c>
    </row>
    <row r="678" spans="1:13" ht="19.149999999999999" x14ac:dyDescent="0.7">
      <c r="A678" t="s">
        <v>5068</v>
      </c>
      <c r="B678" t="s">
        <v>37</v>
      </c>
      <c r="C678" t="s">
        <v>5081</v>
      </c>
      <c r="D678" t="s">
        <v>1140</v>
      </c>
      <c r="F678">
        <v>138000</v>
      </c>
      <c r="I678">
        <v>138000</v>
      </c>
      <c r="J678">
        <v>138000</v>
      </c>
    </row>
    <row r="679" spans="1:13" ht="19.149999999999999" x14ac:dyDescent="0.7">
      <c r="A679" t="s">
        <v>5068</v>
      </c>
      <c r="B679" t="s">
        <v>37</v>
      </c>
      <c r="C679" t="s">
        <v>5082</v>
      </c>
      <c r="D679" t="s">
        <v>5083</v>
      </c>
      <c r="F679">
        <v>780000</v>
      </c>
      <c r="I679">
        <v>480000</v>
      </c>
      <c r="J679">
        <v>480000</v>
      </c>
      <c r="L679">
        <v>300000</v>
      </c>
    </row>
    <row r="680" spans="1:13" ht="19.149999999999999" x14ac:dyDescent="0.7">
      <c r="A680" t="s">
        <v>5068</v>
      </c>
      <c r="B680" t="s">
        <v>37</v>
      </c>
      <c r="C680" t="s">
        <v>5084</v>
      </c>
      <c r="D680" t="s">
        <v>1355</v>
      </c>
      <c r="F680">
        <v>70000</v>
      </c>
      <c r="I680">
        <v>70000</v>
      </c>
      <c r="J680">
        <v>70000</v>
      </c>
    </row>
    <row r="681" spans="1:13" ht="19.149999999999999" x14ac:dyDescent="0.7">
      <c r="A681" t="s">
        <v>5068</v>
      </c>
      <c r="B681" t="s">
        <v>37</v>
      </c>
      <c r="C681" t="s">
        <v>5085</v>
      </c>
      <c r="D681" t="s">
        <v>36</v>
      </c>
      <c r="E681">
        <v>1646500</v>
      </c>
      <c r="F681">
        <v>129500</v>
      </c>
      <c r="I681">
        <v>119500</v>
      </c>
      <c r="J681">
        <v>119500</v>
      </c>
      <c r="L681">
        <v>1656500</v>
      </c>
      <c r="M681">
        <v>1679000</v>
      </c>
    </row>
    <row r="682" spans="1:13" ht="19.149999999999999" x14ac:dyDescent="0.7">
      <c r="A682" t="s">
        <v>5068</v>
      </c>
      <c r="B682" t="s">
        <v>37</v>
      </c>
      <c r="C682" t="s">
        <v>5086</v>
      </c>
      <c r="D682" t="s">
        <v>1473</v>
      </c>
      <c r="F682">
        <v>15000</v>
      </c>
      <c r="L682">
        <v>15000</v>
      </c>
    </row>
    <row r="683" spans="1:13" ht="19.149999999999999" x14ac:dyDescent="0.7">
      <c r="A683" t="s">
        <v>5068</v>
      </c>
      <c r="B683" t="s">
        <v>37</v>
      </c>
      <c r="C683" t="s">
        <v>5087</v>
      </c>
      <c r="D683" t="s">
        <v>1523</v>
      </c>
      <c r="E683">
        <v>276000</v>
      </c>
      <c r="F683">
        <v>1656000</v>
      </c>
      <c r="I683">
        <v>1932000</v>
      </c>
      <c r="J683">
        <v>1932000</v>
      </c>
    </row>
    <row r="684" spans="1:13" ht="19.149999999999999" x14ac:dyDescent="0.7">
      <c r="A684" t="s">
        <v>5068</v>
      </c>
      <c r="B684" t="s">
        <v>37</v>
      </c>
      <c r="C684" t="s">
        <v>5088</v>
      </c>
      <c r="D684" t="s">
        <v>1836</v>
      </c>
      <c r="F684">
        <v>1926000</v>
      </c>
      <c r="I684">
        <v>1926000</v>
      </c>
      <c r="J684">
        <v>1926000</v>
      </c>
    </row>
    <row r="685" spans="1:13" ht="19.149999999999999" x14ac:dyDescent="0.7">
      <c r="A685" t="s">
        <v>5068</v>
      </c>
      <c r="B685" t="s">
        <v>37</v>
      </c>
      <c r="C685" t="s">
        <v>5089</v>
      </c>
      <c r="D685" t="s">
        <v>2031</v>
      </c>
      <c r="F685">
        <v>135000</v>
      </c>
      <c r="I685">
        <v>135000</v>
      </c>
      <c r="J685">
        <v>135000</v>
      </c>
    </row>
    <row r="686" spans="1:13" ht="19.149999999999999" x14ac:dyDescent="0.7">
      <c r="A686" t="s">
        <v>5068</v>
      </c>
      <c r="B686" t="s">
        <v>37</v>
      </c>
      <c r="C686" t="s">
        <v>5090</v>
      </c>
      <c r="D686" t="s">
        <v>2095</v>
      </c>
      <c r="G686">
        <v>132000</v>
      </c>
      <c r="I686">
        <v>132000</v>
      </c>
      <c r="J686">
        <v>132000</v>
      </c>
    </row>
    <row r="687" spans="1:13" ht="19.149999999999999" x14ac:dyDescent="0.7">
      <c r="A687" t="s">
        <v>5068</v>
      </c>
      <c r="B687" t="s">
        <v>37</v>
      </c>
      <c r="C687" t="s">
        <v>5091</v>
      </c>
      <c r="D687" t="s">
        <v>2172</v>
      </c>
      <c r="F687">
        <v>621000</v>
      </c>
      <c r="I687">
        <v>621000</v>
      </c>
      <c r="J687">
        <v>621000</v>
      </c>
    </row>
    <row r="688" spans="1:13" ht="19.149999999999999" x14ac:dyDescent="0.7">
      <c r="A688" t="s">
        <v>5068</v>
      </c>
      <c r="B688" t="s">
        <v>37</v>
      </c>
      <c r="C688" t="s">
        <v>5092</v>
      </c>
      <c r="D688" t="s">
        <v>2215</v>
      </c>
      <c r="F688">
        <v>1124000</v>
      </c>
      <c r="I688">
        <v>1124000</v>
      </c>
      <c r="J688">
        <v>1124000</v>
      </c>
    </row>
    <row r="689" spans="1:12" ht="19.149999999999999" x14ac:dyDescent="0.7">
      <c r="A689" t="s">
        <v>5068</v>
      </c>
      <c r="B689" t="s">
        <v>37</v>
      </c>
      <c r="C689" t="s">
        <v>5093</v>
      </c>
      <c r="D689" t="s">
        <v>2505</v>
      </c>
      <c r="E689">
        <v>-1477000</v>
      </c>
      <c r="L689">
        <v>-1477000</v>
      </c>
    </row>
    <row r="690" spans="1:12" ht="19.149999999999999" x14ac:dyDescent="0.7">
      <c r="A690" t="s">
        <v>5068</v>
      </c>
      <c r="B690" t="s">
        <v>37</v>
      </c>
      <c r="C690" t="s">
        <v>5094</v>
      </c>
      <c r="D690" t="s">
        <v>2641</v>
      </c>
      <c r="E690">
        <v>17693708</v>
      </c>
      <c r="L690">
        <v>17693708</v>
      </c>
    </row>
    <row r="691" spans="1:12" ht="19.149999999999999" x14ac:dyDescent="0.7">
      <c r="A691" t="s">
        <v>5068</v>
      </c>
      <c r="B691" t="s">
        <v>37</v>
      </c>
      <c r="C691" t="s">
        <v>5095</v>
      </c>
      <c r="D691" t="s">
        <v>2670</v>
      </c>
      <c r="E691">
        <v>6902979</v>
      </c>
      <c r="L691">
        <v>6902979</v>
      </c>
    </row>
    <row r="692" spans="1:12" ht="19.149999999999999" x14ac:dyDescent="0.7">
      <c r="A692" t="s">
        <v>5068</v>
      </c>
      <c r="B692" t="s">
        <v>37</v>
      </c>
      <c r="C692" t="s">
        <v>5096</v>
      </c>
      <c r="D692" t="s">
        <v>2766</v>
      </c>
      <c r="F692">
        <v>765000</v>
      </c>
      <c r="I692">
        <v>765000</v>
      </c>
      <c r="J692">
        <v>765000</v>
      </c>
    </row>
    <row r="693" spans="1:12" ht="19.149999999999999" x14ac:dyDescent="0.7">
      <c r="A693" t="s">
        <v>5068</v>
      </c>
      <c r="B693" t="s">
        <v>37</v>
      </c>
      <c r="C693" t="s">
        <v>5097</v>
      </c>
      <c r="D693" t="s">
        <v>2840</v>
      </c>
      <c r="E693">
        <v>53000000</v>
      </c>
      <c r="L693">
        <v>53000000</v>
      </c>
    </row>
    <row r="694" spans="1:12" ht="19.149999999999999" x14ac:dyDescent="0.7">
      <c r="A694" t="s">
        <v>5068</v>
      </c>
      <c r="B694" t="s">
        <v>37</v>
      </c>
      <c r="C694" t="s">
        <v>5098</v>
      </c>
      <c r="D694" t="s">
        <v>5099</v>
      </c>
      <c r="F694">
        <v>300000</v>
      </c>
      <c r="I694">
        <v>300000</v>
      </c>
      <c r="J694">
        <v>300000</v>
      </c>
    </row>
    <row r="695" spans="1:12" ht="19.149999999999999" x14ac:dyDescent="0.7">
      <c r="A695" t="s">
        <v>5068</v>
      </c>
      <c r="B695" t="s">
        <v>37</v>
      </c>
      <c r="C695" t="s">
        <v>5100</v>
      </c>
      <c r="D695" t="s">
        <v>3011</v>
      </c>
      <c r="F695">
        <v>8000</v>
      </c>
      <c r="I695">
        <v>8000</v>
      </c>
      <c r="J695">
        <v>8000</v>
      </c>
    </row>
    <row r="696" spans="1:12" ht="19.149999999999999" x14ac:dyDescent="0.7">
      <c r="A696" t="s">
        <v>5068</v>
      </c>
      <c r="B696" t="s">
        <v>37</v>
      </c>
      <c r="C696" t="s">
        <v>5101</v>
      </c>
      <c r="D696" t="s">
        <v>3083</v>
      </c>
      <c r="F696">
        <v>276000</v>
      </c>
      <c r="I696">
        <v>276000</v>
      </c>
      <c r="J696">
        <v>276000</v>
      </c>
    </row>
    <row r="697" spans="1:12" ht="19.149999999999999" x14ac:dyDescent="0.7">
      <c r="A697" t="s">
        <v>5068</v>
      </c>
      <c r="B697" t="s">
        <v>37</v>
      </c>
      <c r="C697" t="s">
        <v>5102</v>
      </c>
      <c r="D697" t="s">
        <v>3330</v>
      </c>
      <c r="E697">
        <v>-100000000</v>
      </c>
      <c r="G697">
        <v>30000000</v>
      </c>
      <c r="L697">
        <v>-70000000</v>
      </c>
    </row>
    <row r="698" spans="1:12" ht="19.149999999999999" x14ac:dyDescent="0.7">
      <c r="A698" t="s">
        <v>5068</v>
      </c>
      <c r="B698" t="s">
        <v>37</v>
      </c>
      <c r="C698" t="s">
        <v>5103</v>
      </c>
      <c r="D698" t="s">
        <v>5104</v>
      </c>
      <c r="E698">
        <v>2376983</v>
      </c>
      <c r="L698">
        <v>2376983</v>
      </c>
    </row>
    <row r="699" spans="1:12" ht="19.149999999999999" x14ac:dyDescent="0.7">
      <c r="A699" t="s">
        <v>5068</v>
      </c>
      <c r="B699" t="s">
        <v>37</v>
      </c>
      <c r="C699" t="s">
        <v>5105</v>
      </c>
      <c r="D699" t="s">
        <v>3372</v>
      </c>
      <c r="F699">
        <v>552000</v>
      </c>
      <c r="G699">
        <v>76000</v>
      </c>
      <c r="I699">
        <v>628000</v>
      </c>
      <c r="J699">
        <v>628000</v>
      </c>
    </row>
    <row r="700" spans="1:12" ht="19.149999999999999" x14ac:dyDescent="0.7">
      <c r="A700" t="s">
        <v>5068</v>
      </c>
      <c r="B700" t="s">
        <v>37</v>
      </c>
      <c r="C700" t="s">
        <v>5106</v>
      </c>
      <c r="D700" t="s">
        <v>3385</v>
      </c>
      <c r="E700">
        <v>325500</v>
      </c>
      <c r="F700">
        <v>768250</v>
      </c>
      <c r="I700">
        <v>1021000</v>
      </c>
      <c r="J700">
        <v>1021000</v>
      </c>
      <c r="L700">
        <v>72750</v>
      </c>
    </row>
    <row r="701" spans="1:12" ht="19.149999999999999" x14ac:dyDescent="0.7">
      <c r="A701" t="s">
        <v>5068</v>
      </c>
      <c r="B701" t="s">
        <v>37</v>
      </c>
      <c r="C701" t="s">
        <v>5107</v>
      </c>
      <c r="D701" t="s">
        <v>5108</v>
      </c>
      <c r="F701">
        <v>520000</v>
      </c>
      <c r="I701">
        <v>520000</v>
      </c>
      <c r="J701">
        <v>520000</v>
      </c>
    </row>
    <row r="702" spans="1:12" ht="19.149999999999999" x14ac:dyDescent="0.7">
      <c r="A702" t="s">
        <v>5068</v>
      </c>
      <c r="B702" t="s">
        <v>37</v>
      </c>
      <c r="C702" t="s">
        <v>5109</v>
      </c>
      <c r="D702" t="s">
        <v>5110</v>
      </c>
      <c r="E702">
        <v>9902306</v>
      </c>
      <c r="G702">
        <v>106056443</v>
      </c>
      <c r="I702">
        <v>106929673</v>
      </c>
      <c r="J702">
        <v>106929673</v>
      </c>
      <c r="L702">
        <v>9029076</v>
      </c>
    </row>
    <row r="703" spans="1:12" ht="19.149999999999999" x14ac:dyDescent="0.7">
      <c r="A703" t="s">
        <v>5068</v>
      </c>
      <c r="B703" t="s">
        <v>37</v>
      </c>
      <c r="C703" t="s">
        <v>5111</v>
      </c>
      <c r="D703" t="s">
        <v>5112</v>
      </c>
      <c r="E703">
        <v>-138000</v>
      </c>
      <c r="F703">
        <v>828000</v>
      </c>
      <c r="I703">
        <v>690000</v>
      </c>
      <c r="J703">
        <v>690000</v>
      </c>
    </row>
    <row r="704" spans="1:12" ht="19.149999999999999" x14ac:dyDescent="0.7">
      <c r="A704" t="s">
        <v>5068</v>
      </c>
      <c r="B704" t="s">
        <v>37</v>
      </c>
      <c r="C704" t="s">
        <v>5113</v>
      </c>
      <c r="D704" t="s">
        <v>5114</v>
      </c>
      <c r="E704">
        <v>2900830</v>
      </c>
      <c r="L704">
        <v>2900830</v>
      </c>
    </row>
    <row r="705" spans="1:13" ht="19.149999999999999" x14ac:dyDescent="0.7">
      <c r="A705" t="s">
        <v>5068</v>
      </c>
      <c r="B705" t="s">
        <v>37</v>
      </c>
      <c r="C705" t="s">
        <v>5115</v>
      </c>
      <c r="D705" t="s">
        <v>5116</v>
      </c>
      <c r="F705">
        <v>80000</v>
      </c>
      <c r="I705">
        <v>80000</v>
      </c>
      <c r="J705">
        <v>80000</v>
      </c>
    </row>
    <row r="706" spans="1:13" ht="19.149999999999999" x14ac:dyDescent="0.7">
      <c r="A706" t="s">
        <v>5068</v>
      </c>
      <c r="B706" t="s">
        <v>37</v>
      </c>
      <c r="C706" t="s">
        <v>5117</v>
      </c>
      <c r="D706" t="s">
        <v>5118</v>
      </c>
      <c r="F706">
        <v>8732000</v>
      </c>
      <c r="I706">
        <v>8732000</v>
      </c>
      <c r="J706">
        <v>8732000</v>
      </c>
    </row>
    <row r="707" spans="1:13" ht="19.149999999999999" x14ac:dyDescent="0.7">
      <c r="A707" t="s">
        <v>5068</v>
      </c>
      <c r="B707" t="s">
        <v>37</v>
      </c>
      <c r="C707" t="s">
        <v>5119</v>
      </c>
      <c r="D707" t="s">
        <v>5120</v>
      </c>
      <c r="F707">
        <v>90000</v>
      </c>
      <c r="I707">
        <v>90000</v>
      </c>
      <c r="J707">
        <v>90000</v>
      </c>
    </row>
    <row r="708" spans="1:13" ht="19.149999999999999" x14ac:dyDescent="0.7">
      <c r="A708" t="s">
        <v>5068</v>
      </c>
      <c r="B708" t="s">
        <v>37</v>
      </c>
      <c r="C708" t="s">
        <v>5121</v>
      </c>
      <c r="D708" t="s">
        <v>5122</v>
      </c>
      <c r="F708">
        <v>33000</v>
      </c>
      <c r="L708">
        <v>33000</v>
      </c>
    </row>
    <row r="709" spans="1:13" ht="19.149999999999999" x14ac:dyDescent="0.7">
      <c r="A709" t="s">
        <v>5068</v>
      </c>
      <c r="B709" t="s">
        <v>37</v>
      </c>
      <c r="C709" t="s">
        <v>5123</v>
      </c>
      <c r="D709" t="s">
        <v>3609</v>
      </c>
      <c r="E709">
        <v>6739773</v>
      </c>
      <c r="L709">
        <v>6739773</v>
      </c>
    </row>
    <row r="710" spans="1:13" ht="19.149999999999999" x14ac:dyDescent="0.7">
      <c r="A710" t="s">
        <v>5068</v>
      </c>
      <c r="B710" t="s">
        <v>37</v>
      </c>
      <c r="C710" t="s">
        <v>5124</v>
      </c>
      <c r="D710" t="s">
        <v>3721</v>
      </c>
      <c r="G710">
        <v>70000</v>
      </c>
      <c r="I710">
        <v>70000</v>
      </c>
      <c r="J710">
        <v>70000</v>
      </c>
    </row>
    <row r="711" spans="1:13" ht="19.149999999999999" x14ac:dyDescent="0.7">
      <c r="A711" t="s">
        <v>5068</v>
      </c>
      <c r="B711" t="s">
        <v>37</v>
      </c>
      <c r="C711" t="s">
        <v>5125</v>
      </c>
      <c r="D711" t="s">
        <v>3766</v>
      </c>
      <c r="F711">
        <v>300000</v>
      </c>
      <c r="I711">
        <v>300000</v>
      </c>
      <c r="J711">
        <v>300000</v>
      </c>
    </row>
    <row r="712" spans="1:13" ht="19.149999999999999" x14ac:dyDescent="0.7">
      <c r="A712" t="s">
        <v>5068</v>
      </c>
      <c r="B712" t="s">
        <v>37</v>
      </c>
      <c r="C712" t="s">
        <v>5126</v>
      </c>
      <c r="D712" t="s">
        <v>4026</v>
      </c>
      <c r="E712">
        <v>499000</v>
      </c>
      <c r="F712">
        <v>1320000</v>
      </c>
      <c r="I712">
        <v>1599000</v>
      </c>
      <c r="J712">
        <v>1599000</v>
      </c>
      <c r="L712">
        <v>220000</v>
      </c>
    </row>
    <row r="713" spans="1:13" ht="19.149999999999999" x14ac:dyDescent="0.7">
      <c r="A713" t="s">
        <v>5068</v>
      </c>
      <c r="B713" t="s">
        <v>37</v>
      </c>
      <c r="C713" t="s">
        <v>5127</v>
      </c>
      <c r="D713" t="s">
        <v>4037</v>
      </c>
      <c r="F713">
        <v>35000</v>
      </c>
      <c r="I713">
        <v>35000</v>
      </c>
      <c r="J713">
        <v>35000</v>
      </c>
    </row>
    <row r="714" spans="1:13" ht="19.149999999999999" x14ac:dyDescent="0.7">
      <c r="A714" t="s">
        <v>5068</v>
      </c>
      <c r="B714" t="s">
        <v>37</v>
      </c>
      <c r="C714" t="s">
        <v>5128</v>
      </c>
      <c r="D714" t="s">
        <v>4127</v>
      </c>
      <c r="F714">
        <v>3112000</v>
      </c>
      <c r="I714">
        <v>3042000</v>
      </c>
      <c r="J714">
        <v>3042000</v>
      </c>
      <c r="L714">
        <v>70000</v>
      </c>
    </row>
    <row r="715" spans="1:13" ht="19.149999999999999" x14ac:dyDescent="0.7">
      <c r="A715" t="s">
        <v>5068</v>
      </c>
      <c r="B715" t="s">
        <v>37</v>
      </c>
      <c r="C715" t="s">
        <v>5129</v>
      </c>
      <c r="D715" t="s">
        <v>4240</v>
      </c>
      <c r="E715">
        <v>1019700</v>
      </c>
      <c r="I715">
        <v>1019700</v>
      </c>
      <c r="J715">
        <v>1019700</v>
      </c>
    </row>
    <row r="716" spans="1:13" ht="19.149999999999999" x14ac:dyDescent="0.7">
      <c r="A716" t="s">
        <v>5068</v>
      </c>
      <c r="B716" t="s">
        <v>37</v>
      </c>
      <c r="C716" t="s">
        <v>5130</v>
      </c>
      <c r="D716" t="s">
        <v>4257</v>
      </c>
      <c r="G716">
        <v>82527500</v>
      </c>
      <c r="I716">
        <v>82527500</v>
      </c>
      <c r="J716">
        <v>82527500</v>
      </c>
    </row>
    <row r="717" spans="1:13" ht="19.149999999999999" x14ac:dyDescent="0.7">
      <c r="A717" s="1" t="s">
        <v>5131</v>
      </c>
      <c r="B717" s="1"/>
      <c r="C717" s="1"/>
      <c r="D717" s="1"/>
      <c r="E717">
        <v>-36608172</v>
      </c>
      <c r="F717">
        <v>57794190</v>
      </c>
      <c r="G717">
        <v>420700394</v>
      </c>
      <c r="I717">
        <v>412270813</v>
      </c>
      <c r="J717">
        <v>412270813</v>
      </c>
      <c r="L717">
        <v>29615599</v>
      </c>
      <c r="M717">
        <v>1931000</v>
      </c>
    </row>
    <row r="718" spans="1:13" ht="19.149999999999999" x14ac:dyDescent="0.7">
      <c r="A718" s="1" t="s">
        <v>5132</v>
      </c>
      <c r="B718" s="1"/>
      <c r="C718" s="1"/>
      <c r="D718" s="1"/>
      <c r="E718">
        <v>6242474028</v>
      </c>
      <c r="F718">
        <v>5720870930</v>
      </c>
      <c r="G718">
        <v>42731175</v>
      </c>
      <c r="I718">
        <v>5899985810</v>
      </c>
      <c r="J718">
        <v>5899985810</v>
      </c>
      <c r="L718">
        <v>6106090323</v>
      </c>
      <c r="M718">
        <v>3563077394</v>
      </c>
    </row>
    <row r="719" spans="1:13" ht="19.149999999999999" x14ac:dyDescent="0.7">
      <c r="A719" t="s">
        <v>5133</v>
      </c>
    </row>
  </sheetData>
  <mergeCells count="18">
    <mergeCell ref="A67:D67"/>
    <mergeCell ref="A650:D650"/>
    <mergeCell ref="A602:D602"/>
    <mergeCell ref="A377:D377"/>
    <mergeCell ref="A591:D591"/>
    <mergeCell ref="A294:D294"/>
    <mergeCell ref="A179:D179"/>
    <mergeCell ref="A274:D274"/>
    <mergeCell ref="A423:D423"/>
    <mergeCell ref="A128:D128"/>
    <mergeCell ref="A718:D718"/>
    <mergeCell ref="A666:D666"/>
    <mergeCell ref="A230:D230"/>
    <mergeCell ref="A419:D419"/>
    <mergeCell ref="A483:D483"/>
    <mergeCell ref="A514:D514"/>
    <mergeCell ref="A717:D717"/>
    <mergeCell ref="A660:D660"/>
  </mergeCells>
  <phoneticPr fontId="1" type="noConversion"/>
  <pageMargins left="0.7" right="0.7" top="0.75" bottom="0.75" header="0.3" footer="0.3"/>
  <ignoredErrors>
    <ignoredError sqref="A1:M7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9"/>
  <sheetViews>
    <sheetView workbookViewId="0"/>
  </sheetViews>
  <sheetFormatPr defaultRowHeight="16.899999999999999" x14ac:dyDescent="0.7"/>
  <sheetData>
    <row r="1" spans="1:9" ht="19.149999999999999" x14ac:dyDescent="0.7">
      <c r="B1" t="s">
        <v>5134</v>
      </c>
      <c r="F1" t="s">
        <v>5135</v>
      </c>
      <c r="G1" t="s">
        <v>5136</v>
      </c>
      <c r="H1" t="s">
        <v>5137</v>
      </c>
    </row>
    <row r="2" spans="1:9" ht="19.149999999999999" x14ac:dyDescent="0.7">
      <c r="A2" t="s">
        <v>0</v>
      </c>
      <c r="B2" t="s">
        <v>4286</v>
      </c>
      <c r="C2" t="s">
        <v>4287</v>
      </c>
      <c r="D2" t="s">
        <v>4288</v>
      </c>
      <c r="E2" t="s">
        <v>4289</v>
      </c>
      <c r="F2" t="s">
        <v>5138</v>
      </c>
      <c r="G2" t="s">
        <v>15</v>
      </c>
      <c r="H2" t="s">
        <v>16</v>
      </c>
      <c r="I2" t="s">
        <v>17</v>
      </c>
    </row>
    <row r="3" spans="1:9" ht="19.149999999999999" x14ac:dyDescent="0.7">
      <c r="A3">
        <v>1</v>
      </c>
      <c r="D3" t="s">
        <v>4299</v>
      </c>
      <c r="E3" t="s">
        <v>4300</v>
      </c>
      <c r="F3">
        <f>IF(AND(ERP자료_원본!E3&lt;0,ERP자료_원본!E3+ERP자료_원본!F3&lt;0),0,IF(ERP자료_원본!E3&gt;=0,ERP자료_원본!F3,0))</f>
        <v>0</v>
      </c>
      <c r="G3">
        <f>F3+ERP자료_원본!G3</f>
        <v>0</v>
      </c>
      <c r="H3">
        <f>ERP자료_원본!J3</f>
        <v>0</v>
      </c>
      <c r="I3">
        <f>ERP자료_원본!L3</f>
        <v>320000</v>
      </c>
    </row>
    <row r="4" spans="1:9" ht="19.149999999999999" x14ac:dyDescent="0.7">
      <c r="A4">
        <v>2</v>
      </c>
      <c r="D4" t="s">
        <v>4301</v>
      </c>
      <c r="E4" t="s">
        <v>4302</v>
      </c>
      <c r="F4">
        <f>IF(AND(ERP자료_원본!E4&lt;0,ERP자료_원본!E4+ERP자료_원본!F4&lt;0),0,IF(ERP자료_원본!E4&gt;=0,ERP자료_원본!F4,0))</f>
        <v>0</v>
      </c>
      <c r="G4">
        <f>F4+ERP자료_원본!G4</f>
        <v>0</v>
      </c>
      <c r="H4">
        <f>ERP자료_원본!J4</f>
        <v>0</v>
      </c>
      <c r="I4">
        <f>ERP자료_원본!L4</f>
        <v>460901466</v>
      </c>
    </row>
    <row r="5" spans="1:9" ht="19.149999999999999" x14ac:dyDescent="0.7">
      <c r="A5">
        <v>3</v>
      </c>
      <c r="D5" t="s">
        <v>4303</v>
      </c>
      <c r="E5" t="s">
        <v>4304</v>
      </c>
      <c r="F5">
        <f>IF(AND(ERP자료_원본!E5&lt;0,ERP자료_원본!E5+ERP자료_원본!F5&lt;0),0,IF(ERP자료_원본!E5&gt;=0,ERP자료_원본!F5,0))</f>
        <v>0</v>
      </c>
      <c r="G5">
        <f>F5+ERP자료_원본!G5</f>
        <v>0</v>
      </c>
      <c r="H5">
        <f>ERP자료_원본!J5</f>
        <v>0</v>
      </c>
      <c r="I5">
        <f>ERP자료_원본!L5</f>
        <v>137000000</v>
      </c>
    </row>
    <row r="6" spans="1:9" ht="19.149999999999999" x14ac:dyDescent="0.7">
      <c r="A6">
        <v>4</v>
      </c>
      <c r="D6" t="s">
        <v>4305</v>
      </c>
      <c r="E6" t="s">
        <v>4306</v>
      </c>
      <c r="F6">
        <f>IF(AND(ERP자료_원본!E6&lt;0,ERP자료_원본!E6+ERP자료_원본!F6&lt;0),0,IF(ERP자료_원본!E6&gt;=0,ERP자료_원본!F6,0))</f>
        <v>0</v>
      </c>
      <c r="G6">
        <f>F6+ERP자료_원본!G6</f>
        <v>0</v>
      </c>
      <c r="H6">
        <f>ERP자료_원본!J6</f>
        <v>2900000</v>
      </c>
      <c r="I6">
        <f>ERP자료_원본!L6</f>
        <v>-2900000</v>
      </c>
    </row>
    <row r="7" spans="1:9" ht="19.149999999999999" x14ac:dyDescent="0.7">
      <c r="A7">
        <v>5</v>
      </c>
      <c r="D7" t="s">
        <v>4307</v>
      </c>
      <c r="E7" t="s">
        <v>355</v>
      </c>
      <c r="F7">
        <f>IF(AND(ERP자료_원본!E7&lt;0,ERP자료_원본!E7+ERP자료_원본!F7&lt;0),0,IF(ERP자료_원본!E7&gt;=0,ERP자료_원본!F7,0))</f>
        <v>0</v>
      </c>
      <c r="G7">
        <f>F7+ERP자료_원본!G7</f>
        <v>0</v>
      </c>
      <c r="H7">
        <f>ERP자료_원본!J7</f>
        <v>0</v>
      </c>
      <c r="I7">
        <f>ERP자료_원본!L7</f>
        <v>15000000</v>
      </c>
    </row>
    <row r="8" spans="1:9" ht="19.149999999999999" x14ac:dyDescent="0.7">
      <c r="A8">
        <v>6</v>
      </c>
      <c r="D8" t="s">
        <v>4308</v>
      </c>
      <c r="E8" t="s">
        <v>503</v>
      </c>
      <c r="F8">
        <f>IF(AND(ERP자료_원본!E8&lt;0,ERP자료_원본!E8+ERP자료_원본!F8&lt;0),0,IF(ERP자료_원본!E8&gt;=0,ERP자료_원본!F8,0))</f>
        <v>0</v>
      </c>
      <c r="G8">
        <f>F8+ERP자료_원본!G8</f>
        <v>0</v>
      </c>
      <c r="H8">
        <f>ERP자료_원본!J8</f>
        <v>0</v>
      </c>
      <c r="I8">
        <f>ERP자료_원본!L8</f>
        <v>50000000</v>
      </c>
    </row>
    <row r="9" spans="1:9" ht="19.149999999999999" x14ac:dyDescent="0.7">
      <c r="A9">
        <v>7</v>
      </c>
      <c r="D9" t="s">
        <v>4309</v>
      </c>
      <c r="E9" t="s">
        <v>503</v>
      </c>
      <c r="F9">
        <f>IF(AND(ERP자료_원본!E9&lt;0,ERP자료_원본!E9+ERP자료_원본!F9&lt;0),0,IF(ERP자료_원본!E9&gt;=0,ERP자료_원본!F9,0))</f>
        <v>0</v>
      </c>
      <c r="G9">
        <f>F9+ERP자료_원본!G9</f>
        <v>39000000</v>
      </c>
      <c r="H9">
        <f>ERP자료_원본!J9</f>
        <v>0</v>
      </c>
      <c r="I9">
        <f>ERP자료_원본!L9</f>
        <v>-50177600</v>
      </c>
    </row>
    <row r="10" spans="1:9" ht="19.149999999999999" x14ac:dyDescent="0.7">
      <c r="A10">
        <v>8</v>
      </c>
      <c r="D10" t="s">
        <v>4310</v>
      </c>
      <c r="E10" t="s">
        <v>4311</v>
      </c>
      <c r="F10">
        <f>IF(AND(ERP자료_원본!E10&lt;0,ERP자료_원본!E10+ERP자료_원본!F10&lt;0),0,IF(ERP자료_원본!E10&gt;=0,ERP자료_원본!F10,0))</f>
        <v>0</v>
      </c>
      <c r="G10">
        <f>F10+ERP자료_원본!G10</f>
        <v>0</v>
      </c>
      <c r="H10">
        <f>ERP자료_원본!J10</f>
        <v>0</v>
      </c>
      <c r="I10">
        <f>ERP자료_원본!L10</f>
        <v>-40237050</v>
      </c>
    </row>
    <row r="11" spans="1:9" ht="19.149999999999999" x14ac:dyDescent="0.7">
      <c r="A11">
        <v>9</v>
      </c>
      <c r="D11" t="s">
        <v>4312</v>
      </c>
      <c r="E11" t="s">
        <v>712</v>
      </c>
      <c r="F11">
        <f>IF(AND(ERP자료_원본!E11&lt;0,ERP자료_원본!E11+ERP자료_원본!F11&lt;0),0,IF(ERP자료_원본!E11&gt;=0,ERP자료_원본!F11,0))</f>
        <v>-708400</v>
      </c>
      <c r="G11">
        <f>F11+ERP자료_원본!G11</f>
        <v>-708400</v>
      </c>
      <c r="H11">
        <f>ERP자료_원본!J11</f>
        <v>0</v>
      </c>
      <c r="I11">
        <f>ERP자료_원본!L11</f>
        <v>-23000</v>
      </c>
    </row>
    <row r="12" spans="1:9" ht="19.149999999999999" x14ac:dyDescent="0.7">
      <c r="A12">
        <v>10</v>
      </c>
      <c r="D12" t="s">
        <v>4313</v>
      </c>
      <c r="E12" t="s">
        <v>784</v>
      </c>
      <c r="F12">
        <f>IF(AND(ERP자료_원본!E12&lt;0,ERP자료_원본!E12+ERP자료_원본!F12&lt;0),0,IF(ERP자료_원본!E12&gt;=0,ERP자료_원본!F12,0))</f>
        <v>0</v>
      </c>
      <c r="G12">
        <f>F12+ERP자료_원본!G12</f>
        <v>0</v>
      </c>
      <c r="H12">
        <f>ERP자료_원본!J12</f>
        <v>0</v>
      </c>
      <c r="I12">
        <f>ERP자료_원본!L12</f>
        <v>560000</v>
      </c>
    </row>
    <row r="13" spans="1:9" ht="19.149999999999999" x14ac:dyDescent="0.7">
      <c r="A13">
        <v>11</v>
      </c>
      <c r="D13" t="s">
        <v>4314</v>
      </c>
      <c r="E13" t="s">
        <v>4315</v>
      </c>
      <c r="F13">
        <f>IF(AND(ERP자료_원본!E13&lt;0,ERP자료_원본!E13+ERP자료_원본!F13&lt;0),0,IF(ERP자료_원본!E13&gt;=0,ERP자료_원본!F13,0))</f>
        <v>0</v>
      </c>
      <c r="G13">
        <f>F13+ERP자료_원본!G13</f>
        <v>0</v>
      </c>
      <c r="H13">
        <f>ERP자료_원본!J13</f>
        <v>0</v>
      </c>
      <c r="I13">
        <f>ERP자료_원본!L13</f>
        <v>50000000</v>
      </c>
    </row>
    <row r="14" spans="1:9" ht="19.149999999999999" x14ac:dyDescent="0.7">
      <c r="A14">
        <v>12</v>
      </c>
      <c r="D14" t="s">
        <v>4316</v>
      </c>
      <c r="E14" t="s">
        <v>890</v>
      </c>
      <c r="F14">
        <f>IF(AND(ERP자료_원본!E14&lt;0,ERP자료_원본!E14+ERP자료_원본!F14&lt;0),0,IF(ERP자료_원본!E14&gt;=0,ERP자료_원본!F14,0))</f>
        <v>0</v>
      </c>
      <c r="G14">
        <f>F14+ERP자료_원본!G14</f>
        <v>120000</v>
      </c>
      <c r="H14">
        <f>ERP자료_원본!J14</f>
        <v>160000</v>
      </c>
      <c r="I14">
        <f>ERP자료_원본!L14</f>
        <v>-18775108</v>
      </c>
    </row>
    <row r="15" spans="1:9" ht="19.149999999999999" x14ac:dyDescent="0.7">
      <c r="A15">
        <v>13</v>
      </c>
      <c r="D15" t="s">
        <v>4317</v>
      </c>
      <c r="E15" t="s">
        <v>957</v>
      </c>
      <c r="F15">
        <f>IF(AND(ERP자료_원본!E15&lt;0,ERP자료_원본!E15+ERP자료_원본!F15&lt;0),0,IF(ERP자료_원본!E15&gt;=0,ERP자료_원본!F15,0))</f>
        <v>0</v>
      </c>
      <c r="G15">
        <f>F15+ERP자료_원본!G15</f>
        <v>0</v>
      </c>
      <c r="H15">
        <f>ERP자료_원본!J15</f>
        <v>0</v>
      </c>
      <c r="I15">
        <f>ERP자료_원본!L15</f>
        <v>1000000</v>
      </c>
    </row>
    <row r="16" spans="1:9" ht="19.149999999999999" x14ac:dyDescent="0.7">
      <c r="A16">
        <v>14</v>
      </c>
      <c r="D16" t="s">
        <v>4318</v>
      </c>
      <c r="E16" t="s">
        <v>957</v>
      </c>
      <c r="F16">
        <f>IF(AND(ERP자료_원본!E16&lt;0,ERP자료_원본!E16+ERP자료_원본!F16&lt;0),0,IF(ERP자료_원본!E16&gt;=0,ERP자료_원본!F16,0))</f>
        <v>0</v>
      </c>
      <c r="G16">
        <f>F16+ERP자료_원본!G16</f>
        <v>240000</v>
      </c>
      <c r="H16">
        <f>ERP자료_원본!J16</f>
        <v>0</v>
      </c>
      <c r="I16">
        <f>ERP자료_원본!L16</f>
        <v>-1623551</v>
      </c>
    </row>
    <row r="17" spans="1:9" ht="19.149999999999999" x14ac:dyDescent="0.7">
      <c r="A17">
        <v>15</v>
      </c>
      <c r="D17" t="s">
        <v>4319</v>
      </c>
      <c r="E17" t="s">
        <v>990</v>
      </c>
      <c r="F17">
        <f>IF(AND(ERP자료_원본!E17&lt;0,ERP자료_원본!E17+ERP자료_원본!F17&lt;0),0,IF(ERP자료_원본!E17&gt;=0,ERP자료_원본!F17,0))</f>
        <v>396056180</v>
      </c>
      <c r="G17">
        <f>F17+ERP자료_원본!G17</f>
        <v>396056180</v>
      </c>
      <c r="H17">
        <f>ERP자료_원본!J17</f>
        <v>389992300</v>
      </c>
      <c r="I17">
        <f>ERP자료_원본!L17</f>
        <v>6063880</v>
      </c>
    </row>
    <row r="18" spans="1:9" ht="19.149999999999999" x14ac:dyDescent="0.7">
      <c r="A18">
        <v>16</v>
      </c>
      <c r="D18" t="s">
        <v>4320</v>
      </c>
      <c r="E18" t="s">
        <v>4321</v>
      </c>
      <c r="F18">
        <f>IF(AND(ERP자료_원본!E18&lt;0,ERP자료_원본!E18+ERP자료_원본!F18&lt;0),0,IF(ERP자료_원본!E18&gt;=0,ERP자료_원본!F18,0))</f>
        <v>3528000</v>
      </c>
      <c r="G18">
        <f>F18+ERP자료_원본!G18</f>
        <v>3528000</v>
      </c>
      <c r="H18">
        <f>ERP자료_원본!J18</f>
        <v>3000000</v>
      </c>
      <c r="I18">
        <f>ERP자료_원본!L18</f>
        <v>528000</v>
      </c>
    </row>
    <row r="19" spans="1:9" ht="19.149999999999999" x14ac:dyDescent="0.7">
      <c r="A19">
        <v>17</v>
      </c>
      <c r="D19" t="s">
        <v>4322</v>
      </c>
      <c r="E19" t="s">
        <v>4323</v>
      </c>
      <c r="F19">
        <f>IF(AND(ERP자료_원본!E19&lt;0,ERP자료_원본!E19+ERP자료_원본!F19&lt;0),0,IF(ERP자료_원본!E19&gt;=0,ERP자료_원본!F19,0))</f>
        <v>4484060</v>
      </c>
      <c r="G19">
        <f>F19+ERP자료_원본!G19</f>
        <v>4484060</v>
      </c>
      <c r="H19">
        <f>ERP자료_원본!J19</f>
        <v>3769360</v>
      </c>
      <c r="I19">
        <f>ERP자료_원본!L19</f>
        <v>714700</v>
      </c>
    </row>
    <row r="20" spans="1:9" ht="19.149999999999999" x14ac:dyDescent="0.7">
      <c r="A20">
        <v>18</v>
      </c>
      <c r="D20" t="s">
        <v>4324</v>
      </c>
      <c r="E20" t="s">
        <v>4325</v>
      </c>
      <c r="F20">
        <f>IF(AND(ERP자료_원본!E20&lt;0,ERP자료_원본!E20+ERP자료_원본!F20&lt;0),0,IF(ERP자료_원본!E20&gt;=0,ERP자료_원본!F20,0))</f>
        <v>0</v>
      </c>
      <c r="G20">
        <f>F20+ERP자료_원본!G20</f>
        <v>0</v>
      </c>
      <c r="H20">
        <f>ERP자료_원본!J20</f>
        <v>80000</v>
      </c>
      <c r="I20">
        <f>ERP자료_원본!L20</f>
        <v>0</v>
      </c>
    </row>
    <row r="21" spans="1:9" ht="19.149999999999999" x14ac:dyDescent="0.7">
      <c r="A21">
        <v>19</v>
      </c>
      <c r="D21" t="s">
        <v>4326</v>
      </c>
      <c r="E21" t="s">
        <v>4327</v>
      </c>
      <c r="F21">
        <f>IF(AND(ERP자료_원본!E21&lt;0,ERP자료_원본!E21+ERP자료_원본!F21&lt;0),0,IF(ERP자료_원본!E21&gt;=0,ERP자료_원본!F21,0))</f>
        <v>0</v>
      </c>
      <c r="G21">
        <f>F21+ERP자료_원본!G21</f>
        <v>0</v>
      </c>
      <c r="H21">
        <f>ERP자료_원본!J21</f>
        <v>0</v>
      </c>
      <c r="I21">
        <f>ERP자료_원본!L21</f>
        <v>30000000</v>
      </c>
    </row>
    <row r="22" spans="1:9" ht="19.149999999999999" x14ac:dyDescent="0.7">
      <c r="A22">
        <v>20</v>
      </c>
      <c r="D22" t="s">
        <v>4328</v>
      </c>
      <c r="E22" t="s">
        <v>4274</v>
      </c>
      <c r="F22">
        <f>IF(AND(ERP자료_원본!E22&lt;0,ERP자료_원본!E22+ERP자료_원본!F22&lt;0),0,IF(ERP자료_원본!E22&gt;=0,ERP자료_원본!F22,0))</f>
        <v>15000</v>
      </c>
      <c r="G22">
        <f>F22+ERP자료_원본!G22</f>
        <v>15000</v>
      </c>
      <c r="H22">
        <f>ERP자료_원본!J22</f>
        <v>0</v>
      </c>
      <c r="I22">
        <f>ERP자료_원본!L22</f>
        <v>15000</v>
      </c>
    </row>
    <row r="23" spans="1:9" ht="19.149999999999999" x14ac:dyDescent="0.7">
      <c r="A23">
        <v>21</v>
      </c>
      <c r="D23" t="s">
        <v>4329</v>
      </c>
      <c r="E23" t="s">
        <v>1451</v>
      </c>
      <c r="F23">
        <f>IF(AND(ERP자료_원본!E23&lt;0,ERP자료_원본!E23+ERP자료_원본!F23&lt;0),0,IF(ERP자료_원본!E23&gt;=0,ERP자료_원본!F23,0))</f>
        <v>0</v>
      </c>
      <c r="G23">
        <f>F23+ERP자료_원본!G23</f>
        <v>0</v>
      </c>
      <c r="H23">
        <f>ERP자료_원본!J23</f>
        <v>0</v>
      </c>
      <c r="I23">
        <f>ERP자료_원본!L23</f>
        <v>250000000</v>
      </c>
    </row>
    <row r="24" spans="1:9" ht="19.149999999999999" x14ac:dyDescent="0.7">
      <c r="A24">
        <v>22</v>
      </c>
      <c r="D24" t="s">
        <v>4330</v>
      </c>
      <c r="E24" t="s">
        <v>1467</v>
      </c>
      <c r="F24">
        <f>IF(AND(ERP자료_원본!E24&lt;0,ERP자료_원본!E24+ERP자료_원본!F24&lt;0),0,IF(ERP자료_원본!E24&gt;=0,ERP자료_원본!F24,0))</f>
        <v>0</v>
      </c>
      <c r="G24">
        <f>F24+ERP자료_원본!G24</f>
        <v>0</v>
      </c>
      <c r="H24">
        <f>ERP자료_원본!J24</f>
        <v>0</v>
      </c>
      <c r="I24">
        <f>ERP자료_원본!L24</f>
        <v>-1237660</v>
      </c>
    </row>
    <row r="25" spans="1:9" ht="19.149999999999999" x14ac:dyDescent="0.7">
      <c r="A25">
        <v>23</v>
      </c>
      <c r="D25" t="s">
        <v>4331</v>
      </c>
      <c r="E25" t="s">
        <v>1788</v>
      </c>
      <c r="F25">
        <f>IF(AND(ERP자료_원본!E25&lt;0,ERP자료_원본!E25+ERP자료_원본!F25&lt;0),0,IF(ERP자료_원본!E25&gt;=0,ERP자료_원본!F25,0))</f>
        <v>0</v>
      </c>
      <c r="G25">
        <f>F25+ERP자료_원본!G25</f>
        <v>0</v>
      </c>
      <c r="H25">
        <f>ERP자료_원본!J25</f>
        <v>80000</v>
      </c>
      <c r="I25">
        <f>ERP자료_원본!L25</f>
        <v>0</v>
      </c>
    </row>
    <row r="26" spans="1:9" ht="19.149999999999999" x14ac:dyDescent="0.7">
      <c r="A26">
        <v>24</v>
      </c>
      <c r="D26" t="s">
        <v>4332</v>
      </c>
      <c r="E26" t="s">
        <v>1804</v>
      </c>
      <c r="F26">
        <f>IF(AND(ERP자료_원본!E26&lt;0,ERP자료_원본!E26+ERP자료_원본!F26&lt;0),0,IF(ERP자료_원본!E26&gt;=0,ERP자료_원본!F26,0))</f>
        <v>66405314</v>
      </c>
      <c r="G26">
        <f>F26+ERP자료_원본!G26</f>
        <v>66405314</v>
      </c>
      <c r="H26">
        <f>ERP자료_원본!J26</f>
        <v>25000000</v>
      </c>
      <c r="I26">
        <f>ERP자료_원본!L26</f>
        <v>85390201</v>
      </c>
    </row>
    <row r="27" spans="1:9" ht="19.149999999999999" x14ac:dyDescent="0.7">
      <c r="A27">
        <v>25</v>
      </c>
      <c r="D27" t="s">
        <v>4333</v>
      </c>
      <c r="E27" t="s">
        <v>1895</v>
      </c>
      <c r="F27">
        <f>IF(AND(ERP자료_원본!E27&lt;0,ERP자료_원본!E27+ERP자료_원본!F27&lt;0),0,IF(ERP자료_원본!E27&gt;=0,ERP자료_원본!F27,0))</f>
        <v>0</v>
      </c>
      <c r="G27">
        <f>F27+ERP자료_원본!G27</f>
        <v>0</v>
      </c>
      <c r="H27">
        <f>ERP자료_원본!J27</f>
        <v>0</v>
      </c>
      <c r="I27">
        <f>ERP자료_원본!L27</f>
        <v>-1903100</v>
      </c>
    </row>
    <row r="28" spans="1:9" ht="19.149999999999999" x14ac:dyDescent="0.7">
      <c r="A28">
        <v>26</v>
      </c>
      <c r="D28" t="s">
        <v>4334</v>
      </c>
      <c r="E28" t="s">
        <v>4335</v>
      </c>
      <c r="F28">
        <f>IF(AND(ERP자료_원본!E28&lt;0,ERP자료_원본!E28+ERP자료_원본!F28&lt;0),0,IF(ERP자료_원본!E28&gt;=0,ERP자료_원본!F28,0))</f>
        <v>3171640</v>
      </c>
      <c r="G28">
        <f>F28+ERP자료_원본!G28</f>
        <v>3171640</v>
      </c>
      <c r="H28">
        <f>ERP자료_원본!J28</f>
        <v>0</v>
      </c>
      <c r="I28">
        <f>ERP자료_원본!L28</f>
        <v>3171640</v>
      </c>
    </row>
    <row r="29" spans="1:9" ht="19.149999999999999" x14ac:dyDescent="0.7">
      <c r="A29">
        <v>27</v>
      </c>
      <c r="D29" t="s">
        <v>4336</v>
      </c>
      <c r="E29" t="s">
        <v>4337</v>
      </c>
      <c r="F29">
        <f>IF(AND(ERP자료_원본!E29&lt;0,ERP자료_원본!E29+ERP자료_원본!F29&lt;0),0,IF(ERP자료_원본!E29&gt;=0,ERP자료_원본!F29,0))</f>
        <v>0</v>
      </c>
      <c r="G29">
        <f>F29+ERP자료_원본!G29</f>
        <v>0</v>
      </c>
      <c r="H29">
        <f>ERP자료_원본!J29</f>
        <v>0</v>
      </c>
      <c r="I29">
        <f>ERP자료_원본!L29</f>
        <v>100000000</v>
      </c>
    </row>
    <row r="30" spans="1:9" ht="19.149999999999999" x14ac:dyDescent="0.7">
      <c r="A30">
        <v>28</v>
      </c>
      <c r="D30" t="s">
        <v>4338</v>
      </c>
      <c r="E30" t="s">
        <v>4339</v>
      </c>
      <c r="F30">
        <f>IF(AND(ERP자료_원본!E30&lt;0,ERP자료_원본!E30+ERP자료_원본!F30&lt;0),0,IF(ERP자료_원본!E30&gt;=0,ERP자료_원본!F30,0))</f>
        <v>0</v>
      </c>
      <c r="G30">
        <f>F30+ERP자료_원본!G30</f>
        <v>0</v>
      </c>
      <c r="H30">
        <f>ERP자료_원본!J30</f>
        <v>0</v>
      </c>
      <c r="I30">
        <f>ERP자료_원본!L30</f>
        <v>-99745000</v>
      </c>
    </row>
    <row r="31" spans="1:9" ht="19.149999999999999" x14ac:dyDescent="0.7">
      <c r="A31">
        <v>29</v>
      </c>
      <c r="D31" t="s">
        <v>4340</v>
      </c>
      <c r="E31" t="s">
        <v>4341</v>
      </c>
      <c r="F31">
        <f>IF(AND(ERP자료_원본!E31&lt;0,ERP자료_원본!E31+ERP자료_원본!F31&lt;0),0,IF(ERP자료_원본!E31&gt;=0,ERP자료_원본!F31,0))</f>
        <v>0</v>
      </c>
      <c r="G31">
        <f>F31+ERP자료_원본!G31</f>
        <v>0</v>
      </c>
      <c r="H31">
        <f>ERP자료_원본!J31</f>
        <v>120000</v>
      </c>
      <c r="I31">
        <f>ERP자료_원본!L31</f>
        <v>-120000</v>
      </c>
    </row>
    <row r="32" spans="1:9" ht="19.149999999999999" x14ac:dyDescent="0.7">
      <c r="A32">
        <v>30</v>
      </c>
      <c r="D32" t="s">
        <v>4342</v>
      </c>
      <c r="E32" t="s">
        <v>2271</v>
      </c>
      <c r="F32">
        <f>IF(AND(ERP자료_원본!E32&lt;0,ERP자료_원본!E32+ERP자료_원본!F32&lt;0),0,IF(ERP자료_원본!E32&gt;=0,ERP자료_원본!F32,0))</f>
        <v>120000</v>
      </c>
      <c r="G32">
        <f>F32+ERP자료_원본!G32</f>
        <v>120000</v>
      </c>
      <c r="H32">
        <f>ERP자료_원본!J32</f>
        <v>120000</v>
      </c>
      <c r="I32">
        <f>ERP자료_원본!L32</f>
        <v>0</v>
      </c>
    </row>
    <row r="33" spans="1:9" ht="19.149999999999999" x14ac:dyDescent="0.7">
      <c r="A33">
        <v>31</v>
      </c>
      <c r="D33" t="s">
        <v>4343</v>
      </c>
      <c r="E33" t="s">
        <v>2279</v>
      </c>
      <c r="F33">
        <f>IF(AND(ERP자료_원본!E33&lt;0,ERP자료_원본!E33+ERP자료_원본!F33&lt;0),0,IF(ERP자료_원본!E33&gt;=0,ERP자료_원본!F33,0))</f>
        <v>80000</v>
      </c>
      <c r="G33">
        <f>F33+ERP자료_원본!G33</f>
        <v>80000</v>
      </c>
      <c r="H33">
        <f>ERP자료_원본!J33</f>
        <v>80000</v>
      </c>
      <c r="I33">
        <f>ERP자료_원본!L33</f>
        <v>0</v>
      </c>
    </row>
    <row r="34" spans="1:9" ht="19.149999999999999" x14ac:dyDescent="0.7">
      <c r="A34">
        <v>32</v>
      </c>
      <c r="D34" t="s">
        <v>4344</v>
      </c>
      <c r="E34" t="s">
        <v>2369</v>
      </c>
      <c r="F34">
        <f>IF(AND(ERP자료_원본!E34&lt;0,ERP자료_원본!E34+ERP자료_원본!F34&lt;0),0,IF(ERP자료_원본!E34&gt;=0,ERP자료_원본!F34,0))</f>
        <v>0</v>
      </c>
      <c r="G34">
        <f>F34+ERP자료_원본!G34</f>
        <v>0</v>
      </c>
      <c r="H34">
        <f>ERP자료_원본!J34</f>
        <v>0</v>
      </c>
      <c r="I34">
        <f>ERP자료_원본!L34</f>
        <v>198327600</v>
      </c>
    </row>
    <row r="35" spans="1:9" ht="19.149999999999999" x14ac:dyDescent="0.7">
      <c r="A35">
        <v>33</v>
      </c>
      <c r="D35" t="s">
        <v>4345</v>
      </c>
      <c r="E35" t="s">
        <v>2374</v>
      </c>
      <c r="F35">
        <f>IF(AND(ERP자료_원본!E35&lt;0,ERP자료_원본!E35+ERP자료_원본!F35&lt;0),0,IF(ERP자료_원본!E35&gt;=0,ERP자료_원본!F35,0))</f>
        <v>1140000</v>
      </c>
      <c r="G35">
        <f>F35+ERP자료_원본!G35</f>
        <v>1140000</v>
      </c>
      <c r="H35">
        <f>ERP자료_원본!J35</f>
        <v>840000</v>
      </c>
      <c r="I35">
        <f>ERP자료_원본!L35</f>
        <v>300000</v>
      </c>
    </row>
    <row r="36" spans="1:9" ht="19.149999999999999" x14ac:dyDescent="0.7">
      <c r="A36">
        <v>34</v>
      </c>
      <c r="D36" t="s">
        <v>4346</v>
      </c>
      <c r="E36" t="s">
        <v>2384</v>
      </c>
      <c r="F36">
        <f>IF(AND(ERP자료_원본!E36&lt;0,ERP자료_원본!E36+ERP자료_원본!F36&lt;0),0,IF(ERP자료_원본!E36&gt;=0,ERP자료_원본!F36,0))</f>
        <v>0</v>
      </c>
      <c r="G36">
        <f>F36+ERP자료_원본!G36</f>
        <v>0</v>
      </c>
      <c r="H36">
        <f>ERP자료_원본!J36</f>
        <v>0</v>
      </c>
      <c r="I36">
        <f>ERP자료_원본!L36</f>
        <v>18000000</v>
      </c>
    </row>
    <row r="37" spans="1:9" ht="19.149999999999999" x14ac:dyDescent="0.7">
      <c r="A37">
        <v>35</v>
      </c>
      <c r="D37" t="s">
        <v>4347</v>
      </c>
      <c r="E37" t="s">
        <v>2406</v>
      </c>
      <c r="F37">
        <f>IF(AND(ERP자료_원본!E37&lt;0,ERP자료_원본!E37+ERP자료_원본!F37&lt;0),0,IF(ERP자료_원본!E37&gt;=0,ERP자료_원본!F37,0))</f>
        <v>25000000</v>
      </c>
      <c r="G37">
        <f>F37+ERP자료_원본!G37</f>
        <v>25000000</v>
      </c>
      <c r="H37">
        <f>ERP자료_원본!J37</f>
        <v>25000000</v>
      </c>
      <c r="I37">
        <f>ERP자료_원본!L37</f>
        <v>0</v>
      </c>
    </row>
    <row r="38" spans="1:9" ht="19.149999999999999" x14ac:dyDescent="0.7">
      <c r="A38">
        <v>36</v>
      </c>
      <c r="D38" t="s">
        <v>4348</v>
      </c>
      <c r="E38" t="s">
        <v>4349</v>
      </c>
      <c r="F38">
        <f>IF(AND(ERP자료_원본!E38&lt;0,ERP자료_원본!E38+ERP자료_원본!F38&lt;0),0,IF(ERP자료_원본!E38&gt;=0,ERP자료_원본!F38,0))</f>
        <v>0</v>
      </c>
      <c r="G38">
        <f>F38+ERP자료_원본!G38</f>
        <v>0</v>
      </c>
      <c r="H38">
        <f>ERP자료_원본!J38</f>
        <v>0</v>
      </c>
      <c r="I38">
        <f>ERP자료_원본!L38</f>
        <v>10100000</v>
      </c>
    </row>
    <row r="39" spans="1:9" ht="19.149999999999999" x14ac:dyDescent="0.7">
      <c r="A39">
        <v>37</v>
      </c>
      <c r="D39" t="s">
        <v>4350</v>
      </c>
      <c r="E39" t="s">
        <v>2662</v>
      </c>
      <c r="F39">
        <f>IF(AND(ERP자료_원본!E39&lt;0,ERP자료_원본!E39+ERP자료_원본!F39&lt;0),0,IF(ERP자료_원본!E39&gt;=0,ERP자료_원본!F39,0))</f>
        <v>560000</v>
      </c>
      <c r="G39">
        <f>F39+ERP자료_원본!G39</f>
        <v>560000</v>
      </c>
      <c r="H39">
        <f>ERP자료_원본!J39</f>
        <v>640000</v>
      </c>
      <c r="I39">
        <f>ERP자료_원본!L39</f>
        <v>0</v>
      </c>
    </row>
    <row r="40" spans="1:9" ht="19.149999999999999" x14ac:dyDescent="0.7">
      <c r="A40">
        <v>38</v>
      </c>
      <c r="D40" t="s">
        <v>4351</v>
      </c>
      <c r="E40" t="s">
        <v>2724</v>
      </c>
      <c r="F40">
        <f>IF(AND(ERP자료_원본!E40&lt;0,ERP자료_원본!E40+ERP자료_원본!F40&lt;0),0,IF(ERP자료_원본!E40&gt;=0,ERP자료_원본!F40,0))</f>
        <v>1025000</v>
      </c>
      <c r="G40">
        <f>F40+ERP자료_원본!G40</f>
        <v>1025000</v>
      </c>
      <c r="H40">
        <f>ERP자료_원본!J40</f>
        <v>19418700</v>
      </c>
      <c r="I40">
        <f>ERP자료_원본!L40</f>
        <v>-12554100</v>
      </c>
    </row>
    <row r="41" spans="1:9" ht="19.149999999999999" x14ac:dyDescent="0.7">
      <c r="A41">
        <v>39</v>
      </c>
      <c r="D41" t="s">
        <v>4352</v>
      </c>
      <c r="E41" t="s">
        <v>2759</v>
      </c>
      <c r="F41">
        <f>IF(AND(ERP자료_원본!E41&lt;0,ERP자료_원본!E41+ERP자료_원본!F41&lt;0),0,IF(ERP자료_원본!E41&gt;=0,ERP자료_원본!F41,0))</f>
        <v>3000000</v>
      </c>
      <c r="G41">
        <f>F41+ERP자료_원본!G41</f>
        <v>3000000</v>
      </c>
      <c r="H41">
        <f>ERP자료_원본!J41</f>
        <v>3000000</v>
      </c>
      <c r="I41">
        <f>ERP자료_원본!L41</f>
        <v>0</v>
      </c>
    </row>
    <row r="42" spans="1:9" ht="19.149999999999999" x14ac:dyDescent="0.7">
      <c r="A42">
        <v>40</v>
      </c>
      <c r="D42" t="s">
        <v>4353</v>
      </c>
      <c r="E42" t="s">
        <v>2837</v>
      </c>
      <c r="F42">
        <f>IF(AND(ERP자료_원본!E42&lt;0,ERP자료_원본!E42+ERP자료_원본!F42&lt;0),0,IF(ERP자료_원본!E42&gt;=0,ERP자료_원본!F42,0))</f>
        <v>0</v>
      </c>
      <c r="G42">
        <f>F42+ERP자료_원본!G42</f>
        <v>0</v>
      </c>
      <c r="H42">
        <f>ERP자료_원본!J42</f>
        <v>0</v>
      </c>
      <c r="I42">
        <f>ERP자료_원본!L42</f>
        <v>273000000</v>
      </c>
    </row>
    <row r="43" spans="1:9" ht="19.149999999999999" x14ac:dyDescent="0.7">
      <c r="A43">
        <v>41</v>
      </c>
      <c r="D43" t="s">
        <v>4354</v>
      </c>
      <c r="E43" t="s">
        <v>2927</v>
      </c>
      <c r="F43">
        <f>IF(AND(ERP자료_원본!E43&lt;0,ERP자료_원본!E43+ERP자료_원본!F43&lt;0),0,IF(ERP자료_원본!E43&gt;=0,ERP자료_원본!F43,0))</f>
        <v>0</v>
      </c>
      <c r="G43">
        <f>F43+ERP자료_원본!G43</f>
        <v>0</v>
      </c>
      <c r="H43">
        <f>ERP자료_원본!J43</f>
        <v>0</v>
      </c>
      <c r="I43">
        <f>ERP자료_원본!L43</f>
        <v>-5117389</v>
      </c>
    </row>
    <row r="44" spans="1:9" ht="19.149999999999999" x14ac:dyDescent="0.7">
      <c r="A44">
        <v>42</v>
      </c>
      <c r="D44" t="s">
        <v>4355</v>
      </c>
      <c r="E44" t="s">
        <v>4356</v>
      </c>
      <c r="F44">
        <f>IF(AND(ERP자료_원본!E44&lt;0,ERP자료_원본!E44+ERP자료_원본!F44&lt;0),0,IF(ERP자료_원본!E44&gt;=0,ERP자료_원본!F44,0))</f>
        <v>0</v>
      </c>
      <c r="G44">
        <f>F44+ERP자료_원본!G44</f>
        <v>0</v>
      </c>
      <c r="H44">
        <f>ERP자료_원본!J44</f>
        <v>0</v>
      </c>
      <c r="I44">
        <f>ERP자료_원본!L44</f>
        <v>-32000</v>
      </c>
    </row>
    <row r="45" spans="1:9" ht="19.149999999999999" x14ac:dyDescent="0.7">
      <c r="A45">
        <v>43</v>
      </c>
      <c r="D45" t="s">
        <v>4357</v>
      </c>
      <c r="E45" t="s">
        <v>2944</v>
      </c>
      <c r="F45">
        <f>IF(AND(ERP자료_원본!E45&lt;0,ERP자료_원본!E45+ERP자료_원본!F45&lt;0),0,IF(ERP자료_원본!E45&gt;=0,ERP자료_원본!F45,0))</f>
        <v>80000</v>
      </c>
      <c r="G45">
        <f>F45+ERP자료_원본!G45</f>
        <v>80000</v>
      </c>
      <c r="H45">
        <f>ERP자료_원본!J45</f>
        <v>80000</v>
      </c>
      <c r="I45">
        <f>ERP자료_원본!L45</f>
        <v>0</v>
      </c>
    </row>
    <row r="46" spans="1:9" ht="19.149999999999999" x14ac:dyDescent="0.7">
      <c r="A46">
        <v>44</v>
      </c>
      <c r="D46" t="s">
        <v>4358</v>
      </c>
      <c r="E46" t="s">
        <v>4359</v>
      </c>
      <c r="F46">
        <f>IF(AND(ERP자료_원본!E46&lt;0,ERP자료_원본!E46+ERP자료_원본!F46&lt;0),0,IF(ERP자료_원본!E46&gt;=0,ERP자료_원본!F46,0))</f>
        <v>0</v>
      </c>
      <c r="G46">
        <f>F46+ERP자료_원본!G46</f>
        <v>0</v>
      </c>
      <c r="H46">
        <f>ERP자료_원본!J46</f>
        <v>0</v>
      </c>
      <c r="I46">
        <f>ERP자료_원본!L46</f>
        <v>-1942550</v>
      </c>
    </row>
    <row r="47" spans="1:9" ht="19.149999999999999" x14ac:dyDescent="0.7">
      <c r="A47">
        <v>45</v>
      </c>
      <c r="D47" t="s">
        <v>4360</v>
      </c>
      <c r="E47" t="s">
        <v>4361</v>
      </c>
      <c r="F47">
        <f>IF(AND(ERP자료_원본!E47&lt;0,ERP자료_원본!E47+ERP자료_원본!F47&lt;0),0,IF(ERP자료_원본!E47&gt;=0,ERP자료_원본!F47,0))</f>
        <v>0</v>
      </c>
      <c r="G47">
        <f>F47+ERP자료_원본!G47</f>
        <v>0</v>
      </c>
      <c r="H47">
        <f>ERP자료_원본!J47</f>
        <v>0</v>
      </c>
      <c r="I47">
        <f>ERP자료_원본!L47</f>
        <v>301000000</v>
      </c>
    </row>
    <row r="48" spans="1:9" ht="19.149999999999999" x14ac:dyDescent="0.7">
      <c r="A48">
        <v>46</v>
      </c>
      <c r="D48" t="s">
        <v>4362</v>
      </c>
      <c r="E48" t="s">
        <v>3148</v>
      </c>
      <c r="F48">
        <f>IF(AND(ERP자료_원본!E48&lt;0,ERP자료_원본!E48+ERP자료_원본!F48&lt;0),0,IF(ERP자료_원본!E48&gt;=0,ERP자료_원본!F48,0))</f>
        <v>0</v>
      </c>
      <c r="G48">
        <f>F48+ERP자료_원본!G48</f>
        <v>0</v>
      </c>
      <c r="H48">
        <f>ERP자료_원본!J48</f>
        <v>0</v>
      </c>
      <c r="I48">
        <f>ERP자료_원본!L48</f>
        <v>-673660</v>
      </c>
    </row>
    <row r="49" spans="1:9" ht="19.149999999999999" x14ac:dyDescent="0.7">
      <c r="A49">
        <v>47</v>
      </c>
      <c r="D49" t="s">
        <v>4363</v>
      </c>
      <c r="E49" t="s">
        <v>4364</v>
      </c>
      <c r="F49">
        <f>IF(AND(ERP자료_원본!E49&lt;0,ERP자료_원본!E49+ERP자료_원본!F49&lt;0),0,IF(ERP자료_원본!E49&gt;=0,ERP자료_원본!F49,0))</f>
        <v>0</v>
      </c>
      <c r="G49">
        <f>F49+ERP자료_원본!G49</f>
        <v>400000</v>
      </c>
      <c r="H49">
        <f>ERP자료_원본!J49</f>
        <v>5000000</v>
      </c>
      <c r="I49">
        <f>ERP자료_원본!L49</f>
        <v>-2855331</v>
      </c>
    </row>
    <row r="50" spans="1:9" ht="19.149999999999999" x14ac:dyDescent="0.7">
      <c r="A50">
        <v>48</v>
      </c>
      <c r="D50" t="s">
        <v>4365</v>
      </c>
      <c r="E50" t="s">
        <v>3245</v>
      </c>
      <c r="F50">
        <f>IF(AND(ERP자료_원본!E50&lt;0,ERP자료_원본!E50+ERP자료_원본!F50&lt;0),0,IF(ERP자료_원본!E50&gt;=0,ERP자료_원본!F50,0))</f>
        <v>0</v>
      </c>
      <c r="G50">
        <f>F50+ERP자료_원본!G50</f>
        <v>0</v>
      </c>
      <c r="H50">
        <f>ERP자료_원본!J50</f>
        <v>0</v>
      </c>
      <c r="I50">
        <f>ERP자료_원본!L50</f>
        <v>-102118</v>
      </c>
    </row>
    <row r="51" spans="1:9" ht="19.149999999999999" x14ac:dyDescent="0.7">
      <c r="A51">
        <v>49</v>
      </c>
      <c r="D51" t="s">
        <v>4366</v>
      </c>
      <c r="E51" t="s">
        <v>4367</v>
      </c>
      <c r="F51">
        <f>IF(AND(ERP자료_원본!E51&lt;0,ERP자료_원본!E51+ERP자료_원본!F51&lt;0),0,IF(ERP자료_원본!E51&gt;=0,ERP자료_원본!F51,0))</f>
        <v>0</v>
      </c>
      <c r="G51">
        <f>F51+ERP자료_원본!G51</f>
        <v>0</v>
      </c>
      <c r="H51">
        <f>ERP자료_원본!J51</f>
        <v>0</v>
      </c>
      <c r="I51">
        <f>ERP자료_원본!L51</f>
        <v>68300000</v>
      </c>
    </row>
    <row r="52" spans="1:9" ht="19.149999999999999" x14ac:dyDescent="0.7">
      <c r="A52">
        <v>50</v>
      </c>
      <c r="D52" t="s">
        <v>4368</v>
      </c>
      <c r="E52" t="s">
        <v>3277</v>
      </c>
      <c r="F52">
        <f>IF(AND(ERP자료_원본!E52&lt;0,ERP자료_원본!E52+ERP자료_원본!F52&lt;0),0,IF(ERP자료_원본!E52&gt;=0,ERP자료_원본!F52,0))</f>
        <v>0</v>
      </c>
      <c r="G52">
        <f>F52+ERP자료_원본!G52</f>
        <v>0</v>
      </c>
      <c r="H52">
        <f>ERP자료_원본!J52</f>
        <v>0</v>
      </c>
      <c r="I52">
        <f>ERP자료_원본!L52</f>
        <v>-14216500</v>
      </c>
    </row>
    <row r="53" spans="1:9" ht="19.149999999999999" x14ac:dyDescent="0.7">
      <c r="A53">
        <v>51</v>
      </c>
      <c r="D53" t="s">
        <v>4369</v>
      </c>
      <c r="E53" t="s">
        <v>3480</v>
      </c>
      <c r="F53">
        <f>IF(AND(ERP자료_원본!E53&lt;0,ERP자료_원본!E53+ERP자료_원본!F53&lt;0),0,IF(ERP자료_원본!E53&gt;=0,ERP자료_원본!F53,0))</f>
        <v>0</v>
      </c>
      <c r="G53">
        <f>F53+ERP자료_원본!G53</f>
        <v>0</v>
      </c>
      <c r="H53">
        <f>ERP자료_원본!J53</f>
        <v>0</v>
      </c>
      <c r="I53">
        <f>ERP자료_원본!L53</f>
        <v>375010200</v>
      </c>
    </row>
    <row r="54" spans="1:9" ht="19.149999999999999" x14ac:dyDescent="0.7">
      <c r="A54">
        <v>52</v>
      </c>
      <c r="D54" t="s">
        <v>4370</v>
      </c>
      <c r="E54" t="s">
        <v>3484</v>
      </c>
      <c r="F54">
        <f>IF(AND(ERP자료_원본!E54&lt;0,ERP자료_원본!E54+ERP자료_원본!F54&lt;0),0,IF(ERP자료_원본!E54&gt;=0,ERP자료_원본!F54,0))</f>
        <v>0</v>
      </c>
      <c r="G54">
        <f>F54+ERP자료_원본!G54</f>
        <v>0</v>
      </c>
      <c r="H54">
        <f>ERP자료_원본!J54</f>
        <v>0</v>
      </c>
      <c r="I54">
        <f>ERP자료_원본!L54</f>
        <v>-27528400</v>
      </c>
    </row>
    <row r="55" spans="1:9" ht="19.149999999999999" x14ac:dyDescent="0.7">
      <c r="A55">
        <v>53</v>
      </c>
      <c r="D55" t="s">
        <v>4371</v>
      </c>
      <c r="E55" t="s">
        <v>4372</v>
      </c>
      <c r="F55">
        <f>IF(AND(ERP자료_원본!E55&lt;0,ERP자료_원본!E55+ERP자료_원본!F55&lt;0),0,IF(ERP자료_원본!E55&gt;=0,ERP자료_원본!F55,0))</f>
        <v>0</v>
      </c>
      <c r="G55">
        <f>F55+ERP자료_원본!G55</f>
        <v>0</v>
      </c>
      <c r="H55">
        <f>ERP자료_원본!J55</f>
        <v>0</v>
      </c>
      <c r="I55">
        <f>ERP자료_원본!L55</f>
        <v>10000000</v>
      </c>
    </row>
    <row r="56" spans="1:9" ht="19.149999999999999" x14ac:dyDescent="0.7">
      <c r="A56">
        <v>54</v>
      </c>
      <c r="D56" t="s">
        <v>4373</v>
      </c>
      <c r="E56" t="s">
        <v>4374</v>
      </c>
      <c r="F56">
        <f>IF(AND(ERP자료_원본!E56&lt;0,ERP자료_원본!E56+ERP자료_원본!F56&lt;0),0,IF(ERP자료_원본!E56&gt;=0,ERP자료_원본!F56,0))</f>
        <v>352250</v>
      </c>
      <c r="G56">
        <f>F56+ERP자료_원본!G56</f>
        <v>352250</v>
      </c>
      <c r="H56">
        <f>ERP자료_원본!J56</f>
        <v>5500000</v>
      </c>
      <c r="I56">
        <f>ERP자료_원본!L56</f>
        <v>14405034</v>
      </c>
    </row>
    <row r="57" spans="1:9" ht="19.149999999999999" x14ac:dyDescent="0.7">
      <c r="A57">
        <v>55</v>
      </c>
      <c r="D57" t="s">
        <v>4375</v>
      </c>
      <c r="E57" t="s">
        <v>4376</v>
      </c>
      <c r="F57">
        <f>IF(AND(ERP자료_원본!E57&lt;0,ERP자료_원본!E57+ERP자료_원본!F57&lt;0),0,IF(ERP자료_원본!E57&gt;=0,ERP자료_원본!F57,0))</f>
        <v>150000</v>
      </c>
      <c r="G57">
        <f>F57+ERP자료_원본!G57</f>
        <v>150000</v>
      </c>
      <c r="H57">
        <f>ERP자료_원본!J57</f>
        <v>150000</v>
      </c>
      <c r="I57">
        <f>ERP자료_원본!L57</f>
        <v>0</v>
      </c>
    </row>
    <row r="58" spans="1:9" ht="19.149999999999999" x14ac:dyDescent="0.7">
      <c r="A58">
        <v>56</v>
      </c>
      <c r="D58" t="s">
        <v>4377</v>
      </c>
      <c r="E58" t="s">
        <v>4378</v>
      </c>
      <c r="F58">
        <f>IF(AND(ERP자료_원본!E58&lt;0,ERP자료_원본!E58+ERP자료_원본!F58&lt;0),0,IF(ERP자료_원본!E58&gt;=0,ERP자료_원본!F58,0))</f>
        <v>0</v>
      </c>
      <c r="G58">
        <f>F58+ERP자료_원본!G58</f>
        <v>0</v>
      </c>
      <c r="H58">
        <f>ERP자료_원본!J58</f>
        <v>0</v>
      </c>
      <c r="I58">
        <f>ERP자료_원본!L58</f>
        <v>664500</v>
      </c>
    </row>
    <row r="59" spans="1:9" ht="19.149999999999999" x14ac:dyDescent="0.7">
      <c r="A59">
        <v>57</v>
      </c>
      <c r="D59" t="s">
        <v>4379</v>
      </c>
      <c r="E59" t="s">
        <v>4380</v>
      </c>
      <c r="F59">
        <f>IF(AND(ERP자료_원본!E59&lt;0,ERP자료_원본!E59+ERP자료_원본!F59&lt;0),0,IF(ERP자료_원본!E59&gt;=0,ERP자료_원본!F59,0))</f>
        <v>0</v>
      </c>
      <c r="G59">
        <f>F59+ERP자료_원본!G59</f>
        <v>0</v>
      </c>
      <c r="H59">
        <f>ERP자료_원본!J59</f>
        <v>66406793</v>
      </c>
      <c r="I59">
        <f>ERP자료_원본!L59</f>
        <v>-41136793</v>
      </c>
    </row>
    <row r="60" spans="1:9" ht="19.149999999999999" x14ac:dyDescent="0.7">
      <c r="A60">
        <v>58</v>
      </c>
      <c r="D60" t="s">
        <v>4381</v>
      </c>
      <c r="E60" t="s">
        <v>4382</v>
      </c>
      <c r="F60">
        <f>IF(AND(ERP자료_원본!E60&lt;0,ERP자료_원본!E60+ERP자료_원본!F60&lt;0),0,IF(ERP자료_원본!E60&gt;=0,ERP자료_원본!F60,0))</f>
        <v>0</v>
      </c>
      <c r="G60">
        <f>F60+ERP자료_원본!G60</f>
        <v>0</v>
      </c>
      <c r="H60">
        <f>ERP자료_원본!J60</f>
        <v>0</v>
      </c>
      <c r="I60">
        <f>ERP자료_원본!L60</f>
        <v>327894622</v>
      </c>
    </row>
    <row r="61" spans="1:9" ht="19.149999999999999" x14ac:dyDescent="0.7">
      <c r="A61">
        <v>59</v>
      </c>
      <c r="D61" t="s">
        <v>4383</v>
      </c>
      <c r="E61" t="s">
        <v>3887</v>
      </c>
      <c r="F61">
        <f>IF(AND(ERP자료_원본!E61&lt;0,ERP자료_원본!E61+ERP자료_원본!F61&lt;0),0,IF(ERP자료_원본!E61&gt;=0,ERP자료_원본!F61,0))</f>
        <v>0</v>
      </c>
      <c r="G61">
        <f>F61+ERP자료_원본!G61</f>
        <v>0</v>
      </c>
      <c r="H61">
        <f>ERP자료_원본!J61</f>
        <v>0</v>
      </c>
      <c r="I61">
        <f>ERP자료_원본!L61</f>
        <v>100000000</v>
      </c>
    </row>
    <row r="62" spans="1:9" ht="19.149999999999999" x14ac:dyDescent="0.7">
      <c r="A62">
        <v>60</v>
      </c>
      <c r="D62" t="s">
        <v>4384</v>
      </c>
      <c r="E62" t="s">
        <v>4385</v>
      </c>
      <c r="F62">
        <f>IF(AND(ERP자료_원본!E62&lt;0,ERP자료_원본!E62+ERP자료_원본!F62&lt;0),0,IF(ERP자료_원본!E62&gt;=0,ERP자료_원본!F62,0))</f>
        <v>650000</v>
      </c>
      <c r="G62">
        <f>F62+ERP자료_원본!G62</f>
        <v>650000</v>
      </c>
      <c r="H62">
        <f>ERP자료_원본!J62</f>
        <v>1000000</v>
      </c>
      <c r="I62">
        <f>ERP자료_원본!L62</f>
        <v>-350000</v>
      </c>
    </row>
    <row r="63" spans="1:9" ht="19.149999999999999" x14ac:dyDescent="0.7">
      <c r="A63">
        <v>61</v>
      </c>
      <c r="D63" t="s">
        <v>4386</v>
      </c>
      <c r="E63" t="s">
        <v>3772</v>
      </c>
      <c r="F63">
        <f>IF(AND(ERP자료_원본!E63&lt;0,ERP자료_원본!E63+ERP자료_원본!F63&lt;0),0,IF(ERP자료_원본!E63&gt;=0,ERP자료_원본!F63,0))</f>
        <v>0</v>
      </c>
      <c r="G63">
        <f>F63+ERP자료_원본!G63</f>
        <v>0</v>
      </c>
      <c r="H63">
        <f>ERP자료_원본!J63</f>
        <v>0</v>
      </c>
      <c r="I63">
        <f>ERP자료_원본!L63</f>
        <v>4046357</v>
      </c>
    </row>
    <row r="64" spans="1:9" ht="19.149999999999999" x14ac:dyDescent="0.7">
      <c r="A64">
        <v>62</v>
      </c>
      <c r="D64" t="s">
        <v>4387</v>
      </c>
      <c r="E64" t="s">
        <v>3944</v>
      </c>
      <c r="F64">
        <f>IF(AND(ERP자료_원본!E64&lt;0,ERP자료_원본!E64+ERP자료_원본!F64&lt;0),0,IF(ERP자료_원본!E64&gt;=0,ERP자료_원본!F64,0))</f>
        <v>0</v>
      </c>
      <c r="G64">
        <f>F64+ERP자료_원본!G64</f>
        <v>0</v>
      </c>
      <c r="H64">
        <f>ERP자료_원본!J64</f>
        <v>0</v>
      </c>
      <c r="I64">
        <f>ERP자료_원본!L64</f>
        <v>-2000</v>
      </c>
    </row>
    <row r="65" spans="1:9" ht="19.149999999999999" x14ac:dyDescent="0.7">
      <c r="A65">
        <v>63</v>
      </c>
      <c r="D65" t="s">
        <v>4388</v>
      </c>
      <c r="E65" t="s">
        <v>3995</v>
      </c>
      <c r="F65">
        <f>IF(AND(ERP자료_원본!E65&lt;0,ERP자료_원본!E65+ERP자료_원본!F65&lt;0),0,IF(ERP자료_원본!E65&gt;=0,ERP자료_원본!F65,0))</f>
        <v>0</v>
      </c>
      <c r="G65">
        <f>F65+ERP자료_원본!G65</f>
        <v>-30000000</v>
      </c>
      <c r="H65">
        <f>ERP자료_원본!J65</f>
        <v>0</v>
      </c>
      <c r="I65">
        <f>ERP자료_원본!L65</f>
        <v>0</v>
      </c>
    </row>
    <row r="66" spans="1:9" ht="19.149999999999999" x14ac:dyDescent="0.7">
      <c r="A66">
        <v>64</v>
      </c>
      <c r="D66" t="s">
        <v>4389</v>
      </c>
      <c r="E66" t="s">
        <v>4096</v>
      </c>
      <c r="F66">
        <f>IF(AND(ERP자료_원본!E66&lt;0,ERP자료_원본!E66+ERP자료_원본!F66&lt;0),0,IF(ERP자료_원본!E66&gt;=0,ERP자료_원본!F66,0))</f>
        <v>0</v>
      </c>
      <c r="G66">
        <f>F66+ERP자료_원본!G66</f>
        <v>2000000</v>
      </c>
      <c r="H66">
        <f>ERP자료_원본!J66</f>
        <v>0</v>
      </c>
      <c r="I66">
        <f>ERP자료_원본!L66</f>
        <v>-3300126</v>
      </c>
    </row>
    <row r="67" spans="1:9" ht="19.149999999999999" x14ac:dyDescent="0.7">
      <c r="A67">
        <v>65</v>
      </c>
      <c r="B67" t="s">
        <v>4390</v>
      </c>
    </row>
    <row r="68" spans="1:9" ht="19.149999999999999" x14ac:dyDescent="0.7">
      <c r="A68">
        <v>66</v>
      </c>
      <c r="B68" t="s">
        <v>4391</v>
      </c>
      <c r="C68" t="s">
        <v>251</v>
      </c>
      <c r="D68" t="s">
        <v>4392</v>
      </c>
      <c r="E68" t="s">
        <v>332</v>
      </c>
      <c r="F68">
        <f>IF(AND(ERP자료_원본!E68&lt;0,ERP자료_원본!E68+ERP자료_원본!F68&lt;0),0,IF(ERP자료_원본!E68&gt;=0,ERP자료_원본!F68,0))</f>
        <v>-80000</v>
      </c>
      <c r="G68">
        <f>F68+ERP자료_원본!G68</f>
        <v>-80000</v>
      </c>
      <c r="H68">
        <f>ERP자료_원본!J68</f>
        <v>0</v>
      </c>
      <c r="I68">
        <f>ERP자료_원본!L68</f>
        <v>17449500</v>
      </c>
    </row>
    <row r="69" spans="1:9" ht="19.149999999999999" x14ac:dyDescent="0.7">
      <c r="A69">
        <v>67</v>
      </c>
      <c r="B69" t="s">
        <v>4391</v>
      </c>
      <c r="C69" t="s">
        <v>251</v>
      </c>
      <c r="D69" t="s">
        <v>4393</v>
      </c>
      <c r="E69" t="s">
        <v>502</v>
      </c>
      <c r="F69">
        <f>IF(AND(ERP자료_원본!E69&lt;0,ERP자료_원본!E69+ERP자료_원본!F69&lt;0),0,IF(ERP자료_원본!E69&gt;=0,ERP자료_원본!F69,0))</f>
        <v>552000</v>
      </c>
      <c r="G69">
        <f>F69+ERP자료_원본!G69</f>
        <v>552000</v>
      </c>
      <c r="H69">
        <f>ERP자료_원본!J69</f>
        <v>0</v>
      </c>
      <c r="I69">
        <f>ERP자료_원본!L69</f>
        <v>1702000</v>
      </c>
    </row>
    <row r="70" spans="1:9" ht="19.149999999999999" x14ac:dyDescent="0.7">
      <c r="A70">
        <v>68</v>
      </c>
      <c r="B70" t="s">
        <v>4391</v>
      </c>
      <c r="C70" t="s">
        <v>251</v>
      </c>
      <c r="D70" t="s">
        <v>4394</v>
      </c>
      <c r="E70" t="s">
        <v>4395</v>
      </c>
      <c r="F70">
        <f>IF(AND(ERP자료_원본!E70&lt;0,ERP자료_원본!E70+ERP자료_원본!F70&lt;0),0,IF(ERP자료_원본!E70&gt;=0,ERP자료_원본!F70,0))</f>
        <v>0</v>
      </c>
      <c r="G70">
        <f>F70+ERP자료_원본!G70</f>
        <v>0</v>
      </c>
      <c r="H70">
        <f>ERP자료_원본!J70</f>
        <v>0</v>
      </c>
      <c r="I70">
        <f>ERP자료_원본!L70</f>
        <v>750000</v>
      </c>
    </row>
    <row r="71" spans="1:9" ht="19.149999999999999" x14ac:dyDescent="0.7">
      <c r="A71">
        <v>69</v>
      </c>
      <c r="B71" t="s">
        <v>4391</v>
      </c>
      <c r="C71" t="s">
        <v>251</v>
      </c>
      <c r="D71" t="s">
        <v>4396</v>
      </c>
      <c r="E71" t="s">
        <v>4397</v>
      </c>
      <c r="F71">
        <f>IF(AND(ERP자료_원본!E71&lt;0,ERP자료_원본!E71+ERP자료_원본!F71&lt;0),0,IF(ERP자료_원본!E71&gt;=0,ERP자료_원본!F71,0))</f>
        <v>23889300</v>
      </c>
      <c r="G71">
        <f>F71+ERP자료_원본!G71</f>
        <v>73889300</v>
      </c>
      <c r="H71">
        <f>ERP자료_원본!J71</f>
        <v>0</v>
      </c>
      <c r="I71">
        <f>ERP자료_원본!L71</f>
        <v>98052746</v>
      </c>
    </row>
    <row r="72" spans="1:9" ht="19.149999999999999" x14ac:dyDescent="0.7">
      <c r="A72">
        <v>70</v>
      </c>
      <c r="B72" t="s">
        <v>4391</v>
      </c>
      <c r="C72" t="s">
        <v>251</v>
      </c>
      <c r="D72" t="s">
        <v>4398</v>
      </c>
      <c r="E72" t="s">
        <v>804</v>
      </c>
      <c r="F72">
        <f>IF(AND(ERP자료_원본!E72&lt;0,ERP자료_원본!E72+ERP자료_원본!F72&lt;0),0,IF(ERP자료_원본!E72&gt;=0,ERP자료_원본!F72,0))</f>
        <v>30000</v>
      </c>
      <c r="G72">
        <f>F72+ERP자료_원본!G72</f>
        <v>30000</v>
      </c>
      <c r="H72">
        <f>ERP자료_원본!J72</f>
        <v>30000</v>
      </c>
      <c r="I72">
        <f>ERP자료_원본!L72</f>
        <v>0</v>
      </c>
    </row>
    <row r="73" spans="1:9" ht="19.149999999999999" x14ac:dyDescent="0.7">
      <c r="A73">
        <v>71</v>
      </c>
      <c r="B73" t="s">
        <v>4391</v>
      </c>
      <c r="C73" t="s">
        <v>251</v>
      </c>
      <c r="D73" t="s">
        <v>4399</v>
      </c>
      <c r="E73" t="s">
        <v>925</v>
      </c>
      <c r="F73">
        <f>IF(AND(ERP자료_원본!E73&lt;0,ERP자료_원본!E73+ERP자료_원본!F73&lt;0),0,IF(ERP자료_원본!E73&gt;=0,ERP자료_원본!F73,0))</f>
        <v>90000</v>
      </c>
      <c r="G73">
        <f>F73+ERP자료_원본!G73</f>
        <v>90000</v>
      </c>
      <c r="H73">
        <f>ERP자료_원본!J73</f>
        <v>90000</v>
      </c>
      <c r="I73">
        <f>ERP자료_원본!L73</f>
        <v>0</v>
      </c>
    </row>
    <row r="74" spans="1:9" ht="19.149999999999999" x14ac:dyDescent="0.7">
      <c r="A74">
        <v>72</v>
      </c>
      <c r="B74" t="s">
        <v>4391</v>
      </c>
      <c r="C74" t="s">
        <v>251</v>
      </c>
      <c r="D74" t="s">
        <v>4400</v>
      </c>
      <c r="E74" t="s">
        <v>1064</v>
      </c>
      <c r="F74">
        <f>IF(AND(ERP자료_원본!E74&lt;0,ERP자료_원본!E74+ERP자료_원본!F74&lt;0),0,IF(ERP자료_원본!E74&gt;=0,ERP자료_원본!F74,0))</f>
        <v>100000</v>
      </c>
      <c r="G74">
        <f>F74+ERP자료_원본!G74</f>
        <v>100000</v>
      </c>
      <c r="H74">
        <f>ERP자료_원본!J74</f>
        <v>100000</v>
      </c>
      <c r="I74">
        <f>ERP자료_원본!L74</f>
        <v>0</v>
      </c>
    </row>
    <row r="75" spans="1:9" ht="19.149999999999999" x14ac:dyDescent="0.7">
      <c r="A75">
        <v>73</v>
      </c>
      <c r="B75" t="s">
        <v>4391</v>
      </c>
      <c r="C75" t="s">
        <v>251</v>
      </c>
      <c r="D75" t="s">
        <v>4401</v>
      </c>
      <c r="E75" t="s">
        <v>1132</v>
      </c>
      <c r="F75">
        <f>IF(AND(ERP자료_원본!E75&lt;0,ERP자료_원본!E75+ERP자료_원본!F75&lt;0),0,IF(ERP자료_원본!E75&gt;=0,ERP자료_원본!F75,0))</f>
        <v>0</v>
      </c>
      <c r="G75">
        <f>F75+ERP자료_원본!G75</f>
        <v>0</v>
      </c>
      <c r="H75">
        <f>ERP자료_원본!J75</f>
        <v>0</v>
      </c>
      <c r="I75">
        <f>ERP자료_원본!L75</f>
        <v>-1143640</v>
      </c>
    </row>
    <row r="76" spans="1:9" ht="19.149999999999999" x14ac:dyDescent="0.7">
      <c r="A76">
        <v>74</v>
      </c>
      <c r="B76" t="s">
        <v>4391</v>
      </c>
      <c r="C76" t="s">
        <v>251</v>
      </c>
      <c r="D76" t="s">
        <v>4402</v>
      </c>
      <c r="E76" t="s">
        <v>1291</v>
      </c>
      <c r="F76">
        <f>IF(AND(ERP자료_원본!E76&lt;0,ERP자료_원본!E76+ERP자료_원본!F76&lt;0),0,IF(ERP자료_원본!E76&gt;=0,ERP자료_원본!F76,0))</f>
        <v>750200</v>
      </c>
      <c r="G76">
        <f>F76+ERP자료_원본!G76</f>
        <v>750200</v>
      </c>
      <c r="H76">
        <f>ERP자료_원본!J76</f>
        <v>1601800</v>
      </c>
      <c r="I76">
        <f>ERP자료_원본!L76</f>
        <v>-851600</v>
      </c>
    </row>
    <row r="77" spans="1:9" ht="19.149999999999999" x14ac:dyDescent="0.7">
      <c r="A77">
        <v>75</v>
      </c>
      <c r="B77" t="s">
        <v>4391</v>
      </c>
      <c r="C77" t="s">
        <v>251</v>
      </c>
      <c r="D77" t="s">
        <v>4403</v>
      </c>
      <c r="E77" t="s">
        <v>1431</v>
      </c>
      <c r="F77">
        <f>IF(AND(ERP자료_원본!E77&lt;0,ERP자료_원본!E77+ERP자료_원본!F77&lt;0),0,IF(ERP자료_원본!E77&gt;=0,ERP자료_원본!F77,0))</f>
        <v>0</v>
      </c>
      <c r="G77">
        <f>F77+ERP자료_원본!G77</f>
        <v>0</v>
      </c>
      <c r="H77">
        <f>ERP자료_원본!J77</f>
        <v>0</v>
      </c>
      <c r="I77">
        <f>ERP자료_원본!L77</f>
        <v>-7951249</v>
      </c>
    </row>
    <row r="78" spans="1:9" ht="19.149999999999999" x14ac:dyDescent="0.7">
      <c r="A78">
        <v>76</v>
      </c>
      <c r="B78" t="s">
        <v>4391</v>
      </c>
      <c r="C78" t="s">
        <v>251</v>
      </c>
      <c r="D78" t="s">
        <v>4404</v>
      </c>
      <c r="E78" t="s">
        <v>1339</v>
      </c>
      <c r="F78">
        <f>IF(AND(ERP자료_원본!E78&lt;0,ERP자료_원본!E78+ERP자료_원본!F78&lt;0),0,IF(ERP자료_원본!E78&gt;=0,ERP자료_원본!F78,0))</f>
        <v>0</v>
      </c>
      <c r="G78">
        <f>F78+ERP자료_원본!G78</f>
        <v>0</v>
      </c>
      <c r="H78">
        <f>ERP자료_원본!J78</f>
        <v>0</v>
      </c>
      <c r="I78">
        <f>ERP자료_원본!L78</f>
        <v>-4330940</v>
      </c>
    </row>
    <row r="79" spans="1:9" ht="19.149999999999999" x14ac:dyDescent="0.7">
      <c r="A79">
        <v>77</v>
      </c>
      <c r="B79" t="s">
        <v>4391</v>
      </c>
      <c r="C79" t="s">
        <v>251</v>
      </c>
      <c r="D79" t="s">
        <v>4405</v>
      </c>
      <c r="E79" t="s">
        <v>1375</v>
      </c>
      <c r="F79">
        <f>IF(AND(ERP자료_원본!E79&lt;0,ERP자료_원본!E79+ERP자료_원본!F79&lt;0),0,IF(ERP자료_원본!E79&gt;=0,ERP자료_원본!F79,0))</f>
        <v>344000</v>
      </c>
      <c r="G79">
        <f>F79+ERP자료_원본!G79</f>
        <v>344000</v>
      </c>
      <c r="H79">
        <f>ERP자료_원본!J79</f>
        <v>344000</v>
      </c>
      <c r="I79">
        <f>ERP자료_원본!L79</f>
        <v>0</v>
      </c>
    </row>
    <row r="80" spans="1:9" ht="19.149999999999999" x14ac:dyDescent="0.7">
      <c r="A80">
        <v>78</v>
      </c>
      <c r="B80" t="s">
        <v>4391</v>
      </c>
      <c r="C80" t="s">
        <v>251</v>
      </c>
      <c r="D80" t="s">
        <v>4406</v>
      </c>
      <c r="E80" t="s">
        <v>4407</v>
      </c>
      <c r="F80">
        <f>IF(AND(ERP자료_원본!E80&lt;0,ERP자료_원본!E80+ERP자료_원본!F80&lt;0),0,IF(ERP자료_원본!E80&gt;=0,ERP자료_원본!F80,0))</f>
        <v>0</v>
      </c>
      <c r="G80">
        <f>F80+ERP자료_원본!G80</f>
        <v>0</v>
      </c>
      <c r="H80">
        <f>ERP자료_원본!J80</f>
        <v>0</v>
      </c>
      <c r="I80">
        <f>ERP자료_원본!L80</f>
        <v>214824725</v>
      </c>
    </row>
    <row r="81" spans="1:9" ht="19.149999999999999" x14ac:dyDescent="0.7">
      <c r="A81">
        <v>79</v>
      </c>
      <c r="B81" t="s">
        <v>4391</v>
      </c>
      <c r="C81" t="s">
        <v>251</v>
      </c>
      <c r="D81" t="s">
        <v>4408</v>
      </c>
      <c r="E81" t="s">
        <v>4409</v>
      </c>
      <c r="F81">
        <f>IF(AND(ERP자료_원본!E81&lt;0,ERP자료_원본!E81+ERP자료_원본!F81&lt;0),0,IF(ERP자료_원본!E81&gt;=0,ERP자료_원본!F81,0))</f>
        <v>0</v>
      </c>
      <c r="G81">
        <f>F81+ERP자료_원본!G81</f>
        <v>0</v>
      </c>
      <c r="H81">
        <f>ERP자료_원본!J81</f>
        <v>0</v>
      </c>
      <c r="I81">
        <f>ERP자료_원본!L81</f>
        <v>150000</v>
      </c>
    </row>
    <row r="82" spans="1:9" ht="19.149999999999999" x14ac:dyDescent="0.7">
      <c r="A82">
        <v>80</v>
      </c>
      <c r="B82" t="s">
        <v>4391</v>
      </c>
      <c r="C82" t="s">
        <v>251</v>
      </c>
      <c r="D82" t="s">
        <v>4410</v>
      </c>
      <c r="E82" t="s">
        <v>1570</v>
      </c>
      <c r="F82">
        <f>IF(AND(ERP자료_원본!E82&lt;0,ERP자료_원본!E82+ERP자료_원본!F82&lt;0),0,IF(ERP자료_원본!E82&gt;=0,ERP자료_원본!F82,0))</f>
        <v>80000</v>
      </c>
      <c r="G82">
        <f>F82+ERP자료_원본!G82</f>
        <v>80000</v>
      </c>
      <c r="H82">
        <f>ERP자료_원본!J82</f>
        <v>80000</v>
      </c>
      <c r="I82">
        <f>ERP자료_원본!L82</f>
        <v>0</v>
      </c>
    </row>
    <row r="83" spans="1:9" ht="19.149999999999999" x14ac:dyDescent="0.7">
      <c r="A83">
        <v>81</v>
      </c>
      <c r="B83" t="s">
        <v>4391</v>
      </c>
      <c r="C83" t="s">
        <v>251</v>
      </c>
      <c r="D83" t="s">
        <v>4411</v>
      </c>
      <c r="E83" t="s">
        <v>1622</v>
      </c>
      <c r="F83">
        <f>IF(AND(ERP자료_원본!E83&lt;0,ERP자료_원본!E83+ERP자료_원본!F83&lt;0),0,IF(ERP자료_원본!E83&gt;=0,ERP자료_원본!F83,0))</f>
        <v>0</v>
      </c>
      <c r="G83">
        <f>F83+ERP자료_원본!G83</f>
        <v>0</v>
      </c>
      <c r="H83">
        <f>ERP자료_원본!J83</f>
        <v>0</v>
      </c>
      <c r="I83">
        <f>ERP자료_원본!L83</f>
        <v>846600</v>
      </c>
    </row>
    <row r="84" spans="1:9" ht="19.149999999999999" x14ac:dyDescent="0.7">
      <c r="A84">
        <v>82</v>
      </c>
      <c r="B84" t="s">
        <v>4391</v>
      </c>
      <c r="C84" t="s">
        <v>251</v>
      </c>
      <c r="D84" t="s">
        <v>4412</v>
      </c>
      <c r="E84" t="s">
        <v>1671</v>
      </c>
      <c r="F84">
        <f>IF(AND(ERP자료_원본!E84&lt;0,ERP자료_원본!E84+ERP자료_원본!F84&lt;0),0,IF(ERP자료_원본!E84&gt;=0,ERP자료_원본!F84,0))</f>
        <v>0</v>
      </c>
      <c r="G84">
        <f>F84+ERP자료_원본!G84</f>
        <v>0</v>
      </c>
      <c r="H84">
        <f>ERP자료_원본!J84</f>
        <v>0</v>
      </c>
      <c r="I84">
        <f>ERP자료_원본!L84</f>
        <v>-6544000</v>
      </c>
    </row>
    <row r="85" spans="1:9" ht="19.149999999999999" x14ac:dyDescent="0.7">
      <c r="A85">
        <v>83</v>
      </c>
      <c r="B85" t="s">
        <v>4391</v>
      </c>
      <c r="C85" t="s">
        <v>251</v>
      </c>
      <c r="D85" t="s">
        <v>4413</v>
      </c>
      <c r="E85" t="s">
        <v>1672</v>
      </c>
      <c r="F85">
        <f>IF(AND(ERP자료_원본!E85&lt;0,ERP자료_원본!E85+ERP자료_원본!F85&lt;0),0,IF(ERP자료_원본!E85&gt;=0,ERP자료_원본!F85,0))</f>
        <v>0</v>
      </c>
      <c r="G85">
        <f>F85+ERP자료_원본!G85</f>
        <v>0</v>
      </c>
      <c r="H85">
        <f>ERP자료_원본!J85</f>
        <v>0</v>
      </c>
      <c r="I85">
        <f>ERP자료_원본!L85</f>
        <v>50000000</v>
      </c>
    </row>
    <row r="86" spans="1:9" ht="19.149999999999999" x14ac:dyDescent="0.7">
      <c r="A86">
        <v>84</v>
      </c>
      <c r="B86" t="s">
        <v>4391</v>
      </c>
      <c r="C86" t="s">
        <v>251</v>
      </c>
      <c r="D86" t="s">
        <v>4414</v>
      </c>
      <c r="E86" t="s">
        <v>1672</v>
      </c>
      <c r="F86">
        <f>IF(AND(ERP자료_원본!E86&lt;0,ERP자료_원본!E86+ERP자료_원본!F86&lt;0),0,IF(ERP자료_원본!E86&gt;=0,ERP자료_원본!F86,0))</f>
        <v>7583800</v>
      </c>
      <c r="G86">
        <f>F86+ERP자료_원본!G86</f>
        <v>7583800</v>
      </c>
      <c r="H86">
        <f>ERP자료_원본!J86</f>
        <v>20000000</v>
      </c>
      <c r="I86">
        <f>ERP자료_원본!L86</f>
        <v>-7004300</v>
      </c>
    </row>
    <row r="87" spans="1:9" ht="19.149999999999999" x14ac:dyDescent="0.7">
      <c r="A87">
        <v>85</v>
      </c>
      <c r="B87" t="s">
        <v>4391</v>
      </c>
      <c r="C87" t="s">
        <v>251</v>
      </c>
      <c r="D87" t="s">
        <v>4415</v>
      </c>
      <c r="E87" t="s">
        <v>1860</v>
      </c>
      <c r="F87">
        <f>IF(AND(ERP자료_원본!E87&lt;0,ERP자료_원본!E87+ERP자료_원본!F87&lt;0),0,IF(ERP자료_원본!E87&gt;=0,ERP자료_원본!F87,0))</f>
        <v>464000</v>
      </c>
      <c r="G87">
        <f>F87+ERP자료_원본!G87</f>
        <v>464000</v>
      </c>
      <c r="H87">
        <f>ERP자료_원본!J87</f>
        <v>464000</v>
      </c>
      <c r="I87">
        <f>ERP자료_원본!L87</f>
        <v>0</v>
      </c>
    </row>
    <row r="88" spans="1:9" ht="19.149999999999999" x14ac:dyDescent="0.7">
      <c r="A88">
        <v>86</v>
      </c>
      <c r="B88" t="s">
        <v>4391</v>
      </c>
      <c r="C88" t="s">
        <v>251</v>
      </c>
      <c r="D88" t="s">
        <v>4416</v>
      </c>
      <c r="E88" t="s">
        <v>1933</v>
      </c>
      <c r="F88">
        <f>IF(AND(ERP자료_원본!E88&lt;0,ERP자료_원본!E88+ERP자료_원본!F88&lt;0),0,IF(ERP자료_원본!E88&gt;=0,ERP자료_원본!F88,0))</f>
        <v>9485200</v>
      </c>
      <c r="G88">
        <f>F88+ERP자료_원본!G88</f>
        <v>9485200</v>
      </c>
      <c r="H88">
        <f>ERP자료_원본!J88</f>
        <v>0</v>
      </c>
      <c r="I88">
        <f>ERP자료_원본!L88</f>
        <v>9552000</v>
      </c>
    </row>
    <row r="89" spans="1:9" ht="19.149999999999999" x14ac:dyDescent="0.7">
      <c r="A89">
        <v>87</v>
      </c>
      <c r="B89" t="s">
        <v>4391</v>
      </c>
      <c r="C89" t="s">
        <v>251</v>
      </c>
      <c r="D89" t="s">
        <v>4417</v>
      </c>
      <c r="E89" t="s">
        <v>2034</v>
      </c>
      <c r="F89">
        <f>IF(AND(ERP자료_원본!E89&lt;0,ERP자료_원본!E89+ERP자료_원본!F89&lt;0),0,IF(ERP자료_원본!E89&gt;=0,ERP자료_원본!F89,0))</f>
        <v>0</v>
      </c>
      <c r="G89">
        <f>F89+ERP자료_원본!G89</f>
        <v>0</v>
      </c>
      <c r="H89">
        <f>ERP자료_원본!J89</f>
        <v>0</v>
      </c>
      <c r="I89">
        <f>ERP자료_원본!L89</f>
        <v>-80693400</v>
      </c>
    </row>
    <row r="90" spans="1:9" ht="19.149999999999999" x14ac:dyDescent="0.7">
      <c r="A90">
        <v>88</v>
      </c>
      <c r="B90" t="s">
        <v>4391</v>
      </c>
      <c r="C90" t="s">
        <v>251</v>
      </c>
      <c r="D90" t="s">
        <v>4418</v>
      </c>
      <c r="E90" t="s">
        <v>2123</v>
      </c>
      <c r="F90">
        <f>IF(AND(ERP자료_원본!E90&lt;0,ERP자료_원본!E90+ERP자료_원본!F90&lt;0),0,IF(ERP자료_원본!E90&gt;=0,ERP자료_원본!F90,0))</f>
        <v>456000</v>
      </c>
      <c r="G90">
        <f>F90+ERP자료_원본!G90</f>
        <v>456000</v>
      </c>
      <c r="H90">
        <f>ERP자료_원본!J90</f>
        <v>456000</v>
      </c>
      <c r="I90">
        <f>ERP자료_원본!L90</f>
        <v>0</v>
      </c>
    </row>
    <row r="91" spans="1:9" ht="19.149999999999999" x14ac:dyDescent="0.7">
      <c r="A91">
        <v>89</v>
      </c>
      <c r="B91" t="s">
        <v>4391</v>
      </c>
      <c r="C91" t="s">
        <v>251</v>
      </c>
      <c r="D91" t="s">
        <v>4419</v>
      </c>
      <c r="E91" t="s">
        <v>2164</v>
      </c>
      <c r="F91">
        <f>IF(AND(ERP자료_원본!E91&lt;0,ERP자료_원본!E91+ERP자료_원본!F91&lt;0),0,IF(ERP자료_원본!E91&gt;=0,ERP자료_원본!F91,0))</f>
        <v>0</v>
      </c>
      <c r="G91">
        <f>F91+ERP자료_원본!G91</f>
        <v>0</v>
      </c>
      <c r="H91">
        <f>ERP자료_원본!J91</f>
        <v>0</v>
      </c>
      <c r="I91">
        <f>ERP자료_원본!L91</f>
        <v>-3049400</v>
      </c>
    </row>
    <row r="92" spans="1:9" ht="19.149999999999999" x14ac:dyDescent="0.7">
      <c r="A92">
        <v>90</v>
      </c>
      <c r="B92" t="s">
        <v>4391</v>
      </c>
      <c r="C92" t="s">
        <v>251</v>
      </c>
      <c r="D92" t="s">
        <v>4420</v>
      </c>
      <c r="E92" t="s">
        <v>2167</v>
      </c>
      <c r="F92">
        <f>IF(AND(ERP자료_원본!E92&lt;0,ERP자료_원본!E92+ERP자료_원본!F92&lt;0),0,IF(ERP자료_원본!E92&gt;=0,ERP자료_원본!F92,0))</f>
        <v>0</v>
      </c>
      <c r="G92">
        <f>F92+ERP자료_원본!G92</f>
        <v>0</v>
      </c>
      <c r="H92">
        <f>ERP자료_원본!J92</f>
        <v>0</v>
      </c>
      <c r="I92">
        <f>ERP자료_원본!L92</f>
        <v>-60152</v>
      </c>
    </row>
    <row r="93" spans="1:9" ht="19.149999999999999" x14ac:dyDescent="0.7">
      <c r="A93">
        <v>91</v>
      </c>
      <c r="B93" t="s">
        <v>4391</v>
      </c>
      <c r="C93" t="s">
        <v>251</v>
      </c>
      <c r="D93" t="s">
        <v>4421</v>
      </c>
      <c r="E93" t="s">
        <v>2203</v>
      </c>
      <c r="F93">
        <f>IF(AND(ERP자료_원본!E93&lt;0,ERP자료_원본!E93+ERP자료_원본!F93&lt;0),0,IF(ERP자료_원본!E93&gt;=0,ERP자료_원본!F93,0))</f>
        <v>80000</v>
      </c>
      <c r="G93">
        <f>F93+ERP자료_원본!G93</f>
        <v>80000</v>
      </c>
      <c r="H93">
        <f>ERP자료_원본!J93</f>
        <v>80000</v>
      </c>
      <c r="I93">
        <f>ERP자료_원본!L93</f>
        <v>0</v>
      </c>
    </row>
    <row r="94" spans="1:9" ht="19.149999999999999" x14ac:dyDescent="0.7">
      <c r="A94">
        <v>92</v>
      </c>
      <c r="B94" t="s">
        <v>4391</v>
      </c>
      <c r="C94" t="s">
        <v>251</v>
      </c>
      <c r="D94" t="s">
        <v>4422</v>
      </c>
      <c r="E94" t="s">
        <v>2326</v>
      </c>
      <c r="F94">
        <f>IF(AND(ERP자료_원본!E94&lt;0,ERP자료_원본!E94+ERP자료_원본!F94&lt;0),0,IF(ERP자료_원본!E94&gt;=0,ERP자료_원본!F94,0))</f>
        <v>0</v>
      </c>
      <c r="G94">
        <f>F94+ERP자료_원본!G94</f>
        <v>0</v>
      </c>
      <c r="H94">
        <f>ERP자료_원본!J94</f>
        <v>0</v>
      </c>
      <c r="I94">
        <f>ERP자료_원본!L94</f>
        <v>75327</v>
      </c>
    </row>
    <row r="95" spans="1:9" ht="19.149999999999999" x14ac:dyDescent="0.7">
      <c r="A95">
        <v>93</v>
      </c>
      <c r="B95" t="s">
        <v>4391</v>
      </c>
      <c r="C95" t="s">
        <v>251</v>
      </c>
      <c r="D95" t="s">
        <v>4423</v>
      </c>
      <c r="E95" t="s">
        <v>2561</v>
      </c>
      <c r="F95">
        <f>IF(AND(ERP자료_원본!E95&lt;0,ERP자료_원본!E95+ERP자료_원본!F95&lt;0),0,IF(ERP자료_원본!E95&gt;=0,ERP자료_원본!F95,0))</f>
        <v>16000</v>
      </c>
      <c r="G95">
        <f>F95+ERP자료_원본!G95</f>
        <v>16000</v>
      </c>
      <c r="H95">
        <f>ERP자료_원본!J95</f>
        <v>16000</v>
      </c>
      <c r="I95">
        <f>ERP자료_원본!L95</f>
        <v>0</v>
      </c>
    </row>
    <row r="96" spans="1:9" ht="19.149999999999999" x14ac:dyDescent="0.7">
      <c r="A96">
        <v>94</v>
      </c>
      <c r="B96" t="s">
        <v>4391</v>
      </c>
      <c r="C96" t="s">
        <v>251</v>
      </c>
      <c r="D96" t="s">
        <v>4424</v>
      </c>
      <c r="E96" t="s">
        <v>2571</v>
      </c>
      <c r="F96">
        <f>IF(AND(ERP자료_원본!E96&lt;0,ERP자료_원본!E96+ERP자료_원본!F96&lt;0),0,IF(ERP자료_원본!E96&gt;=0,ERP자료_원본!F96,0))</f>
        <v>2337200</v>
      </c>
      <c r="G96">
        <f>F96+ERP자료_원본!G96</f>
        <v>2337200</v>
      </c>
      <c r="H96">
        <f>ERP자료_원본!J96</f>
        <v>0</v>
      </c>
      <c r="I96">
        <f>ERP자료_원본!L96</f>
        <v>2337200</v>
      </c>
    </row>
    <row r="97" spans="1:9" ht="19.149999999999999" x14ac:dyDescent="0.7">
      <c r="A97">
        <v>95</v>
      </c>
      <c r="B97" t="s">
        <v>4391</v>
      </c>
      <c r="C97" t="s">
        <v>251</v>
      </c>
      <c r="D97" t="s">
        <v>4425</v>
      </c>
      <c r="E97" t="s">
        <v>2595</v>
      </c>
      <c r="F97">
        <f>IF(AND(ERP자료_원본!E97&lt;0,ERP자료_원본!E97+ERP자료_원본!F97&lt;0),0,IF(ERP자료_원본!E97&gt;=0,ERP자료_원본!F97,0))</f>
        <v>11831084</v>
      </c>
      <c r="G97">
        <f>F97+ERP자료_원본!G97</f>
        <v>71831084</v>
      </c>
      <c r="H97">
        <f>ERP자료_원본!J97</f>
        <v>14150287</v>
      </c>
      <c r="I97">
        <f>ERP자료_원본!L97</f>
        <v>60068000</v>
      </c>
    </row>
    <row r="98" spans="1:9" ht="19.149999999999999" x14ac:dyDescent="0.7">
      <c r="A98">
        <v>96</v>
      </c>
      <c r="B98" t="s">
        <v>4391</v>
      </c>
      <c r="C98" t="s">
        <v>251</v>
      </c>
      <c r="D98" t="s">
        <v>4426</v>
      </c>
      <c r="E98" t="s">
        <v>4427</v>
      </c>
      <c r="F98">
        <f>IF(AND(ERP자료_원본!E98&lt;0,ERP자료_원본!E98+ERP자료_원본!F98&lt;0),0,IF(ERP자료_원본!E98&gt;=0,ERP자료_원본!F98,0))</f>
        <v>19875922</v>
      </c>
      <c r="G98">
        <f>F98+ERP자료_원본!G98</f>
        <v>19875922</v>
      </c>
      <c r="H98">
        <f>ERP자료_원본!J98</f>
        <v>20023855</v>
      </c>
      <c r="I98">
        <f>ERP자료_원본!L98</f>
        <v>-147933</v>
      </c>
    </row>
    <row r="99" spans="1:9" ht="19.149999999999999" x14ac:dyDescent="0.7">
      <c r="A99">
        <v>97</v>
      </c>
      <c r="B99" t="s">
        <v>4391</v>
      </c>
      <c r="C99" t="s">
        <v>251</v>
      </c>
      <c r="D99" t="s">
        <v>4428</v>
      </c>
      <c r="E99" t="s">
        <v>2615</v>
      </c>
      <c r="F99">
        <f>IF(AND(ERP자료_원본!E99&lt;0,ERP자료_원본!E99+ERP자료_원본!F99&lt;0),0,IF(ERP자료_원본!E99&gt;=0,ERP자료_원본!F99,0))</f>
        <v>900000</v>
      </c>
      <c r="G99">
        <f>F99+ERP자료_원본!G99</f>
        <v>900000</v>
      </c>
      <c r="H99">
        <f>ERP자료_원본!J99</f>
        <v>900000</v>
      </c>
      <c r="I99">
        <f>ERP자료_원본!L99</f>
        <v>0</v>
      </c>
    </row>
    <row r="100" spans="1:9" ht="19.149999999999999" x14ac:dyDescent="0.7">
      <c r="A100">
        <v>98</v>
      </c>
      <c r="B100" t="s">
        <v>4391</v>
      </c>
      <c r="C100" t="s">
        <v>251</v>
      </c>
      <c r="D100" t="s">
        <v>4429</v>
      </c>
      <c r="E100" t="s">
        <v>2837</v>
      </c>
      <c r="F100">
        <f>IF(AND(ERP자료_원본!E100&lt;0,ERP자료_원본!E100+ERP자료_원본!F100&lt;0),0,IF(ERP자료_원본!E100&gt;=0,ERP자료_원본!F100,0))</f>
        <v>0</v>
      </c>
      <c r="G100">
        <f>F100+ERP자료_원본!G100</f>
        <v>0</v>
      </c>
      <c r="H100">
        <f>ERP자료_원본!J100</f>
        <v>0</v>
      </c>
      <c r="I100">
        <f>ERP자료_원본!L100</f>
        <v>-75397400</v>
      </c>
    </row>
    <row r="101" spans="1:9" ht="19.149999999999999" x14ac:dyDescent="0.7">
      <c r="A101">
        <v>99</v>
      </c>
      <c r="B101" t="s">
        <v>4391</v>
      </c>
      <c r="C101" t="s">
        <v>251</v>
      </c>
      <c r="D101" t="s">
        <v>4430</v>
      </c>
      <c r="E101" t="s">
        <v>2983</v>
      </c>
      <c r="F101">
        <f>IF(AND(ERP자료_원본!E101&lt;0,ERP자료_원본!E101+ERP자료_원본!F101&lt;0),0,IF(ERP자료_원본!E101&gt;=0,ERP자료_원본!F101,0))</f>
        <v>0</v>
      </c>
      <c r="G101">
        <f>F101+ERP자료_원본!G101</f>
        <v>0</v>
      </c>
      <c r="H101">
        <f>ERP자료_원본!J101</f>
        <v>0</v>
      </c>
      <c r="I101">
        <f>ERP자료_원본!L101</f>
        <v>-6113800</v>
      </c>
    </row>
    <row r="102" spans="1:9" ht="19.149999999999999" x14ac:dyDescent="0.7">
      <c r="A102">
        <v>100</v>
      </c>
      <c r="B102" t="s">
        <v>4391</v>
      </c>
      <c r="C102" t="s">
        <v>251</v>
      </c>
      <c r="D102" t="s">
        <v>4431</v>
      </c>
      <c r="E102" t="s">
        <v>3054</v>
      </c>
      <c r="F102">
        <f>IF(AND(ERP자료_원본!E102&lt;0,ERP자료_원본!E102+ERP자료_원본!F102&lt;0),0,IF(ERP자료_원본!E102&gt;=0,ERP자료_원본!F102,0))</f>
        <v>152000</v>
      </c>
      <c r="G102">
        <f>F102+ERP자료_원본!G102</f>
        <v>152000</v>
      </c>
      <c r="H102">
        <f>ERP자료_원본!J102</f>
        <v>152000</v>
      </c>
      <c r="I102">
        <f>ERP자료_원본!L102</f>
        <v>0</v>
      </c>
    </row>
    <row r="103" spans="1:9" ht="19.149999999999999" x14ac:dyDescent="0.7">
      <c r="A103">
        <v>101</v>
      </c>
      <c r="B103" t="s">
        <v>4391</v>
      </c>
      <c r="C103" t="s">
        <v>251</v>
      </c>
      <c r="D103" t="s">
        <v>4432</v>
      </c>
      <c r="E103" t="s">
        <v>3194</v>
      </c>
      <c r="F103">
        <f>IF(AND(ERP자료_원본!E103&lt;0,ERP자료_원본!E103+ERP자료_원본!F103&lt;0),0,IF(ERP자료_원본!E103&gt;=0,ERP자료_원본!F103,0))</f>
        <v>80000</v>
      </c>
      <c r="G103">
        <f>F103+ERP자료_원본!G103</f>
        <v>80000</v>
      </c>
      <c r="H103">
        <f>ERP자료_원본!J103</f>
        <v>80000</v>
      </c>
      <c r="I103">
        <f>ERP자료_원본!L103</f>
        <v>0</v>
      </c>
    </row>
    <row r="104" spans="1:9" ht="19.149999999999999" x14ac:dyDescent="0.7">
      <c r="A104">
        <v>102</v>
      </c>
      <c r="B104" t="s">
        <v>4391</v>
      </c>
      <c r="C104" t="s">
        <v>251</v>
      </c>
      <c r="D104" t="s">
        <v>4433</v>
      </c>
      <c r="E104" t="s">
        <v>3210</v>
      </c>
      <c r="F104">
        <f>IF(AND(ERP자료_원본!E104&lt;0,ERP자료_원본!E104+ERP자료_원본!F104&lt;0),0,IF(ERP자료_원본!E104&gt;=0,ERP자료_원본!F104,0))</f>
        <v>9688450</v>
      </c>
      <c r="G104">
        <f>F104+ERP자료_원본!G104</f>
        <v>9688450</v>
      </c>
      <c r="H104">
        <f>ERP자료_원본!J104</f>
        <v>8358650</v>
      </c>
      <c r="I104">
        <f>ERP자료_원본!L104</f>
        <v>1329800</v>
      </c>
    </row>
    <row r="105" spans="1:9" ht="19.149999999999999" x14ac:dyDescent="0.7">
      <c r="A105">
        <v>103</v>
      </c>
      <c r="B105" t="s">
        <v>4391</v>
      </c>
      <c r="C105" t="s">
        <v>251</v>
      </c>
      <c r="D105" t="s">
        <v>4434</v>
      </c>
      <c r="E105" t="s">
        <v>3222</v>
      </c>
      <c r="F105">
        <f>IF(AND(ERP자료_원본!E105&lt;0,ERP자료_원본!E105+ERP자료_원본!F105&lt;0),0,IF(ERP자료_원본!E105&gt;=0,ERP자료_원본!F105,0))</f>
        <v>15000</v>
      </c>
      <c r="G105">
        <f>F105+ERP자료_원본!G105</f>
        <v>15000</v>
      </c>
      <c r="H105">
        <f>ERP자료_원본!J105</f>
        <v>15000</v>
      </c>
      <c r="I105">
        <f>ERP자료_원본!L105</f>
        <v>0</v>
      </c>
    </row>
    <row r="106" spans="1:9" ht="19.149999999999999" x14ac:dyDescent="0.7">
      <c r="A106">
        <v>104</v>
      </c>
      <c r="B106" t="s">
        <v>4391</v>
      </c>
      <c r="C106" t="s">
        <v>251</v>
      </c>
      <c r="D106" t="s">
        <v>4435</v>
      </c>
      <c r="E106" t="s">
        <v>3252</v>
      </c>
      <c r="F106">
        <f>IF(AND(ERP자료_원본!E106&lt;0,ERP자료_원본!E106+ERP자료_원본!F106&lt;0),0,IF(ERP자료_원본!E106&gt;=0,ERP자료_원본!F106,0))</f>
        <v>0</v>
      </c>
      <c r="G106">
        <f>F106+ERP자료_원본!G106</f>
        <v>0</v>
      </c>
      <c r="H106">
        <f>ERP자료_원본!J106</f>
        <v>0</v>
      </c>
      <c r="I106">
        <f>ERP자료_원본!L106</f>
        <v>-1147500</v>
      </c>
    </row>
    <row r="107" spans="1:9" ht="19.149999999999999" x14ac:dyDescent="0.7">
      <c r="A107">
        <v>105</v>
      </c>
      <c r="B107" t="s">
        <v>4391</v>
      </c>
      <c r="C107" t="s">
        <v>251</v>
      </c>
      <c r="D107" t="s">
        <v>4436</v>
      </c>
      <c r="E107" t="s">
        <v>3267</v>
      </c>
      <c r="F107">
        <f>IF(AND(ERP자료_원본!E107&lt;0,ERP자료_원본!E107+ERP자료_원본!F107&lt;0),0,IF(ERP자료_원본!E107&gt;=0,ERP자료_원본!F107,0))</f>
        <v>140000</v>
      </c>
      <c r="G107">
        <f>F107+ERP자료_원본!G107</f>
        <v>140000</v>
      </c>
      <c r="H107">
        <f>ERP자료_원본!J107</f>
        <v>140000</v>
      </c>
      <c r="I107">
        <f>ERP자료_원본!L107</f>
        <v>0</v>
      </c>
    </row>
    <row r="108" spans="1:9" ht="19.149999999999999" x14ac:dyDescent="0.7">
      <c r="A108">
        <v>106</v>
      </c>
      <c r="B108" t="s">
        <v>4391</v>
      </c>
      <c r="C108" t="s">
        <v>251</v>
      </c>
      <c r="D108" t="s">
        <v>4437</v>
      </c>
      <c r="E108" t="s">
        <v>3276</v>
      </c>
      <c r="F108">
        <f>IF(AND(ERP자료_원본!E108&lt;0,ERP자료_원본!E108+ERP자료_원본!F108&lt;0),0,IF(ERP자료_원본!E108&gt;=0,ERP자료_원본!F108,0))</f>
        <v>0</v>
      </c>
      <c r="G108">
        <f>F108+ERP자료_원본!G108</f>
        <v>0</v>
      </c>
      <c r="H108">
        <f>ERP자료_원본!J108</f>
        <v>0</v>
      </c>
      <c r="I108">
        <f>ERP자료_원본!L108</f>
        <v>10000000</v>
      </c>
    </row>
    <row r="109" spans="1:9" ht="19.149999999999999" x14ac:dyDescent="0.7">
      <c r="A109">
        <v>107</v>
      </c>
      <c r="B109" t="s">
        <v>4391</v>
      </c>
      <c r="C109" t="s">
        <v>251</v>
      </c>
      <c r="D109" t="s">
        <v>4438</v>
      </c>
      <c r="E109" t="s">
        <v>3374</v>
      </c>
      <c r="F109">
        <f>IF(AND(ERP자료_원본!E109&lt;0,ERP자료_원본!E109+ERP자료_원본!F109&lt;0),0,IF(ERP자료_원본!E109&gt;=0,ERP자료_원본!F109,0))</f>
        <v>0</v>
      </c>
      <c r="G109">
        <f>F109+ERP자료_원본!G109</f>
        <v>0</v>
      </c>
      <c r="H109">
        <f>ERP자료_원본!J109</f>
        <v>0</v>
      </c>
      <c r="I109">
        <f>ERP자료_원본!L109</f>
        <v>-33162100</v>
      </c>
    </row>
    <row r="110" spans="1:9" ht="19.149999999999999" x14ac:dyDescent="0.7">
      <c r="A110">
        <v>108</v>
      </c>
      <c r="B110" t="s">
        <v>4391</v>
      </c>
      <c r="C110" t="s">
        <v>251</v>
      </c>
      <c r="D110" t="s">
        <v>4439</v>
      </c>
      <c r="E110" t="s">
        <v>3388</v>
      </c>
      <c r="F110">
        <f>IF(AND(ERP자료_원본!E110&lt;0,ERP자료_원본!E110+ERP자료_원본!F110&lt;0),0,IF(ERP자료_원본!E110&gt;=0,ERP자료_원본!F110,0))</f>
        <v>306000</v>
      </c>
      <c r="G110">
        <f>F110+ERP자료_원본!G110</f>
        <v>306000</v>
      </c>
      <c r="H110">
        <f>ERP자료_원본!J110</f>
        <v>306000</v>
      </c>
      <c r="I110">
        <f>ERP자료_원본!L110</f>
        <v>0</v>
      </c>
    </row>
    <row r="111" spans="1:9" ht="19.149999999999999" x14ac:dyDescent="0.7">
      <c r="A111">
        <v>109</v>
      </c>
      <c r="B111" t="s">
        <v>4391</v>
      </c>
      <c r="C111" t="s">
        <v>251</v>
      </c>
      <c r="D111" t="s">
        <v>4440</v>
      </c>
      <c r="E111" t="s">
        <v>3483</v>
      </c>
      <c r="F111">
        <f>IF(AND(ERP자료_원본!E111&lt;0,ERP자료_원본!E111+ERP자료_원본!F111&lt;0),0,IF(ERP자료_원본!E111&gt;=0,ERP자료_원본!F111,0))</f>
        <v>0</v>
      </c>
      <c r="G111">
        <f>F111+ERP자료_원본!G111</f>
        <v>0</v>
      </c>
      <c r="H111">
        <f>ERP자료_원본!J111</f>
        <v>0</v>
      </c>
      <c r="I111">
        <f>ERP자료_원본!L111</f>
        <v>-18800000</v>
      </c>
    </row>
    <row r="112" spans="1:9" ht="19.149999999999999" x14ac:dyDescent="0.7">
      <c r="A112">
        <v>110</v>
      </c>
      <c r="B112" t="s">
        <v>4391</v>
      </c>
      <c r="C112" t="s">
        <v>251</v>
      </c>
      <c r="D112" t="s">
        <v>4441</v>
      </c>
      <c r="E112" t="s">
        <v>4442</v>
      </c>
      <c r="F112">
        <f>IF(AND(ERP자료_원본!E112&lt;0,ERP자료_원본!E112+ERP자료_원본!F112&lt;0),0,IF(ERP자료_원본!E112&gt;=0,ERP자료_원본!F112,0))</f>
        <v>1654000</v>
      </c>
      <c r="G112">
        <f>F112+ERP자료_원본!G112</f>
        <v>1654000</v>
      </c>
      <c r="H112">
        <f>ERP자료_원본!J112</f>
        <v>1654000</v>
      </c>
      <c r="I112">
        <f>ERP자료_원본!L112</f>
        <v>0</v>
      </c>
    </row>
    <row r="113" spans="1:9" ht="19.149999999999999" x14ac:dyDescent="0.7">
      <c r="A113">
        <v>111</v>
      </c>
      <c r="B113" t="s">
        <v>4391</v>
      </c>
      <c r="C113" t="s">
        <v>251</v>
      </c>
      <c r="D113" t="s">
        <v>4443</v>
      </c>
      <c r="E113" t="s">
        <v>3605</v>
      </c>
      <c r="F113">
        <f>IF(AND(ERP자료_원본!E113&lt;0,ERP자료_원본!E113+ERP자료_원본!F113&lt;0),0,IF(ERP자료_원본!E113&gt;=0,ERP자료_원본!F113,0))</f>
        <v>0</v>
      </c>
      <c r="G113">
        <f>F113+ERP자료_원본!G113</f>
        <v>0</v>
      </c>
      <c r="H113">
        <f>ERP자료_원본!J113</f>
        <v>0</v>
      </c>
      <c r="I113">
        <f>ERP자료_원본!L113</f>
        <v>-1836905</v>
      </c>
    </row>
    <row r="114" spans="1:9" ht="19.149999999999999" x14ac:dyDescent="0.7">
      <c r="A114">
        <v>112</v>
      </c>
      <c r="B114" t="s">
        <v>4391</v>
      </c>
      <c r="C114" t="s">
        <v>251</v>
      </c>
      <c r="D114" t="s">
        <v>4444</v>
      </c>
      <c r="E114" t="s">
        <v>3614</v>
      </c>
      <c r="F114">
        <f>IF(AND(ERP자료_원본!E114&lt;0,ERP자료_원본!E114+ERP자료_원본!F114&lt;0),0,IF(ERP자료_원본!E114&gt;=0,ERP자료_원본!F114,0))</f>
        <v>76500</v>
      </c>
      <c r="G114">
        <f>F114+ERP자료_원본!G114</f>
        <v>76500</v>
      </c>
      <c r="H114">
        <f>ERP자료_원본!J114</f>
        <v>76500</v>
      </c>
      <c r="I114">
        <f>ERP자료_원본!L114</f>
        <v>0</v>
      </c>
    </row>
    <row r="115" spans="1:9" ht="19.149999999999999" x14ac:dyDescent="0.7">
      <c r="A115">
        <v>113</v>
      </c>
      <c r="B115" t="s">
        <v>4391</v>
      </c>
      <c r="C115" t="s">
        <v>251</v>
      </c>
      <c r="D115" t="s">
        <v>4445</v>
      </c>
      <c r="E115" t="s">
        <v>3621</v>
      </c>
      <c r="F115">
        <f>IF(AND(ERP자료_원본!E115&lt;0,ERP자료_원본!E115+ERP자료_원본!F115&lt;0),0,IF(ERP자료_원본!E115&gt;=0,ERP자료_원본!F115,0))</f>
        <v>0</v>
      </c>
      <c r="G115">
        <f>F115+ERP자료_원본!G115</f>
        <v>0</v>
      </c>
      <c r="H115">
        <f>ERP자료_원본!J115</f>
        <v>60918000</v>
      </c>
      <c r="I115">
        <f>ERP자료_원본!L115</f>
        <v>-55438911</v>
      </c>
    </row>
    <row r="116" spans="1:9" ht="19.149999999999999" x14ac:dyDescent="0.7">
      <c r="A116">
        <v>114</v>
      </c>
      <c r="B116" t="s">
        <v>4391</v>
      </c>
      <c r="C116" t="s">
        <v>251</v>
      </c>
      <c r="D116" t="s">
        <v>4446</v>
      </c>
      <c r="E116" t="s">
        <v>3629</v>
      </c>
      <c r="F116">
        <f>IF(AND(ERP자료_원본!E116&lt;0,ERP자료_원본!E116+ERP자료_원본!F116&lt;0),0,IF(ERP자료_원본!E116&gt;=0,ERP자료_원본!F116,0))</f>
        <v>100000</v>
      </c>
      <c r="G116">
        <f>F116+ERP자료_원본!G116</f>
        <v>100000</v>
      </c>
      <c r="H116">
        <f>ERP자료_원본!J116</f>
        <v>100000</v>
      </c>
      <c r="I116">
        <f>ERP자료_원본!L116</f>
        <v>0</v>
      </c>
    </row>
    <row r="117" spans="1:9" ht="19.149999999999999" x14ac:dyDescent="0.7">
      <c r="A117">
        <v>115</v>
      </c>
      <c r="B117" t="s">
        <v>4391</v>
      </c>
      <c r="C117" t="s">
        <v>251</v>
      </c>
      <c r="D117" t="s">
        <v>4447</v>
      </c>
      <c r="E117" t="s">
        <v>3756</v>
      </c>
      <c r="F117">
        <f>IF(AND(ERP자료_원본!E117&lt;0,ERP자료_원본!E117+ERP자료_원본!F117&lt;0),0,IF(ERP자료_원본!E117&gt;=0,ERP자료_원본!F117,0))</f>
        <v>0</v>
      </c>
      <c r="G117">
        <f>F117+ERP자료_원본!G117</f>
        <v>0</v>
      </c>
      <c r="H117">
        <f>ERP자료_원본!J117</f>
        <v>0</v>
      </c>
      <c r="I117">
        <f>ERP자료_원본!L117</f>
        <v>-6412650</v>
      </c>
    </row>
    <row r="118" spans="1:9" ht="19.149999999999999" x14ac:dyDescent="0.7">
      <c r="A118">
        <v>116</v>
      </c>
      <c r="B118" t="s">
        <v>4391</v>
      </c>
      <c r="C118" t="s">
        <v>251</v>
      </c>
      <c r="D118" t="s">
        <v>4448</v>
      </c>
      <c r="E118" t="s">
        <v>3917</v>
      </c>
      <c r="F118">
        <f>IF(AND(ERP자료_원본!E118&lt;0,ERP자료_원본!E118+ERP자료_원본!F118&lt;0),0,IF(ERP자료_원본!E118&gt;=0,ERP자료_원본!F118,0))</f>
        <v>0</v>
      </c>
      <c r="G118">
        <f>F118+ERP자료_원본!G118</f>
        <v>0</v>
      </c>
      <c r="H118">
        <f>ERP자료_원본!J118</f>
        <v>0</v>
      </c>
      <c r="I118">
        <f>ERP자료_원본!L118</f>
        <v>5500000</v>
      </c>
    </row>
    <row r="119" spans="1:9" ht="19.149999999999999" x14ac:dyDescent="0.7">
      <c r="A119">
        <v>117</v>
      </c>
      <c r="B119" t="s">
        <v>4391</v>
      </c>
      <c r="C119" t="s">
        <v>251</v>
      </c>
      <c r="D119" t="s">
        <v>4449</v>
      </c>
      <c r="E119" t="s">
        <v>3923</v>
      </c>
      <c r="F119">
        <f>IF(AND(ERP자료_원본!E119&lt;0,ERP자료_원본!E119+ERP자료_원본!F119&lt;0),0,IF(ERP자료_원본!E119&gt;=0,ERP자료_원본!F119,0))</f>
        <v>103000</v>
      </c>
      <c r="G119">
        <f>F119+ERP자료_원본!G119</f>
        <v>103000</v>
      </c>
      <c r="H119">
        <f>ERP자료_원본!J119</f>
        <v>0</v>
      </c>
      <c r="I119">
        <f>ERP자료_원본!L119</f>
        <v>103000</v>
      </c>
    </row>
    <row r="120" spans="1:9" ht="19.149999999999999" x14ac:dyDescent="0.7">
      <c r="A120">
        <v>118</v>
      </c>
      <c r="B120" t="s">
        <v>4391</v>
      </c>
      <c r="C120" t="s">
        <v>251</v>
      </c>
      <c r="D120" t="s">
        <v>4450</v>
      </c>
      <c r="E120" t="s">
        <v>3952</v>
      </c>
      <c r="F120">
        <f>IF(AND(ERP자료_원본!E120&lt;0,ERP자료_원본!E120+ERP자료_원본!F120&lt;0),0,IF(ERP자료_원본!E120&gt;=0,ERP자료_원본!F120,0))</f>
        <v>128000</v>
      </c>
      <c r="G120">
        <f>F120+ERP자료_원본!G120</f>
        <v>160000</v>
      </c>
      <c r="H120">
        <f>ERP자료_원본!J120</f>
        <v>205000</v>
      </c>
      <c r="I120">
        <f>ERP자료_원본!L120</f>
        <v>0</v>
      </c>
    </row>
    <row r="121" spans="1:9" ht="19.149999999999999" x14ac:dyDescent="0.7">
      <c r="A121">
        <v>119</v>
      </c>
      <c r="B121" t="s">
        <v>4391</v>
      </c>
      <c r="C121" t="s">
        <v>251</v>
      </c>
      <c r="D121" t="s">
        <v>4451</v>
      </c>
      <c r="E121" t="s">
        <v>3986</v>
      </c>
      <c r="F121">
        <f>IF(AND(ERP자료_원본!E121&lt;0,ERP자료_원본!E121+ERP자료_원본!F121&lt;0),0,IF(ERP자료_원본!E121&gt;=0,ERP자료_원본!F121,0))</f>
        <v>312000</v>
      </c>
      <c r="G121">
        <f>F121+ERP자료_원본!G121</f>
        <v>312000</v>
      </c>
      <c r="H121">
        <f>ERP자료_원본!J121</f>
        <v>312000</v>
      </c>
      <c r="I121">
        <f>ERP자료_원본!L121</f>
        <v>0</v>
      </c>
    </row>
    <row r="122" spans="1:9" ht="19.149999999999999" x14ac:dyDescent="0.7">
      <c r="A122">
        <v>120</v>
      </c>
      <c r="B122" t="s">
        <v>4391</v>
      </c>
      <c r="C122" t="s">
        <v>251</v>
      </c>
      <c r="D122" t="s">
        <v>4452</v>
      </c>
      <c r="E122" t="s">
        <v>3989</v>
      </c>
      <c r="F122">
        <f>IF(AND(ERP자료_원본!E122&lt;0,ERP자료_원본!E122+ERP자료_원본!F122&lt;0),0,IF(ERP자료_원본!E122&gt;=0,ERP자료_원본!F122,0))</f>
        <v>597329</v>
      </c>
      <c r="G122">
        <f>F122+ERP자료_원본!G122</f>
        <v>597329</v>
      </c>
      <c r="H122">
        <f>ERP자료_원본!J122</f>
        <v>0</v>
      </c>
      <c r="I122">
        <f>ERP자료_원본!L122</f>
        <v>1210657</v>
      </c>
    </row>
    <row r="123" spans="1:9" ht="19.149999999999999" x14ac:dyDescent="0.7">
      <c r="A123">
        <v>121</v>
      </c>
      <c r="B123" t="s">
        <v>4391</v>
      </c>
      <c r="C123" t="s">
        <v>251</v>
      </c>
      <c r="D123" t="s">
        <v>4453</v>
      </c>
      <c r="E123" t="s">
        <v>3995</v>
      </c>
      <c r="F123">
        <f>IF(AND(ERP자료_원본!E123&lt;0,ERP자료_원본!E123+ERP자료_원본!F123&lt;0),0,IF(ERP자료_원본!E123&gt;=0,ERP자료_원본!F123,0))</f>
        <v>5651800</v>
      </c>
      <c r="G123">
        <f>F123+ERP자료_원본!G123</f>
        <v>5651800</v>
      </c>
      <c r="H123">
        <f>ERP자료_원본!J123</f>
        <v>30000000</v>
      </c>
      <c r="I123">
        <f>ERP자료_원본!L123</f>
        <v>-20387700</v>
      </c>
    </row>
    <row r="124" spans="1:9" ht="19.149999999999999" x14ac:dyDescent="0.7">
      <c r="A124">
        <v>122</v>
      </c>
      <c r="B124" t="s">
        <v>4391</v>
      </c>
      <c r="C124" t="s">
        <v>251</v>
      </c>
      <c r="D124" t="s">
        <v>4454</v>
      </c>
      <c r="E124" t="s">
        <v>4034</v>
      </c>
      <c r="F124">
        <f>IF(AND(ERP자료_원본!E124&lt;0,ERP자료_원본!E124+ERP자료_원본!F124&lt;0),0,IF(ERP자료_원본!E124&gt;=0,ERP자료_원본!F124,0))</f>
        <v>464000</v>
      </c>
      <c r="G124">
        <f>F124+ERP자료_원본!G124</f>
        <v>464000</v>
      </c>
      <c r="H124">
        <f>ERP자료_원본!J124</f>
        <v>464000</v>
      </c>
      <c r="I124">
        <f>ERP자료_원본!L124</f>
        <v>0</v>
      </c>
    </row>
    <row r="125" spans="1:9" ht="19.149999999999999" x14ac:dyDescent="0.7">
      <c r="A125">
        <v>123</v>
      </c>
      <c r="B125" t="s">
        <v>4391</v>
      </c>
      <c r="C125" t="s">
        <v>251</v>
      </c>
      <c r="D125" t="s">
        <v>4455</v>
      </c>
      <c r="E125" t="s">
        <v>4064</v>
      </c>
      <c r="F125">
        <f>IF(AND(ERP자료_원본!E125&lt;0,ERP자료_원본!E125+ERP자료_원본!F125&lt;0),0,IF(ERP자료_원본!E125&gt;=0,ERP자료_원본!F125,0))</f>
        <v>75000</v>
      </c>
      <c r="G125">
        <f>F125+ERP자료_원본!G125</f>
        <v>75000</v>
      </c>
      <c r="H125">
        <f>ERP자료_원본!J125</f>
        <v>75000</v>
      </c>
      <c r="I125">
        <f>ERP자료_원본!L125</f>
        <v>0</v>
      </c>
    </row>
    <row r="126" spans="1:9" ht="19.149999999999999" x14ac:dyDescent="0.7">
      <c r="A126">
        <v>124</v>
      </c>
      <c r="B126" t="s">
        <v>4391</v>
      </c>
      <c r="C126" t="s">
        <v>251</v>
      </c>
      <c r="D126" t="s">
        <v>4456</v>
      </c>
      <c r="E126" t="s">
        <v>4124</v>
      </c>
      <c r="F126">
        <f>IF(AND(ERP자료_원본!E126&lt;0,ERP자료_원본!E126+ERP자료_원본!F126&lt;0),0,IF(ERP자료_원본!E126&gt;=0,ERP자료_원본!F126,0))</f>
        <v>14573750</v>
      </c>
      <c r="G126">
        <f>F126+ERP자료_원본!G126</f>
        <v>14573750</v>
      </c>
      <c r="H126">
        <f>ERP자료_원본!J126</f>
        <v>15000000</v>
      </c>
      <c r="I126">
        <f>ERP자료_원본!L126</f>
        <v>14209900</v>
      </c>
    </row>
    <row r="127" spans="1:9" ht="19.149999999999999" x14ac:dyDescent="0.7">
      <c r="A127">
        <v>125</v>
      </c>
      <c r="B127" t="s">
        <v>4391</v>
      </c>
      <c r="C127" t="s">
        <v>251</v>
      </c>
      <c r="D127" t="s">
        <v>4457</v>
      </c>
      <c r="E127" t="s">
        <v>4458</v>
      </c>
      <c r="F127">
        <f>IF(AND(ERP자료_원본!E127&lt;0,ERP자료_원본!E127+ERP자료_원본!F127&lt;0),0,IF(ERP자료_원본!E127&gt;=0,ERP자료_원본!F127,0))</f>
        <v>0</v>
      </c>
      <c r="G127">
        <f>F127+ERP자료_원본!G127</f>
        <v>0</v>
      </c>
      <c r="H127">
        <f>ERP자료_원본!J127</f>
        <v>0</v>
      </c>
      <c r="I127">
        <f>ERP자료_원본!L127</f>
        <v>73000000</v>
      </c>
    </row>
    <row r="128" spans="1:9" ht="19.149999999999999" x14ac:dyDescent="0.7">
      <c r="A128">
        <v>126</v>
      </c>
      <c r="B128" t="s">
        <v>4459</v>
      </c>
    </row>
    <row r="129" spans="1:9" ht="19.149999999999999" x14ac:dyDescent="0.7">
      <c r="A129">
        <v>127</v>
      </c>
      <c r="B129" t="s">
        <v>4460</v>
      </c>
      <c r="C129" t="s">
        <v>56</v>
      </c>
      <c r="D129" t="s">
        <v>4461</v>
      </c>
      <c r="E129" t="s">
        <v>52</v>
      </c>
      <c r="F129">
        <f>IF(AND(ERP자료_원본!E129&lt;0,ERP자료_원본!E129+ERP자료_원본!F129&lt;0),0,IF(ERP자료_원본!E129&gt;=0,ERP자료_원본!F129,0))</f>
        <v>4914300</v>
      </c>
      <c r="G129">
        <f>F129+ERP자료_원본!G129</f>
        <v>4914300</v>
      </c>
      <c r="H129">
        <f>ERP자료_원본!J129</f>
        <v>5043100</v>
      </c>
      <c r="I129">
        <f>ERP자료_원본!L129</f>
        <v>601200</v>
      </c>
    </row>
    <row r="130" spans="1:9" ht="19.149999999999999" x14ac:dyDescent="0.7">
      <c r="A130">
        <v>128</v>
      </c>
      <c r="B130" t="s">
        <v>4460</v>
      </c>
      <c r="C130" t="s">
        <v>56</v>
      </c>
      <c r="D130" t="s">
        <v>4462</v>
      </c>
      <c r="E130" t="s">
        <v>4463</v>
      </c>
      <c r="F130">
        <f>IF(AND(ERP자료_원본!E130&lt;0,ERP자료_원본!E130+ERP자료_원본!F130&lt;0),0,IF(ERP자료_원본!E130&gt;=0,ERP자료_원본!F130,0))</f>
        <v>231000</v>
      </c>
      <c r="G130">
        <f>F130+ERP자료_원본!G130</f>
        <v>231000</v>
      </c>
      <c r="H130">
        <f>ERP자료_원본!J130</f>
        <v>231000</v>
      </c>
      <c r="I130">
        <f>ERP자료_원본!L130</f>
        <v>0</v>
      </c>
    </row>
    <row r="131" spans="1:9" ht="19.149999999999999" x14ac:dyDescent="0.7">
      <c r="A131">
        <v>129</v>
      </c>
      <c r="B131" t="s">
        <v>4460</v>
      </c>
      <c r="C131" t="s">
        <v>56</v>
      </c>
      <c r="D131" t="s">
        <v>4464</v>
      </c>
      <c r="E131" t="s">
        <v>236</v>
      </c>
      <c r="F131">
        <f>IF(AND(ERP자료_원본!E131&lt;0,ERP자료_원본!E131+ERP자료_원본!F131&lt;0),0,IF(ERP자료_원본!E131&gt;=0,ERP자료_원본!F131,0))</f>
        <v>646317300</v>
      </c>
      <c r="G131">
        <f>F131+ERP자료_원본!G131</f>
        <v>646317300</v>
      </c>
      <c r="H131">
        <f>ERP자료_원본!J131</f>
        <v>730869000</v>
      </c>
      <c r="I131">
        <f>ERP자료_원본!L131</f>
        <v>49091490</v>
      </c>
    </row>
    <row r="132" spans="1:9" ht="19.149999999999999" x14ac:dyDescent="0.7">
      <c r="A132">
        <v>130</v>
      </c>
      <c r="B132" t="s">
        <v>4460</v>
      </c>
      <c r="C132" t="s">
        <v>56</v>
      </c>
      <c r="D132" t="s">
        <v>4465</v>
      </c>
      <c r="E132" t="s">
        <v>236</v>
      </c>
      <c r="F132">
        <f>IF(AND(ERP자료_원본!E132&lt;0,ERP자료_원본!E132+ERP자료_원본!F132&lt;0),0,IF(ERP자료_원본!E132&gt;=0,ERP자료_원본!F132,0))</f>
        <v>0</v>
      </c>
      <c r="G132">
        <f>F132+ERP자료_원본!G132</f>
        <v>0</v>
      </c>
      <c r="H132">
        <f>ERP자료_원본!J132</f>
        <v>0</v>
      </c>
      <c r="I132">
        <f>ERP자료_원본!L132</f>
        <v>400000000</v>
      </c>
    </row>
    <row r="133" spans="1:9" ht="19.149999999999999" x14ac:dyDescent="0.7">
      <c r="A133">
        <v>131</v>
      </c>
      <c r="B133" t="s">
        <v>4460</v>
      </c>
      <c r="C133" t="s">
        <v>56</v>
      </c>
      <c r="D133" t="s">
        <v>4466</v>
      </c>
      <c r="E133" t="s">
        <v>328</v>
      </c>
      <c r="F133">
        <f>IF(AND(ERP자료_원본!E133&lt;0,ERP자료_원본!E133+ERP자료_원본!F133&lt;0),0,IF(ERP자료_원본!E133&gt;=0,ERP자료_원본!F133,0))</f>
        <v>5061000</v>
      </c>
      <c r="G133">
        <f>F133+ERP자료_원본!G133</f>
        <v>5061000</v>
      </c>
      <c r="H133">
        <f>ERP자료_원본!J133</f>
        <v>6832000</v>
      </c>
      <c r="I133">
        <f>ERP자료_원본!L133</f>
        <v>23000</v>
      </c>
    </row>
    <row r="134" spans="1:9" ht="19.149999999999999" x14ac:dyDescent="0.7">
      <c r="A134">
        <v>132</v>
      </c>
      <c r="B134" t="s">
        <v>4460</v>
      </c>
      <c r="C134" t="s">
        <v>56</v>
      </c>
      <c r="D134" t="s">
        <v>4467</v>
      </c>
      <c r="E134" t="s">
        <v>4468</v>
      </c>
      <c r="F134">
        <f>IF(AND(ERP자료_원본!E134&lt;0,ERP자료_원본!E134+ERP자료_원본!F134&lt;0),0,IF(ERP자료_원본!E134&gt;=0,ERP자료_원본!F134,0))</f>
        <v>0</v>
      </c>
      <c r="G134">
        <f>F134+ERP자료_원본!G134</f>
        <v>0</v>
      </c>
      <c r="H134">
        <f>ERP자료_원본!J134</f>
        <v>0</v>
      </c>
      <c r="I134">
        <f>ERP자료_원본!L134</f>
        <v>25000000</v>
      </c>
    </row>
    <row r="135" spans="1:9" ht="19.149999999999999" x14ac:dyDescent="0.7">
      <c r="A135">
        <v>133</v>
      </c>
      <c r="B135" t="s">
        <v>4460</v>
      </c>
      <c r="C135" t="s">
        <v>56</v>
      </c>
      <c r="D135" t="s">
        <v>4469</v>
      </c>
      <c r="E135" t="s">
        <v>4470</v>
      </c>
      <c r="F135">
        <f>IF(AND(ERP자료_원본!E135&lt;0,ERP자료_원본!E135+ERP자료_원본!F135&lt;0),0,IF(ERP자료_원본!E135&gt;=0,ERP자료_원본!F135,0))</f>
        <v>0</v>
      </c>
      <c r="G135">
        <f>F135+ERP자료_원본!G135</f>
        <v>0</v>
      </c>
      <c r="H135">
        <f>ERP자료_원본!J135</f>
        <v>0</v>
      </c>
      <c r="I135">
        <f>ERP자료_원본!L135</f>
        <v>47236000</v>
      </c>
    </row>
    <row r="136" spans="1:9" ht="19.149999999999999" x14ac:dyDescent="0.7">
      <c r="A136">
        <v>134</v>
      </c>
      <c r="B136" t="s">
        <v>4460</v>
      </c>
      <c r="C136" t="s">
        <v>56</v>
      </c>
      <c r="D136" t="s">
        <v>4471</v>
      </c>
      <c r="E136" t="s">
        <v>467</v>
      </c>
      <c r="F136">
        <f>IF(AND(ERP자료_원본!E136&lt;0,ERP자료_원본!E136+ERP자료_원본!F136&lt;0),0,IF(ERP자료_원본!E136&gt;=0,ERP자료_원본!F136,0))</f>
        <v>0</v>
      </c>
      <c r="G136">
        <f>F136+ERP자료_원본!G136</f>
        <v>0</v>
      </c>
      <c r="H136">
        <f>ERP자료_원본!J136</f>
        <v>0</v>
      </c>
      <c r="I136">
        <f>ERP자료_원본!L136</f>
        <v>-2455</v>
      </c>
    </row>
    <row r="137" spans="1:9" ht="19.149999999999999" x14ac:dyDescent="0.7">
      <c r="A137">
        <v>135</v>
      </c>
      <c r="B137" t="s">
        <v>4460</v>
      </c>
      <c r="C137" t="s">
        <v>56</v>
      </c>
      <c r="D137" t="s">
        <v>4472</v>
      </c>
      <c r="E137" t="s">
        <v>1015</v>
      </c>
      <c r="F137">
        <f>IF(AND(ERP자료_원본!E137&lt;0,ERP자료_원본!E137+ERP자료_원본!F137&lt;0),0,IF(ERP자료_원본!E137&gt;=0,ERP자료_원본!F137,0))</f>
        <v>230763550</v>
      </c>
      <c r="G137">
        <f>F137+ERP자료_원본!G137</f>
        <v>230763550</v>
      </c>
      <c r="H137">
        <f>ERP자료_원본!J137</f>
        <v>214891650</v>
      </c>
      <c r="I137">
        <f>ERP자료_원본!L137</f>
        <v>15871900</v>
      </c>
    </row>
    <row r="138" spans="1:9" ht="19.149999999999999" x14ac:dyDescent="0.7">
      <c r="A138">
        <v>136</v>
      </c>
      <c r="B138" t="s">
        <v>4460</v>
      </c>
      <c r="C138" t="s">
        <v>56</v>
      </c>
      <c r="D138" t="s">
        <v>4473</v>
      </c>
      <c r="E138" t="s">
        <v>1056</v>
      </c>
      <c r="F138">
        <f>IF(AND(ERP자료_원본!E138&lt;0,ERP자료_원본!E138+ERP자료_원본!F138&lt;0),0,IF(ERP자료_원본!E138&gt;=0,ERP자료_원본!F138,0))</f>
        <v>760000</v>
      </c>
      <c r="G138">
        <f>F138+ERP자료_원본!G138</f>
        <v>760000</v>
      </c>
      <c r="H138">
        <f>ERP자료_원본!J138</f>
        <v>700000</v>
      </c>
      <c r="I138">
        <f>ERP자료_원본!L138</f>
        <v>380000</v>
      </c>
    </row>
    <row r="139" spans="1:9" ht="19.149999999999999" x14ac:dyDescent="0.7">
      <c r="A139">
        <v>137</v>
      </c>
      <c r="B139" t="s">
        <v>4460</v>
      </c>
      <c r="C139" t="s">
        <v>56</v>
      </c>
      <c r="D139" t="s">
        <v>4474</v>
      </c>
      <c r="E139" t="s">
        <v>1171</v>
      </c>
      <c r="F139">
        <f>IF(AND(ERP자료_원본!E139&lt;0,ERP자료_원본!E139+ERP자료_원본!F139&lt;0),0,IF(ERP자료_원본!E139&gt;=0,ERP자료_원본!F139,0))</f>
        <v>0</v>
      </c>
      <c r="G139">
        <f>F139+ERP자료_원본!G139</f>
        <v>0</v>
      </c>
      <c r="H139">
        <f>ERP자료_원본!J139</f>
        <v>0</v>
      </c>
      <c r="I139">
        <f>ERP자료_원본!L139</f>
        <v>14888000</v>
      </c>
    </row>
    <row r="140" spans="1:9" ht="19.149999999999999" x14ac:dyDescent="0.7">
      <c r="A140">
        <v>138</v>
      </c>
      <c r="B140" t="s">
        <v>4460</v>
      </c>
      <c r="C140" t="s">
        <v>56</v>
      </c>
      <c r="D140" t="s">
        <v>4475</v>
      </c>
      <c r="E140" t="s">
        <v>4476</v>
      </c>
      <c r="F140">
        <f>IF(AND(ERP자료_원본!E140&lt;0,ERP자료_원본!E140+ERP자료_원본!F140&lt;0),0,IF(ERP자료_원본!E140&gt;=0,ERP자료_원본!F140,0))</f>
        <v>0</v>
      </c>
      <c r="G140">
        <f>F140+ERP자료_원본!G140</f>
        <v>4105706</v>
      </c>
      <c r="H140">
        <f>ERP자료_원본!J140</f>
        <v>0</v>
      </c>
      <c r="I140">
        <f>ERP자료_원본!L140</f>
        <v>8069318</v>
      </c>
    </row>
    <row r="141" spans="1:9" ht="19.149999999999999" x14ac:dyDescent="0.7">
      <c r="A141">
        <v>139</v>
      </c>
      <c r="B141" t="s">
        <v>4460</v>
      </c>
      <c r="C141" t="s">
        <v>56</v>
      </c>
      <c r="D141" t="s">
        <v>4477</v>
      </c>
      <c r="E141" t="s">
        <v>1288</v>
      </c>
      <c r="F141">
        <f>IF(AND(ERP자료_원본!E141&lt;0,ERP자료_원본!E141+ERP자료_원본!F141&lt;0),0,IF(ERP자료_원본!E141&gt;=0,ERP자료_원본!F141,0))</f>
        <v>0</v>
      </c>
      <c r="G141">
        <f>F141+ERP자료_원본!G141</f>
        <v>0</v>
      </c>
      <c r="H141">
        <f>ERP자료_원본!J141</f>
        <v>0</v>
      </c>
      <c r="I141">
        <f>ERP자료_원본!L141</f>
        <v>-313000</v>
      </c>
    </row>
    <row r="142" spans="1:9" ht="19.149999999999999" x14ac:dyDescent="0.7">
      <c r="A142">
        <v>140</v>
      </c>
      <c r="B142" t="s">
        <v>4460</v>
      </c>
      <c r="C142" t="s">
        <v>56</v>
      </c>
      <c r="D142" t="s">
        <v>4478</v>
      </c>
      <c r="E142" t="s">
        <v>1303</v>
      </c>
      <c r="F142">
        <f>IF(AND(ERP자료_원본!E142&lt;0,ERP자료_원본!E142+ERP자료_원본!F142&lt;0),0,IF(ERP자료_원본!E142&gt;=0,ERP자료_원본!F142,0))</f>
        <v>0</v>
      </c>
      <c r="G142">
        <f>F142+ERP자료_원본!G142</f>
        <v>0</v>
      </c>
      <c r="H142">
        <f>ERP자료_원본!J142</f>
        <v>0</v>
      </c>
      <c r="I142">
        <f>ERP자료_원본!L142</f>
        <v>144087600</v>
      </c>
    </row>
    <row r="143" spans="1:9" ht="19.149999999999999" x14ac:dyDescent="0.7">
      <c r="A143">
        <v>141</v>
      </c>
      <c r="B143" t="s">
        <v>4460</v>
      </c>
      <c r="C143" t="s">
        <v>56</v>
      </c>
      <c r="D143" t="s">
        <v>4479</v>
      </c>
      <c r="E143" t="s">
        <v>1379</v>
      </c>
      <c r="F143">
        <f>IF(AND(ERP자료_원본!E143&lt;0,ERP자료_원본!E143+ERP자료_원본!F143&lt;0),0,IF(ERP자료_원본!E143&gt;=0,ERP자료_원본!F143,0))</f>
        <v>110000</v>
      </c>
      <c r="G143">
        <f>F143+ERP자료_원본!G143</f>
        <v>110000</v>
      </c>
      <c r="H143">
        <f>ERP자료_원본!J143</f>
        <v>173000</v>
      </c>
      <c r="I143">
        <f>ERP자료_원본!L143</f>
        <v>0</v>
      </c>
    </row>
    <row r="144" spans="1:9" ht="19.149999999999999" x14ac:dyDescent="0.7">
      <c r="A144">
        <v>142</v>
      </c>
      <c r="B144" t="s">
        <v>4460</v>
      </c>
      <c r="C144" t="s">
        <v>56</v>
      </c>
      <c r="D144" t="s">
        <v>4480</v>
      </c>
      <c r="E144" t="s">
        <v>1482</v>
      </c>
      <c r="F144">
        <f>IF(AND(ERP자료_원본!E144&lt;0,ERP자료_원본!E144+ERP자료_원본!F144&lt;0),0,IF(ERP자료_원본!E144&gt;=0,ERP자료_원본!F144,0))</f>
        <v>800000</v>
      </c>
      <c r="G144">
        <f>F144+ERP자료_원본!G144</f>
        <v>800000</v>
      </c>
      <c r="H144">
        <f>ERP자료_원본!J144</f>
        <v>800000</v>
      </c>
      <c r="I144">
        <f>ERP자료_원본!L144</f>
        <v>0</v>
      </c>
    </row>
    <row r="145" spans="1:9" ht="19.149999999999999" x14ac:dyDescent="0.7">
      <c r="A145">
        <v>143</v>
      </c>
      <c r="B145" t="s">
        <v>4460</v>
      </c>
      <c r="C145" t="s">
        <v>56</v>
      </c>
      <c r="D145" t="s">
        <v>4481</v>
      </c>
      <c r="E145" t="s">
        <v>4482</v>
      </c>
      <c r="F145">
        <f>IF(AND(ERP자료_원본!E145&lt;0,ERP자료_원본!E145+ERP자료_원본!F145&lt;0),0,IF(ERP자료_원본!E145&gt;=0,ERP자료_원본!F145,0))</f>
        <v>77141000</v>
      </c>
      <c r="G145">
        <f>F145+ERP자료_원본!G145</f>
        <v>77141000</v>
      </c>
      <c r="H145">
        <f>ERP자료_원본!J145</f>
        <v>100000000</v>
      </c>
      <c r="I145">
        <f>ERP자료_원본!L145</f>
        <v>-22859000</v>
      </c>
    </row>
    <row r="146" spans="1:9" ht="19.149999999999999" x14ac:dyDescent="0.7">
      <c r="A146">
        <v>144</v>
      </c>
      <c r="B146" t="s">
        <v>4460</v>
      </c>
      <c r="C146" t="s">
        <v>56</v>
      </c>
      <c r="D146" t="s">
        <v>4483</v>
      </c>
      <c r="E146" t="s">
        <v>1603</v>
      </c>
      <c r="F146">
        <f>IF(AND(ERP자료_원본!E146&lt;0,ERP자료_원본!E146+ERP자료_원본!F146&lt;0),0,IF(ERP자료_원본!E146&gt;=0,ERP자료_원본!F146,0))</f>
        <v>0</v>
      </c>
      <c r="G146">
        <f>F146+ERP자료_원본!G146</f>
        <v>0</v>
      </c>
      <c r="H146">
        <f>ERP자료_원본!J146</f>
        <v>0</v>
      </c>
      <c r="I146">
        <f>ERP자료_원본!L146</f>
        <v>73112800</v>
      </c>
    </row>
    <row r="147" spans="1:9" ht="19.149999999999999" x14ac:dyDescent="0.7">
      <c r="A147">
        <v>145</v>
      </c>
      <c r="B147" t="s">
        <v>4460</v>
      </c>
      <c r="C147" t="s">
        <v>56</v>
      </c>
      <c r="D147" t="s">
        <v>4484</v>
      </c>
      <c r="E147" t="s">
        <v>1714</v>
      </c>
      <c r="F147">
        <f>IF(AND(ERP자료_원본!E147&lt;0,ERP자료_원본!E147+ERP자료_원본!F147&lt;0),0,IF(ERP자료_원본!E147&gt;=0,ERP자료_원본!F147,0))</f>
        <v>1633600</v>
      </c>
      <c r="G147">
        <f>F147+ERP자료_원본!G147</f>
        <v>1633600</v>
      </c>
      <c r="H147">
        <f>ERP자료_원본!J147</f>
        <v>1451800</v>
      </c>
      <c r="I147">
        <f>ERP자료_원본!L147</f>
        <v>335000</v>
      </c>
    </row>
    <row r="148" spans="1:9" ht="19.149999999999999" x14ac:dyDescent="0.7">
      <c r="A148">
        <v>146</v>
      </c>
      <c r="B148" t="s">
        <v>4460</v>
      </c>
      <c r="C148" t="s">
        <v>56</v>
      </c>
      <c r="D148" t="s">
        <v>4485</v>
      </c>
      <c r="E148" t="s">
        <v>1717</v>
      </c>
      <c r="F148">
        <f>IF(AND(ERP자료_원본!E148&lt;0,ERP자료_원본!E148+ERP자료_원본!F148&lt;0),0,IF(ERP자료_원본!E148&gt;=0,ERP자료_원본!F148,0))</f>
        <v>0</v>
      </c>
      <c r="G148">
        <f>F148+ERP자료_원본!G148</f>
        <v>0</v>
      </c>
      <c r="H148">
        <f>ERP자료_원본!J148</f>
        <v>0</v>
      </c>
      <c r="I148">
        <f>ERP자료_원본!L148</f>
        <v>-141000</v>
      </c>
    </row>
    <row r="149" spans="1:9" ht="19.149999999999999" x14ac:dyDescent="0.7">
      <c r="A149">
        <v>147</v>
      </c>
      <c r="B149" t="s">
        <v>4460</v>
      </c>
      <c r="C149" t="s">
        <v>56</v>
      </c>
      <c r="D149" t="s">
        <v>4486</v>
      </c>
      <c r="E149" t="s">
        <v>4487</v>
      </c>
      <c r="F149">
        <f>IF(AND(ERP자료_원본!E149&lt;0,ERP자료_원본!E149+ERP자료_원본!F149&lt;0),0,IF(ERP자료_원본!E149&gt;=0,ERP자료_원본!F149,0))</f>
        <v>8400000</v>
      </c>
      <c r="G149">
        <f>F149+ERP자료_원본!G149</f>
        <v>8400000</v>
      </c>
      <c r="H149">
        <f>ERP자료_원본!J149</f>
        <v>8400000</v>
      </c>
      <c r="I149">
        <f>ERP자료_원본!L149</f>
        <v>0</v>
      </c>
    </row>
    <row r="150" spans="1:9" ht="19.149999999999999" x14ac:dyDescent="0.7">
      <c r="A150">
        <v>148</v>
      </c>
      <c r="B150" t="s">
        <v>4460</v>
      </c>
      <c r="C150" t="s">
        <v>56</v>
      </c>
      <c r="D150" t="s">
        <v>4488</v>
      </c>
      <c r="E150" t="s">
        <v>1912</v>
      </c>
      <c r="F150">
        <f>IF(AND(ERP자료_원본!E150&lt;0,ERP자료_원본!E150+ERP자료_원본!F150&lt;0),0,IF(ERP자료_원본!E150&gt;=0,ERP자료_원본!F150,0))</f>
        <v>0</v>
      </c>
      <c r="G150">
        <f>F150+ERP자료_원본!G150</f>
        <v>0</v>
      </c>
      <c r="H150">
        <f>ERP자료_원본!J150</f>
        <v>0</v>
      </c>
      <c r="I150">
        <f>ERP자료_원본!L150</f>
        <v>-236900</v>
      </c>
    </row>
    <row r="151" spans="1:9" ht="19.149999999999999" x14ac:dyDescent="0.7">
      <c r="A151">
        <v>149</v>
      </c>
      <c r="B151" t="s">
        <v>4460</v>
      </c>
      <c r="C151" t="s">
        <v>56</v>
      </c>
      <c r="D151" t="s">
        <v>4489</v>
      </c>
      <c r="E151" t="s">
        <v>4490</v>
      </c>
      <c r="F151">
        <f>IF(AND(ERP자료_원본!E151&lt;0,ERP자료_원본!E151+ERP자료_원본!F151&lt;0),0,IF(ERP자료_원본!E151&gt;=0,ERP자료_원본!F151,0))</f>
        <v>83000</v>
      </c>
      <c r="G151">
        <f>F151+ERP자료_원본!G151</f>
        <v>83000</v>
      </c>
      <c r="H151">
        <f>ERP자료_원본!J151</f>
        <v>83000</v>
      </c>
      <c r="I151">
        <f>ERP자료_원본!L151</f>
        <v>0</v>
      </c>
    </row>
    <row r="152" spans="1:9" ht="19.149999999999999" x14ac:dyDescent="0.7">
      <c r="A152">
        <v>150</v>
      </c>
      <c r="B152" t="s">
        <v>4460</v>
      </c>
      <c r="C152" t="s">
        <v>56</v>
      </c>
      <c r="D152" t="s">
        <v>4491</v>
      </c>
      <c r="E152" t="s">
        <v>2017</v>
      </c>
      <c r="F152">
        <f>IF(AND(ERP자료_원본!E152&lt;0,ERP자료_원본!E152+ERP자료_원본!F152&lt;0),0,IF(ERP자료_원본!E152&gt;=0,ERP자료_원본!F152,0))</f>
        <v>355000</v>
      </c>
      <c r="G152">
        <f>F152+ERP자료_원본!G152</f>
        <v>355000</v>
      </c>
      <c r="H152">
        <f>ERP자료_원본!J152</f>
        <v>354475</v>
      </c>
      <c r="I152">
        <f>ERP자료_원본!L152</f>
        <v>315525</v>
      </c>
    </row>
    <row r="153" spans="1:9" ht="19.149999999999999" x14ac:dyDescent="0.7">
      <c r="A153">
        <v>151</v>
      </c>
      <c r="B153" t="s">
        <v>4460</v>
      </c>
      <c r="C153" t="s">
        <v>56</v>
      </c>
      <c r="D153" t="s">
        <v>4492</v>
      </c>
      <c r="E153" t="s">
        <v>2230</v>
      </c>
      <c r="F153">
        <f>IF(AND(ERP자료_원본!E153&lt;0,ERP자료_원본!E153+ERP자료_원본!F153&lt;0),0,IF(ERP자료_원본!E153&gt;=0,ERP자료_원본!F153,0))</f>
        <v>3053400</v>
      </c>
      <c r="G153">
        <f>F153+ERP자료_원본!G153</f>
        <v>3053400</v>
      </c>
      <c r="H153">
        <f>ERP자료_원본!J153</f>
        <v>2364400</v>
      </c>
      <c r="I153">
        <f>ERP자료_원본!L153</f>
        <v>689000</v>
      </c>
    </row>
    <row r="154" spans="1:9" ht="19.149999999999999" x14ac:dyDescent="0.7">
      <c r="A154">
        <v>152</v>
      </c>
      <c r="B154" t="s">
        <v>4460</v>
      </c>
      <c r="C154" t="s">
        <v>56</v>
      </c>
      <c r="D154" t="s">
        <v>4493</v>
      </c>
      <c r="E154" t="s">
        <v>2353</v>
      </c>
      <c r="F154">
        <f>IF(AND(ERP자료_원본!E154&lt;0,ERP자료_원본!E154+ERP자료_원본!F154&lt;0),0,IF(ERP자료_원본!E154&gt;=0,ERP자료_원본!F154,0))</f>
        <v>0</v>
      </c>
      <c r="G154">
        <f>F154+ERP자료_원본!G154</f>
        <v>0</v>
      </c>
      <c r="H154">
        <f>ERP자료_원본!J154</f>
        <v>0</v>
      </c>
      <c r="I154">
        <f>ERP자료_원본!L154</f>
        <v>-3150000</v>
      </c>
    </row>
    <row r="155" spans="1:9" ht="19.149999999999999" x14ac:dyDescent="0.7">
      <c r="A155">
        <v>153</v>
      </c>
      <c r="B155" t="s">
        <v>4460</v>
      </c>
      <c r="C155" t="s">
        <v>56</v>
      </c>
      <c r="D155" t="s">
        <v>4494</v>
      </c>
      <c r="E155" t="s">
        <v>2384</v>
      </c>
      <c r="F155">
        <f>IF(AND(ERP자료_원본!E155&lt;0,ERP자료_원본!E155+ERP자료_원본!F155&lt;0),0,IF(ERP자료_원본!E155&gt;=0,ERP자료_원본!F155,0))</f>
        <v>0</v>
      </c>
      <c r="G155">
        <f>F155+ERP자료_원본!G155</f>
        <v>0</v>
      </c>
      <c r="H155">
        <f>ERP자료_원본!J155</f>
        <v>0</v>
      </c>
      <c r="I155">
        <f>ERP자료_원본!L155</f>
        <v>-261300</v>
      </c>
    </row>
    <row r="156" spans="1:9" ht="19.149999999999999" x14ac:dyDescent="0.7">
      <c r="A156">
        <v>154</v>
      </c>
      <c r="B156" t="s">
        <v>4460</v>
      </c>
      <c r="C156" t="s">
        <v>56</v>
      </c>
      <c r="D156" t="s">
        <v>4495</v>
      </c>
      <c r="E156" t="s">
        <v>4496</v>
      </c>
      <c r="F156">
        <f>IF(AND(ERP자료_원본!E156&lt;0,ERP자료_원본!E156+ERP자료_원본!F156&lt;0),0,IF(ERP자료_원본!E156&gt;=0,ERP자료_원본!F156,0))</f>
        <v>3426600</v>
      </c>
      <c r="G156">
        <f>F156+ERP자료_원본!G156</f>
        <v>3426600</v>
      </c>
      <c r="H156">
        <f>ERP자료_원본!J156</f>
        <v>3426600</v>
      </c>
      <c r="I156">
        <f>ERP자료_원본!L156</f>
        <v>0</v>
      </c>
    </row>
    <row r="157" spans="1:9" ht="19.149999999999999" x14ac:dyDescent="0.7">
      <c r="A157">
        <v>155</v>
      </c>
      <c r="B157" t="s">
        <v>4460</v>
      </c>
      <c r="C157" t="s">
        <v>56</v>
      </c>
      <c r="D157" t="s">
        <v>4497</v>
      </c>
      <c r="E157" t="s">
        <v>4498</v>
      </c>
      <c r="F157">
        <f>IF(AND(ERP자료_원본!E157&lt;0,ERP자료_원본!E157+ERP자료_원본!F157&lt;0),0,IF(ERP자료_원본!E157&gt;=0,ERP자료_원본!F157,0))</f>
        <v>0</v>
      </c>
      <c r="G157">
        <f>F157+ERP자료_원본!G157</f>
        <v>0</v>
      </c>
      <c r="H157">
        <f>ERP자료_원본!J157</f>
        <v>0</v>
      </c>
      <c r="I157">
        <f>ERP자료_원본!L157</f>
        <v>13645600</v>
      </c>
    </row>
    <row r="158" spans="1:9" ht="19.149999999999999" x14ac:dyDescent="0.7">
      <c r="A158">
        <v>156</v>
      </c>
      <c r="B158" t="s">
        <v>4460</v>
      </c>
      <c r="C158" t="s">
        <v>56</v>
      </c>
      <c r="D158" t="s">
        <v>4499</v>
      </c>
      <c r="E158" t="s">
        <v>2612</v>
      </c>
      <c r="F158">
        <f>IF(AND(ERP자료_원본!E158&lt;0,ERP자료_원본!E158+ERP자료_원본!F158&lt;0),0,IF(ERP자료_원본!E158&gt;=0,ERP자료_원본!F158,0))</f>
        <v>9597000</v>
      </c>
      <c r="G158">
        <f>F158+ERP자료_원본!G158</f>
        <v>9597000</v>
      </c>
      <c r="H158">
        <f>ERP자료_원본!J158</f>
        <v>7000000</v>
      </c>
      <c r="I158">
        <f>ERP자료_원본!L158</f>
        <v>3202200</v>
      </c>
    </row>
    <row r="159" spans="1:9" ht="19.149999999999999" x14ac:dyDescent="0.7">
      <c r="A159">
        <v>157</v>
      </c>
      <c r="B159" t="s">
        <v>4460</v>
      </c>
      <c r="C159" t="s">
        <v>56</v>
      </c>
      <c r="D159" t="s">
        <v>4500</v>
      </c>
      <c r="E159" t="s">
        <v>2787</v>
      </c>
      <c r="F159">
        <f>IF(AND(ERP자료_원본!E159&lt;0,ERP자료_원본!E159+ERP자료_원본!F159&lt;0),0,IF(ERP자료_원본!E159&gt;=0,ERP자료_원본!F159,0))</f>
        <v>0</v>
      </c>
      <c r="G159">
        <f>F159+ERP자료_원본!G159</f>
        <v>0</v>
      </c>
      <c r="H159">
        <f>ERP자료_원본!J159</f>
        <v>0</v>
      </c>
      <c r="I159">
        <f>ERP자료_원본!L159</f>
        <v>-40000</v>
      </c>
    </row>
    <row r="160" spans="1:9" ht="19.149999999999999" x14ac:dyDescent="0.7">
      <c r="A160">
        <v>158</v>
      </c>
      <c r="B160" t="s">
        <v>4460</v>
      </c>
      <c r="C160" t="s">
        <v>56</v>
      </c>
      <c r="D160" t="s">
        <v>4501</v>
      </c>
      <c r="E160" t="s">
        <v>3001</v>
      </c>
      <c r="F160">
        <f>IF(AND(ERP자료_원본!E160&lt;0,ERP자료_원본!E160+ERP자료_원본!F160&lt;0),0,IF(ERP자료_원본!E160&gt;=0,ERP자료_원본!F160,0))</f>
        <v>6806100</v>
      </c>
      <c r="G160">
        <f>F160+ERP자료_원본!G160</f>
        <v>6806100</v>
      </c>
      <c r="H160">
        <f>ERP자료_원본!J160</f>
        <v>6164700</v>
      </c>
      <c r="I160">
        <f>ERP자료_원본!L160</f>
        <v>641400</v>
      </c>
    </row>
    <row r="161" spans="1:9" ht="19.149999999999999" x14ac:dyDescent="0.7">
      <c r="A161">
        <v>159</v>
      </c>
      <c r="B161" t="s">
        <v>4460</v>
      </c>
      <c r="C161" t="s">
        <v>56</v>
      </c>
      <c r="D161" t="s">
        <v>4502</v>
      </c>
      <c r="E161" t="s">
        <v>4503</v>
      </c>
      <c r="F161">
        <f>IF(AND(ERP자료_원본!E161&lt;0,ERP자료_원본!E161+ERP자료_원본!F161&lt;0),0,IF(ERP자료_원본!E161&gt;=0,ERP자료_원본!F161,0))</f>
        <v>0</v>
      </c>
      <c r="G161">
        <f>F161+ERP자료_원본!G161</f>
        <v>17600000</v>
      </c>
      <c r="H161">
        <f>ERP자료_원본!J161</f>
        <v>17600000</v>
      </c>
      <c r="I161">
        <f>ERP자료_원본!L161</f>
        <v>0</v>
      </c>
    </row>
    <row r="162" spans="1:9" ht="19.149999999999999" x14ac:dyDescent="0.7">
      <c r="A162">
        <v>160</v>
      </c>
      <c r="B162" t="s">
        <v>4460</v>
      </c>
      <c r="C162" t="s">
        <v>56</v>
      </c>
      <c r="D162" t="s">
        <v>4504</v>
      </c>
      <c r="E162" t="s">
        <v>3130</v>
      </c>
      <c r="F162">
        <f>IF(AND(ERP자료_원본!E162&lt;0,ERP자료_원본!E162+ERP자료_원본!F162&lt;0),0,IF(ERP자료_원본!E162&gt;=0,ERP자료_원본!F162,0))</f>
        <v>0</v>
      </c>
      <c r="G162">
        <f>F162+ERP자료_원본!G162</f>
        <v>0</v>
      </c>
      <c r="H162">
        <f>ERP자료_원본!J162</f>
        <v>464000</v>
      </c>
      <c r="I162">
        <f>ERP자료_원본!L162</f>
        <v>0</v>
      </c>
    </row>
    <row r="163" spans="1:9" ht="19.149999999999999" x14ac:dyDescent="0.7">
      <c r="A163">
        <v>161</v>
      </c>
      <c r="B163" t="s">
        <v>4460</v>
      </c>
      <c r="C163" t="s">
        <v>56</v>
      </c>
      <c r="D163" t="s">
        <v>4505</v>
      </c>
      <c r="E163" t="s">
        <v>3164</v>
      </c>
      <c r="F163">
        <f>IF(AND(ERP자료_원본!E163&lt;0,ERP자료_원본!E163+ERP자료_원본!F163&lt;0),0,IF(ERP자료_원본!E163&gt;=0,ERP자료_원본!F163,0))</f>
        <v>0</v>
      </c>
      <c r="G163">
        <f>F163+ERP자료_원본!G163</f>
        <v>0</v>
      </c>
      <c r="H163">
        <f>ERP자료_원본!J163</f>
        <v>0</v>
      </c>
      <c r="I163">
        <f>ERP자료_원본!L163</f>
        <v>-173500</v>
      </c>
    </row>
    <row r="164" spans="1:9" ht="19.149999999999999" x14ac:dyDescent="0.7">
      <c r="A164">
        <v>162</v>
      </c>
      <c r="B164" t="s">
        <v>4460</v>
      </c>
      <c r="C164" t="s">
        <v>56</v>
      </c>
      <c r="D164" t="s">
        <v>4506</v>
      </c>
      <c r="E164" t="s">
        <v>3316</v>
      </c>
      <c r="F164">
        <f>IF(AND(ERP자료_원본!E164&lt;0,ERP자료_원본!E164+ERP자료_원본!F164&lt;0),0,IF(ERP자료_원본!E164&gt;=0,ERP자료_원본!F164,0))</f>
        <v>0</v>
      </c>
      <c r="G164">
        <f>F164+ERP자료_원본!G164</f>
        <v>0</v>
      </c>
      <c r="H164">
        <f>ERP자료_원본!J164</f>
        <v>0</v>
      </c>
      <c r="I164">
        <f>ERP자료_원본!L164</f>
        <v>-1446200</v>
      </c>
    </row>
    <row r="165" spans="1:9" ht="19.149999999999999" x14ac:dyDescent="0.7">
      <c r="A165">
        <v>163</v>
      </c>
      <c r="B165" t="s">
        <v>4460</v>
      </c>
      <c r="C165" t="s">
        <v>56</v>
      </c>
      <c r="D165" t="s">
        <v>4507</v>
      </c>
      <c r="E165" t="s">
        <v>3379</v>
      </c>
      <c r="F165">
        <f>IF(AND(ERP자료_원본!E165&lt;0,ERP자료_원본!E165+ERP자료_원본!F165&lt;0),0,IF(ERP자료_원본!E165&gt;=0,ERP자료_원본!F165,0))</f>
        <v>0</v>
      </c>
      <c r="G165">
        <f>F165+ERP자료_원본!G165</f>
        <v>0</v>
      </c>
      <c r="H165">
        <f>ERP자료_원본!J165</f>
        <v>0</v>
      </c>
      <c r="I165">
        <f>ERP자료_원본!L165</f>
        <v>3178100</v>
      </c>
    </row>
    <row r="166" spans="1:9" ht="19.149999999999999" x14ac:dyDescent="0.7">
      <c r="A166">
        <v>164</v>
      </c>
      <c r="B166" t="s">
        <v>4460</v>
      </c>
      <c r="C166" t="s">
        <v>56</v>
      </c>
      <c r="D166" t="s">
        <v>4508</v>
      </c>
      <c r="E166" t="s">
        <v>3471</v>
      </c>
      <c r="F166">
        <f>IF(AND(ERP자료_원본!E166&lt;0,ERP자료_원본!E166+ERP자료_원본!F166&lt;0),0,IF(ERP자료_원본!E166&gt;=0,ERP자료_원본!F166,0))</f>
        <v>217000</v>
      </c>
      <c r="G166">
        <f>F166+ERP자료_원본!G166</f>
        <v>217000</v>
      </c>
      <c r="H166">
        <f>ERP자료_원본!J166</f>
        <v>217000</v>
      </c>
      <c r="I166">
        <f>ERP자료_원본!L166</f>
        <v>0</v>
      </c>
    </row>
    <row r="167" spans="1:9" ht="19.149999999999999" x14ac:dyDescent="0.7">
      <c r="A167">
        <v>165</v>
      </c>
      <c r="B167" t="s">
        <v>4460</v>
      </c>
      <c r="C167" t="s">
        <v>56</v>
      </c>
      <c r="D167" t="s">
        <v>4509</v>
      </c>
      <c r="E167" t="s">
        <v>3480</v>
      </c>
      <c r="F167">
        <f>IF(AND(ERP자료_원본!E167&lt;0,ERP자료_원본!E167+ERP자료_원본!F167&lt;0),0,IF(ERP자료_원본!E167&gt;=0,ERP자료_원본!F167,0))</f>
        <v>0</v>
      </c>
      <c r="G167">
        <f>F167+ERP자료_원본!G167</f>
        <v>0</v>
      </c>
      <c r="H167">
        <f>ERP자료_원본!J167</f>
        <v>170000000</v>
      </c>
      <c r="I167">
        <f>ERP자료_원본!L167</f>
        <v>4418200</v>
      </c>
    </row>
    <row r="168" spans="1:9" ht="19.149999999999999" x14ac:dyDescent="0.7">
      <c r="A168">
        <v>166</v>
      </c>
      <c r="B168" t="s">
        <v>4460</v>
      </c>
      <c r="C168" t="s">
        <v>56</v>
      </c>
      <c r="D168" t="s">
        <v>4510</v>
      </c>
      <c r="E168" t="s">
        <v>3565</v>
      </c>
      <c r="F168">
        <f>IF(AND(ERP자료_원본!E168&lt;0,ERP자료_원본!E168+ERP자료_원본!F168&lt;0),0,IF(ERP자료_원본!E168&gt;=0,ERP자료_원본!F168,0))</f>
        <v>0</v>
      </c>
      <c r="G168">
        <f>F168+ERP자료_원본!G168</f>
        <v>0</v>
      </c>
      <c r="H168">
        <f>ERP자료_원본!J168</f>
        <v>0</v>
      </c>
      <c r="I168">
        <f>ERP자료_원본!L168</f>
        <v>-27200</v>
      </c>
    </row>
    <row r="169" spans="1:9" ht="19.149999999999999" x14ac:dyDescent="0.7">
      <c r="A169">
        <v>167</v>
      </c>
      <c r="B169" t="s">
        <v>4460</v>
      </c>
      <c r="C169" t="s">
        <v>56</v>
      </c>
      <c r="D169" t="s">
        <v>4511</v>
      </c>
      <c r="E169" t="s">
        <v>4512</v>
      </c>
      <c r="F169">
        <f>IF(AND(ERP자료_원본!E169&lt;0,ERP자료_원본!E169+ERP자료_원본!F169&lt;0),0,IF(ERP자료_원본!E169&gt;=0,ERP자료_원본!F169,0))</f>
        <v>0</v>
      </c>
      <c r="G169">
        <f>F169+ERP자료_원본!G169</f>
        <v>0</v>
      </c>
      <c r="H169">
        <f>ERP자료_원본!J169</f>
        <v>300080000</v>
      </c>
      <c r="I169">
        <f>ERP자료_원본!L169</f>
        <v>-152374200</v>
      </c>
    </row>
    <row r="170" spans="1:9" ht="19.149999999999999" x14ac:dyDescent="0.7">
      <c r="A170">
        <v>168</v>
      </c>
      <c r="B170" t="s">
        <v>4460</v>
      </c>
      <c r="C170" t="s">
        <v>56</v>
      </c>
      <c r="D170" t="s">
        <v>4513</v>
      </c>
      <c r="E170" t="s">
        <v>4514</v>
      </c>
      <c r="F170">
        <f>IF(AND(ERP자료_원본!E170&lt;0,ERP자료_원본!E170+ERP자료_원본!F170&lt;0),0,IF(ERP자료_원본!E170&gt;=0,ERP자료_원본!F170,0))</f>
        <v>1226000</v>
      </c>
      <c r="G170">
        <f>F170+ERP자료_원본!G170</f>
        <v>1226000</v>
      </c>
      <c r="H170">
        <f>ERP자료_원본!J170</f>
        <v>1533400</v>
      </c>
      <c r="I170">
        <f>ERP자료_원본!L170</f>
        <v>0</v>
      </c>
    </row>
    <row r="171" spans="1:9" ht="19.149999999999999" x14ac:dyDescent="0.7">
      <c r="A171">
        <v>169</v>
      </c>
      <c r="B171" t="s">
        <v>4460</v>
      </c>
      <c r="C171" t="s">
        <v>56</v>
      </c>
      <c r="D171" t="s">
        <v>4515</v>
      </c>
      <c r="E171" t="s">
        <v>4516</v>
      </c>
      <c r="F171">
        <f>IF(AND(ERP자료_원본!E171&lt;0,ERP자료_원본!E171+ERP자료_원본!F171&lt;0),0,IF(ERP자료_원본!E171&gt;=0,ERP자료_원본!F171,0))</f>
        <v>0</v>
      </c>
      <c r="G171">
        <f>F171+ERP자료_원본!G171</f>
        <v>0</v>
      </c>
      <c r="H171">
        <f>ERP자료_원본!J171</f>
        <v>0</v>
      </c>
      <c r="I171">
        <f>ERP자료_원본!L171</f>
        <v>400000000</v>
      </c>
    </row>
    <row r="172" spans="1:9" ht="19.149999999999999" x14ac:dyDescent="0.7">
      <c r="A172">
        <v>170</v>
      </c>
      <c r="B172" t="s">
        <v>4460</v>
      </c>
      <c r="C172" t="s">
        <v>56</v>
      </c>
      <c r="D172" t="s">
        <v>4517</v>
      </c>
      <c r="E172" t="s">
        <v>4516</v>
      </c>
      <c r="F172">
        <f>IF(AND(ERP자료_원본!E172&lt;0,ERP자료_원본!E172+ERP자료_원본!F172&lt;0),0,IF(ERP자료_원본!E172&gt;=0,ERP자료_원본!F172,0))</f>
        <v>753909800</v>
      </c>
      <c r="G172">
        <f>F172+ERP자료_원본!G172</f>
        <v>753909800</v>
      </c>
      <c r="H172">
        <f>ERP자료_원본!J172</f>
        <v>845000000</v>
      </c>
      <c r="I172">
        <f>ERP자료_원본!L172</f>
        <v>22634040</v>
      </c>
    </row>
    <row r="173" spans="1:9" ht="19.149999999999999" x14ac:dyDescent="0.7">
      <c r="A173">
        <v>171</v>
      </c>
      <c r="B173" t="s">
        <v>4460</v>
      </c>
      <c r="C173" t="s">
        <v>56</v>
      </c>
      <c r="D173" t="s">
        <v>4518</v>
      </c>
      <c r="E173" t="s">
        <v>4519</v>
      </c>
      <c r="F173">
        <f>IF(AND(ERP자료_원본!E173&lt;0,ERP자료_원본!E173+ERP자료_원본!F173&lt;0),0,IF(ERP자료_원본!E173&gt;=0,ERP자료_원본!F173,0))</f>
        <v>179787500</v>
      </c>
      <c r="G173">
        <f>F173+ERP자료_원본!G173</f>
        <v>179787500</v>
      </c>
      <c r="H173">
        <f>ERP자료_원본!J173</f>
        <v>265588000</v>
      </c>
      <c r="I173">
        <f>ERP자료_원본!L173</f>
        <v>-42592000</v>
      </c>
    </row>
    <row r="174" spans="1:9" ht="19.149999999999999" x14ac:dyDescent="0.7">
      <c r="A174">
        <v>172</v>
      </c>
      <c r="B174" t="s">
        <v>4460</v>
      </c>
      <c r="C174" t="s">
        <v>56</v>
      </c>
      <c r="D174" t="s">
        <v>4520</v>
      </c>
      <c r="E174" t="s">
        <v>3623</v>
      </c>
      <c r="F174">
        <f>IF(AND(ERP자료_원본!E174&lt;0,ERP자료_원본!E174+ERP자료_원본!F174&lt;0),0,IF(ERP자료_원본!E174&gt;=0,ERP자료_원본!F174,0))</f>
        <v>607500</v>
      </c>
      <c r="G174">
        <f>F174+ERP자료_원본!G174</f>
        <v>607500</v>
      </c>
      <c r="H174">
        <f>ERP자료_원본!J174</f>
        <v>607500</v>
      </c>
      <c r="I174">
        <f>ERP자료_원본!L174</f>
        <v>0</v>
      </c>
    </row>
    <row r="175" spans="1:9" ht="19.149999999999999" x14ac:dyDescent="0.7">
      <c r="A175">
        <v>173</v>
      </c>
      <c r="B175" t="s">
        <v>4460</v>
      </c>
      <c r="C175" t="s">
        <v>56</v>
      </c>
      <c r="D175" t="s">
        <v>4521</v>
      </c>
      <c r="E175" t="s">
        <v>4522</v>
      </c>
      <c r="F175">
        <f>IF(AND(ERP자료_원본!E175&lt;0,ERP자료_원본!E175+ERP자료_원본!F175&lt;0),0,IF(ERP자료_원본!E175&gt;=0,ERP자료_원본!F175,0))</f>
        <v>10788000</v>
      </c>
      <c r="G175">
        <f>F175+ERP자료_원본!G175</f>
        <v>10788000</v>
      </c>
      <c r="H175">
        <f>ERP자료_원본!J175</f>
        <v>0</v>
      </c>
      <c r="I175">
        <f>ERP자료_원본!L175</f>
        <v>74601000</v>
      </c>
    </row>
    <row r="176" spans="1:9" ht="19.149999999999999" x14ac:dyDescent="0.7">
      <c r="A176">
        <v>174</v>
      </c>
      <c r="B176" t="s">
        <v>4460</v>
      </c>
      <c r="C176" t="s">
        <v>56</v>
      </c>
      <c r="D176" t="s">
        <v>4523</v>
      </c>
      <c r="E176" t="s">
        <v>3792</v>
      </c>
      <c r="F176">
        <f>IF(AND(ERP자료_원본!E176&lt;0,ERP자료_원본!E176+ERP자료_원본!F176&lt;0),0,IF(ERP자료_원본!E176&gt;=0,ERP자료_원본!F176,0))</f>
        <v>2265500</v>
      </c>
      <c r="G176">
        <f>F176+ERP자료_원본!G176</f>
        <v>2729500</v>
      </c>
      <c r="H176">
        <f>ERP자료_원본!J176</f>
        <v>2729500</v>
      </c>
      <c r="I176">
        <f>ERP자료_원본!L176</f>
        <v>0</v>
      </c>
    </row>
    <row r="177" spans="1:9" ht="19.149999999999999" x14ac:dyDescent="0.7">
      <c r="A177">
        <v>175</v>
      </c>
      <c r="B177" t="s">
        <v>4460</v>
      </c>
      <c r="C177" t="s">
        <v>56</v>
      </c>
      <c r="D177" t="s">
        <v>4524</v>
      </c>
      <c r="E177" t="s">
        <v>3876</v>
      </c>
      <c r="F177">
        <f>IF(AND(ERP자료_원본!E177&lt;0,ERP자료_원본!E177+ERP자료_원본!F177&lt;0),0,IF(ERP자료_원본!E177&gt;=0,ERP자료_원본!F177,0))</f>
        <v>0</v>
      </c>
      <c r="G177">
        <f>F177+ERP자료_원본!G177</f>
        <v>0</v>
      </c>
      <c r="H177">
        <f>ERP자료_원본!J177</f>
        <v>107000</v>
      </c>
      <c r="I177">
        <f>ERP자료_원본!L177</f>
        <v>0</v>
      </c>
    </row>
    <row r="178" spans="1:9" ht="19.149999999999999" x14ac:dyDescent="0.7">
      <c r="A178">
        <v>176</v>
      </c>
      <c r="B178" t="s">
        <v>4460</v>
      </c>
      <c r="C178" t="s">
        <v>56</v>
      </c>
      <c r="D178" t="s">
        <v>4525</v>
      </c>
      <c r="E178" t="s">
        <v>4251</v>
      </c>
      <c r="F178">
        <f>IF(AND(ERP자료_원본!E178&lt;0,ERP자료_원본!E178+ERP자료_원본!F178&lt;0),0,IF(ERP자료_원본!E178&gt;=0,ERP자료_원본!F178,0))</f>
        <v>0</v>
      </c>
      <c r="G178">
        <f>F178+ERP자료_원본!G178</f>
        <v>0</v>
      </c>
      <c r="H178">
        <f>ERP자료_원본!J178</f>
        <v>467000</v>
      </c>
      <c r="I178">
        <f>ERP자료_원본!L178</f>
        <v>0</v>
      </c>
    </row>
    <row r="179" spans="1:9" ht="19.149999999999999" x14ac:dyDescent="0.7">
      <c r="A179">
        <v>177</v>
      </c>
      <c r="B179" t="s">
        <v>4526</v>
      </c>
    </row>
    <row r="180" spans="1:9" ht="19.149999999999999" x14ac:dyDescent="0.7">
      <c r="A180">
        <v>178</v>
      </c>
      <c r="B180" t="s">
        <v>4527</v>
      </c>
      <c r="C180" t="s">
        <v>294</v>
      </c>
      <c r="D180" t="s">
        <v>4528</v>
      </c>
      <c r="E180" t="s">
        <v>4529</v>
      </c>
      <c r="F180">
        <f>IF(AND(ERP자료_원본!E180&lt;0,ERP자료_원본!E180+ERP자료_원본!F180&lt;0),0,IF(ERP자료_원본!E180&gt;=0,ERP자료_원본!F180,0))</f>
        <v>0</v>
      </c>
      <c r="G180">
        <f>F180+ERP자료_원본!G180</f>
        <v>0</v>
      </c>
      <c r="H180">
        <f>ERP자료_원본!J180</f>
        <v>76500</v>
      </c>
      <c r="I180">
        <f>ERP자료_원본!L180</f>
        <v>-5046619</v>
      </c>
    </row>
    <row r="181" spans="1:9" ht="19.149999999999999" x14ac:dyDescent="0.7">
      <c r="A181">
        <v>179</v>
      </c>
      <c r="B181" t="s">
        <v>4527</v>
      </c>
      <c r="C181" t="s">
        <v>294</v>
      </c>
      <c r="D181" t="s">
        <v>4530</v>
      </c>
      <c r="E181" t="s">
        <v>680</v>
      </c>
      <c r="F181">
        <f>IF(AND(ERP자료_원본!E181&lt;0,ERP자료_원본!E181+ERP자료_원본!F181&lt;0),0,IF(ERP자료_원본!E181&gt;=0,ERP자료_원본!F181,0))</f>
        <v>0</v>
      </c>
      <c r="G181">
        <f>F181+ERP자료_원본!G181</f>
        <v>0</v>
      </c>
      <c r="H181">
        <f>ERP자료_원본!J181</f>
        <v>80000</v>
      </c>
      <c r="I181">
        <f>ERP자료_원본!L181</f>
        <v>-7575300</v>
      </c>
    </row>
    <row r="182" spans="1:9" ht="19.149999999999999" x14ac:dyDescent="0.7">
      <c r="A182">
        <v>180</v>
      </c>
      <c r="B182" t="s">
        <v>4527</v>
      </c>
      <c r="C182" t="s">
        <v>294</v>
      </c>
      <c r="D182" t="s">
        <v>4531</v>
      </c>
      <c r="E182" t="s">
        <v>811</v>
      </c>
      <c r="F182">
        <f>IF(AND(ERP자료_원본!E182&lt;0,ERP자료_원본!E182+ERP자료_원본!F182&lt;0),0,IF(ERP자료_원본!E182&gt;=0,ERP자료_원본!F182,0))</f>
        <v>2817456</v>
      </c>
      <c r="G182">
        <f>F182+ERP자료_원본!G182</f>
        <v>2817456</v>
      </c>
      <c r="H182">
        <f>ERP자료_원본!J182</f>
        <v>7169100</v>
      </c>
      <c r="I182">
        <f>ERP자료_원본!L182</f>
        <v>-3630544</v>
      </c>
    </row>
    <row r="183" spans="1:9" ht="19.149999999999999" x14ac:dyDescent="0.7">
      <c r="A183">
        <v>181</v>
      </c>
      <c r="B183" t="s">
        <v>4527</v>
      </c>
      <c r="C183" t="s">
        <v>294</v>
      </c>
      <c r="D183" t="s">
        <v>4532</v>
      </c>
      <c r="E183" t="s">
        <v>889</v>
      </c>
      <c r="F183">
        <f>IF(AND(ERP자료_원본!E183&lt;0,ERP자료_원본!E183+ERP자료_원본!F183&lt;0),0,IF(ERP자료_원본!E183&gt;=0,ERP자료_원본!F183,0))</f>
        <v>24230000</v>
      </c>
      <c r="G183">
        <f>F183+ERP자료_원본!G183</f>
        <v>24230000</v>
      </c>
      <c r="H183">
        <f>ERP자료_원본!J183</f>
        <v>25000000</v>
      </c>
      <c r="I183">
        <f>ERP자료_원본!L183</f>
        <v>-770000</v>
      </c>
    </row>
    <row r="184" spans="1:9" ht="19.149999999999999" x14ac:dyDescent="0.7">
      <c r="A184">
        <v>182</v>
      </c>
      <c r="B184" t="s">
        <v>4527</v>
      </c>
      <c r="C184" t="s">
        <v>294</v>
      </c>
      <c r="D184" t="s">
        <v>4533</v>
      </c>
      <c r="E184" t="s">
        <v>921</v>
      </c>
      <c r="F184">
        <f>IF(AND(ERP자료_원본!E184&lt;0,ERP자료_원본!E184+ERP자료_원본!F184&lt;0),0,IF(ERP자료_원본!E184&gt;=0,ERP자료_원본!F184,0))</f>
        <v>0</v>
      </c>
      <c r="G184">
        <f>F184+ERP자료_원본!G184</f>
        <v>0</v>
      </c>
      <c r="H184">
        <f>ERP자료_원본!J184</f>
        <v>0</v>
      </c>
      <c r="I184">
        <f>ERP자료_원본!L184</f>
        <v>-43503792</v>
      </c>
    </row>
    <row r="185" spans="1:9" ht="19.149999999999999" x14ac:dyDescent="0.7">
      <c r="A185">
        <v>183</v>
      </c>
      <c r="B185" t="s">
        <v>4527</v>
      </c>
      <c r="C185" t="s">
        <v>294</v>
      </c>
      <c r="D185" t="s">
        <v>4534</v>
      </c>
      <c r="E185" t="s">
        <v>929</v>
      </c>
      <c r="F185">
        <f>IF(AND(ERP자료_원본!E185&lt;0,ERP자료_원본!E185+ERP자료_원본!F185&lt;0),0,IF(ERP자료_원본!E185&gt;=0,ERP자료_원본!F185,0))</f>
        <v>0</v>
      </c>
      <c r="G185">
        <f>F185+ERP자료_원본!G185</f>
        <v>0</v>
      </c>
      <c r="H185">
        <f>ERP자료_원본!J185</f>
        <v>0</v>
      </c>
      <c r="I185">
        <f>ERP자료_원본!L185</f>
        <v>-15500</v>
      </c>
    </row>
    <row r="186" spans="1:9" ht="19.149999999999999" x14ac:dyDescent="0.7">
      <c r="A186">
        <v>184</v>
      </c>
      <c r="B186" t="s">
        <v>4527</v>
      </c>
      <c r="C186" t="s">
        <v>294</v>
      </c>
      <c r="D186" t="s">
        <v>4535</v>
      </c>
      <c r="E186" t="s">
        <v>956</v>
      </c>
      <c r="F186">
        <f>IF(AND(ERP자료_원본!E186&lt;0,ERP자료_원본!E186+ERP자료_원본!F186&lt;0),0,IF(ERP자료_원본!E186&gt;=0,ERP자료_원본!F186,0))</f>
        <v>1656500</v>
      </c>
      <c r="G186">
        <f>F186+ERP자료_원본!G186</f>
        <v>1656500</v>
      </c>
      <c r="H186">
        <f>ERP자료_원본!J186</f>
        <v>7700000</v>
      </c>
      <c r="I186">
        <f>ERP자료_원본!L186</f>
        <v>-6043500</v>
      </c>
    </row>
    <row r="187" spans="1:9" ht="19.149999999999999" x14ac:dyDescent="0.7">
      <c r="A187">
        <v>185</v>
      </c>
      <c r="B187" t="s">
        <v>4527</v>
      </c>
      <c r="C187" t="s">
        <v>294</v>
      </c>
      <c r="D187" t="s">
        <v>4536</v>
      </c>
      <c r="E187" t="s">
        <v>1144</v>
      </c>
      <c r="F187">
        <f>IF(AND(ERP자료_원본!E187&lt;0,ERP자료_원본!E187+ERP자료_원본!F187&lt;0),0,IF(ERP자료_원본!E187&gt;=0,ERP자료_원본!F187,0))</f>
        <v>0</v>
      </c>
      <c r="G187">
        <f>F187+ERP자료_원본!G187</f>
        <v>0</v>
      </c>
      <c r="H187">
        <f>ERP자료_원본!J187</f>
        <v>5000000</v>
      </c>
      <c r="I187">
        <f>ERP자료_원본!L187</f>
        <v>62500</v>
      </c>
    </row>
    <row r="188" spans="1:9" ht="19.149999999999999" x14ac:dyDescent="0.7">
      <c r="A188">
        <v>186</v>
      </c>
      <c r="B188" t="s">
        <v>4527</v>
      </c>
      <c r="C188" t="s">
        <v>294</v>
      </c>
      <c r="D188" t="s">
        <v>4537</v>
      </c>
      <c r="E188" t="s">
        <v>1393</v>
      </c>
      <c r="F188">
        <f>IF(AND(ERP자료_원본!E188&lt;0,ERP자료_원본!E188+ERP자료_원본!F188&lt;0),0,IF(ERP자료_원본!E188&gt;=0,ERP자료_원본!F188,0))</f>
        <v>8780400</v>
      </c>
      <c r="G188">
        <f>F188+ERP자료_원본!G188</f>
        <v>8780400</v>
      </c>
      <c r="H188">
        <f>ERP자료_원본!J188</f>
        <v>10000000</v>
      </c>
      <c r="I188">
        <f>ERP자료_원본!L188</f>
        <v>-267800</v>
      </c>
    </row>
    <row r="189" spans="1:9" ht="19.149999999999999" x14ac:dyDescent="0.7">
      <c r="A189">
        <v>187</v>
      </c>
      <c r="B189" t="s">
        <v>4527</v>
      </c>
      <c r="C189" t="s">
        <v>294</v>
      </c>
      <c r="D189" t="s">
        <v>4538</v>
      </c>
      <c r="E189" t="s">
        <v>1343</v>
      </c>
      <c r="F189">
        <f>IF(AND(ERP자료_원본!E189&lt;0,ERP자료_원본!E189+ERP자료_원본!F189&lt;0),0,IF(ERP자료_원본!E189&gt;=0,ERP자료_원본!F189,0))</f>
        <v>80000</v>
      </c>
      <c r="G189">
        <f>F189+ERP자료_원본!G189</f>
        <v>80000</v>
      </c>
      <c r="H189">
        <f>ERP자료_원본!J189</f>
        <v>80000</v>
      </c>
      <c r="I189">
        <f>ERP자료_원본!L189</f>
        <v>0</v>
      </c>
    </row>
    <row r="190" spans="1:9" ht="19.149999999999999" x14ac:dyDescent="0.7">
      <c r="A190">
        <v>188</v>
      </c>
      <c r="B190" t="s">
        <v>4527</v>
      </c>
      <c r="C190" t="s">
        <v>294</v>
      </c>
      <c r="D190" t="s">
        <v>4539</v>
      </c>
      <c r="E190" t="s">
        <v>1505</v>
      </c>
      <c r="F190">
        <f>IF(AND(ERP자료_원본!E190&lt;0,ERP자료_원본!E190+ERP자료_원본!F190&lt;0),0,IF(ERP자료_원본!E190&gt;=0,ERP자료_원본!F190,0))</f>
        <v>0</v>
      </c>
      <c r="G190">
        <f>F190+ERP자료_원본!G190</f>
        <v>0</v>
      </c>
      <c r="H190">
        <f>ERP자료_원본!J190</f>
        <v>0</v>
      </c>
      <c r="I190">
        <f>ERP자료_원본!L190</f>
        <v>-217700</v>
      </c>
    </row>
    <row r="191" spans="1:9" ht="19.149999999999999" x14ac:dyDescent="0.7">
      <c r="A191">
        <v>189</v>
      </c>
      <c r="B191" t="s">
        <v>4527</v>
      </c>
      <c r="C191" t="s">
        <v>294</v>
      </c>
      <c r="D191" t="s">
        <v>4540</v>
      </c>
      <c r="E191" t="s">
        <v>1675</v>
      </c>
      <c r="F191">
        <f>IF(AND(ERP자료_원본!E191&lt;0,ERP자료_원본!E191+ERP자료_원본!F191&lt;0),0,IF(ERP자료_원본!E191&gt;=0,ERP자료_원본!F191,0))</f>
        <v>0</v>
      </c>
      <c r="G191">
        <f>F191+ERP자료_원본!G191</f>
        <v>0</v>
      </c>
      <c r="H191">
        <f>ERP자료_원본!J191</f>
        <v>0</v>
      </c>
      <c r="I191">
        <f>ERP자료_원본!L191</f>
        <v>-4673020</v>
      </c>
    </row>
    <row r="192" spans="1:9" ht="19.149999999999999" x14ac:dyDescent="0.7">
      <c r="A192">
        <v>190</v>
      </c>
      <c r="B192" t="s">
        <v>4527</v>
      </c>
      <c r="C192" t="s">
        <v>294</v>
      </c>
      <c r="D192" t="s">
        <v>4541</v>
      </c>
      <c r="E192" t="s">
        <v>1691</v>
      </c>
      <c r="F192">
        <f>IF(AND(ERP자료_원본!E192&lt;0,ERP자료_원본!E192+ERP자료_원본!F192&lt;0),0,IF(ERP자료_원본!E192&gt;=0,ERP자료_원본!F192,0))</f>
        <v>4678293</v>
      </c>
      <c r="G192">
        <f>F192+ERP자료_원본!G192</f>
        <v>4678293</v>
      </c>
      <c r="H192">
        <f>ERP자료_원본!J192</f>
        <v>5000000</v>
      </c>
      <c r="I192">
        <f>ERP자료_원본!L192</f>
        <v>330529</v>
      </c>
    </row>
    <row r="193" spans="1:9" ht="19.149999999999999" x14ac:dyDescent="0.7">
      <c r="A193">
        <v>191</v>
      </c>
      <c r="B193" t="s">
        <v>4527</v>
      </c>
      <c r="C193" t="s">
        <v>294</v>
      </c>
      <c r="D193" t="s">
        <v>4542</v>
      </c>
      <c r="E193" t="s">
        <v>1742</v>
      </c>
      <c r="F193">
        <f>IF(AND(ERP자료_원본!E193&lt;0,ERP자료_원본!E193+ERP자료_원본!F193&lt;0),0,IF(ERP자료_원본!E193&gt;=0,ERP자료_원본!F193,0))</f>
        <v>100800</v>
      </c>
      <c r="G193">
        <f>F193+ERP자료_원본!G193</f>
        <v>100800</v>
      </c>
      <c r="H193">
        <f>ERP자료_원본!J193</f>
        <v>56000</v>
      </c>
      <c r="I193">
        <f>ERP자료_원본!L193</f>
        <v>44800</v>
      </c>
    </row>
    <row r="194" spans="1:9" ht="19.149999999999999" x14ac:dyDescent="0.7">
      <c r="A194">
        <v>192</v>
      </c>
      <c r="B194" t="s">
        <v>4527</v>
      </c>
      <c r="C194" t="s">
        <v>294</v>
      </c>
      <c r="D194" t="s">
        <v>4543</v>
      </c>
      <c r="E194" t="s">
        <v>1749</v>
      </c>
      <c r="F194">
        <f>IF(AND(ERP자료_원본!E194&lt;0,ERP자료_원본!E194+ERP자료_원본!F194&lt;0),0,IF(ERP자료_원본!E194&gt;=0,ERP자료_원본!F194,0))</f>
        <v>0</v>
      </c>
      <c r="G194">
        <f>F194+ERP자료_원본!G194</f>
        <v>0</v>
      </c>
      <c r="H194">
        <f>ERP자료_원본!J194</f>
        <v>0</v>
      </c>
      <c r="I194">
        <f>ERP자료_원본!L194</f>
        <v>-10532700</v>
      </c>
    </row>
    <row r="195" spans="1:9" ht="19.149999999999999" x14ac:dyDescent="0.7">
      <c r="A195">
        <v>193</v>
      </c>
      <c r="B195" t="s">
        <v>4527</v>
      </c>
      <c r="C195" t="s">
        <v>294</v>
      </c>
      <c r="D195" t="s">
        <v>4544</v>
      </c>
      <c r="E195" t="s">
        <v>1767</v>
      </c>
      <c r="F195">
        <f>IF(AND(ERP자료_원본!E195&lt;0,ERP자료_원본!E195+ERP자료_원본!F195&lt;0),0,IF(ERP자료_원본!E195&gt;=0,ERP자료_원본!F195,0))</f>
        <v>0</v>
      </c>
      <c r="G195">
        <f>F195+ERP자료_원본!G195</f>
        <v>0</v>
      </c>
      <c r="H195">
        <f>ERP자료_원본!J195</f>
        <v>845000</v>
      </c>
      <c r="I195">
        <f>ERP자료_원본!L195</f>
        <v>-1579104</v>
      </c>
    </row>
    <row r="196" spans="1:9" ht="19.149999999999999" x14ac:dyDescent="0.7">
      <c r="A196">
        <v>194</v>
      </c>
      <c r="B196" t="s">
        <v>4527</v>
      </c>
      <c r="C196" t="s">
        <v>294</v>
      </c>
      <c r="D196" t="s">
        <v>4545</v>
      </c>
      <c r="E196" t="s">
        <v>1777</v>
      </c>
      <c r="F196">
        <f>IF(AND(ERP자료_원본!E196&lt;0,ERP자료_원본!E196+ERP자료_원본!F196&lt;0),0,IF(ERP자료_원본!E196&gt;=0,ERP자료_원본!F196,0))</f>
        <v>80000</v>
      </c>
      <c r="G196">
        <f>F196+ERP자료_원본!G196</f>
        <v>80000</v>
      </c>
      <c r="H196">
        <f>ERP자료_원본!J196</f>
        <v>80000</v>
      </c>
      <c r="I196">
        <f>ERP자료_원본!L196</f>
        <v>0</v>
      </c>
    </row>
    <row r="197" spans="1:9" ht="19.149999999999999" x14ac:dyDescent="0.7">
      <c r="A197">
        <v>195</v>
      </c>
      <c r="B197" t="s">
        <v>4527</v>
      </c>
      <c r="C197" t="s">
        <v>294</v>
      </c>
      <c r="D197" t="s">
        <v>4546</v>
      </c>
      <c r="E197" t="s">
        <v>2175</v>
      </c>
      <c r="F197">
        <f>IF(AND(ERP자료_원본!E197&lt;0,ERP자료_원본!E197+ERP자료_원본!F197&lt;0),0,IF(ERP자료_원본!E197&gt;=0,ERP자료_원본!F197,0))</f>
        <v>0</v>
      </c>
      <c r="G197">
        <f>F197+ERP자료_원본!G197</f>
        <v>0</v>
      </c>
      <c r="H197">
        <f>ERP자료_원본!J197</f>
        <v>30080000</v>
      </c>
      <c r="I197">
        <f>ERP자료_원본!L197</f>
        <v>-13288537</v>
      </c>
    </row>
    <row r="198" spans="1:9" ht="19.149999999999999" x14ac:dyDescent="0.7">
      <c r="A198">
        <v>196</v>
      </c>
      <c r="B198" t="s">
        <v>4527</v>
      </c>
      <c r="C198" t="s">
        <v>294</v>
      </c>
      <c r="D198" t="s">
        <v>4547</v>
      </c>
      <c r="E198" t="s">
        <v>2297</v>
      </c>
      <c r="F198">
        <f>IF(AND(ERP자료_원본!E198&lt;0,ERP자료_원본!E198+ERP자료_원본!F198&lt;0),0,IF(ERP자료_원본!E198&gt;=0,ERP자료_원본!F198,0))</f>
        <v>4739583</v>
      </c>
      <c r="G198">
        <f>F198+ERP자료_원본!G198</f>
        <v>4739583</v>
      </c>
      <c r="H198">
        <f>ERP자료_원본!J198</f>
        <v>10000000</v>
      </c>
      <c r="I198">
        <f>ERP자료_원본!L198</f>
        <v>-3823627</v>
      </c>
    </row>
    <row r="199" spans="1:9" ht="19.149999999999999" x14ac:dyDescent="0.7">
      <c r="A199">
        <v>197</v>
      </c>
      <c r="B199" t="s">
        <v>4527</v>
      </c>
      <c r="C199" t="s">
        <v>294</v>
      </c>
      <c r="D199" t="s">
        <v>4548</v>
      </c>
      <c r="E199" t="s">
        <v>2318</v>
      </c>
      <c r="F199">
        <f>IF(AND(ERP자료_원본!E199&lt;0,ERP자료_원본!E199+ERP자료_원본!F199&lt;0),0,IF(ERP자료_원본!E199&gt;=0,ERP자료_원본!F199,0))</f>
        <v>176000</v>
      </c>
      <c r="G199">
        <f>F199+ERP자료_원본!G199</f>
        <v>176000</v>
      </c>
      <c r="H199">
        <f>ERP자료_원본!J199</f>
        <v>264000</v>
      </c>
      <c r="I199">
        <f>ERP자료_원본!L199</f>
        <v>0</v>
      </c>
    </row>
    <row r="200" spans="1:9" ht="19.149999999999999" x14ac:dyDescent="0.7">
      <c r="A200">
        <v>198</v>
      </c>
      <c r="B200" t="s">
        <v>4527</v>
      </c>
      <c r="C200" t="s">
        <v>294</v>
      </c>
      <c r="D200" t="s">
        <v>4549</v>
      </c>
      <c r="E200" t="s">
        <v>2334</v>
      </c>
      <c r="F200">
        <f>IF(AND(ERP자료_원본!E200&lt;0,ERP자료_원본!E200+ERP자료_원본!F200&lt;0),0,IF(ERP자료_원본!E200&gt;=0,ERP자료_원본!F200,0))</f>
        <v>0</v>
      </c>
      <c r="G200">
        <f>F200+ERP자료_원본!G200</f>
        <v>858700</v>
      </c>
      <c r="H200">
        <f>ERP자료_원본!J200</f>
        <v>0</v>
      </c>
      <c r="I200">
        <f>ERP자료_원본!L200</f>
        <v>0</v>
      </c>
    </row>
    <row r="201" spans="1:9" ht="19.149999999999999" x14ac:dyDescent="0.7">
      <c r="A201">
        <v>199</v>
      </c>
      <c r="B201" t="s">
        <v>4527</v>
      </c>
      <c r="C201" t="s">
        <v>294</v>
      </c>
      <c r="D201" t="s">
        <v>4550</v>
      </c>
      <c r="E201" t="s">
        <v>2339</v>
      </c>
      <c r="F201">
        <f>IF(AND(ERP자료_원본!E201&lt;0,ERP자료_원본!E201+ERP자료_원본!F201&lt;0),0,IF(ERP자료_원본!E201&gt;=0,ERP자료_원본!F201,0))</f>
        <v>0</v>
      </c>
      <c r="G201">
        <f>F201+ERP자료_원본!G201</f>
        <v>0</v>
      </c>
      <c r="H201">
        <f>ERP자료_원본!J201</f>
        <v>0</v>
      </c>
      <c r="I201">
        <f>ERP자료_원본!L201</f>
        <v>-18122922</v>
      </c>
    </row>
    <row r="202" spans="1:9" ht="19.149999999999999" x14ac:dyDescent="0.7">
      <c r="A202">
        <v>200</v>
      </c>
      <c r="B202" t="s">
        <v>4527</v>
      </c>
      <c r="C202" t="s">
        <v>294</v>
      </c>
      <c r="D202" t="s">
        <v>4551</v>
      </c>
      <c r="E202" t="s">
        <v>2343</v>
      </c>
      <c r="F202">
        <f>IF(AND(ERP자료_원본!E202&lt;0,ERP자료_원본!E202+ERP자료_원본!F202&lt;0),0,IF(ERP자료_원본!E202&gt;=0,ERP자료_원본!F202,0))</f>
        <v>0</v>
      </c>
      <c r="G202">
        <f>F202+ERP자료_원본!G202</f>
        <v>0</v>
      </c>
      <c r="H202">
        <f>ERP자료_원본!J202</f>
        <v>51512200</v>
      </c>
      <c r="I202">
        <f>ERP자료_원본!L202</f>
        <v>-31871210</v>
      </c>
    </row>
    <row r="203" spans="1:9" ht="19.149999999999999" x14ac:dyDescent="0.7">
      <c r="A203">
        <v>201</v>
      </c>
      <c r="B203" t="s">
        <v>4527</v>
      </c>
      <c r="C203" t="s">
        <v>294</v>
      </c>
      <c r="D203" t="s">
        <v>4552</v>
      </c>
      <c r="E203" t="s">
        <v>2357</v>
      </c>
      <c r="F203">
        <f>IF(AND(ERP자료_원본!E203&lt;0,ERP자료_원본!E203+ERP자료_원본!F203&lt;0),0,IF(ERP자료_원본!E203&gt;=0,ERP자료_원본!F203,0))</f>
        <v>0</v>
      </c>
      <c r="G203">
        <f>F203+ERP자료_원본!G203</f>
        <v>0</v>
      </c>
      <c r="H203">
        <f>ERP자료_원본!J203</f>
        <v>0</v>
      </c>
      <c r="I203">
        <f>ERP자료_원본!L203</f>
        <v>-5219998</v>
      </c>
    </row>
    <row r="204" spans="1:9" ht="19.149999999999999" x14ac:dyDescent="0.7">
      <c r="A204">
        <v>202</v>
      </c>
      <c r="B204" t="s">
        <v>4527</v>
      </c>
      <c r="C204" t="s">
        <v>294</v>
      </c>
      <c r="D204" t="s">
        <v>4553</v>
      </c>
      <c r="E204" t="s">
        <v>2400</v>
      </c>
      <c r="F204">
        <f>IF(AND(ERP자료_원본!E204&lt;0,ERP자료_원본!E204+ERP자료_원본!F204&lt;0),0,IF(ERP자료_원본!E204&gt;=0,ERP자료_원본!F204,0))</f>
        <v>0</v>
      </c>
      <c r="G204">
        <f>F204+ERP자료_원본!G204</f>
        <v>0</v>
      </c>
      <c r="H204">
        <f>ERP자료_원본!J204</f>
        <v>0</v>
      </c>
      <c r="I204">
        <f>ERP자료_원본!L204</f>
        <v>-13000</v>
      </c>
    </row>
    <row r="205" spans="1:9" ht="19.149999999999999" x14ac:dyDescent="0.7">
      <c r="A205">
        <v>203</v>
      </c>
      <c r="B205" t="s">
        <v>4527</v>
      </c>
      <c r="C205" t="s">
        <v>294</v>
      </c>
      <c r="D205" t="s">
        <v>4554</v>
      </c>
      <c r="E205" t="s">
        <v>2425</v>
      </c>
      <c r="F205">
        <f>IF(AND(ERP자료_원본!E205&lt;0,ERP자료_원본!E205+ERP자료_원본!F205&lt;0),0,IF(ERP자료_원본!E205&gt;=0,ERP자료_원본!F205,0))</f>
        <v>0</v>
      </c>
      <c r="G205">
        <f>F205+ERP자료_원본!G205</f>
        <v>0</v>
      </c>
      <c r="H205">
        <f>ERP자료_원본!J205</f>
        <v>0</v>
      </c>
      <c r="I205">
        <f>ERP자료_원본!L205</f>
        <v>-598500</v>
      </c>
    </row>
    <row r="206" spans="1:9" ht="19.149999999999999" x14ac:dyDescent="0.7">
      <c r="A206">
        <v>204</v>
      </c>
      <c r="B206" t="s">
        <v>4527</v>
      </c>
      <c r="C206" t="s">
        <v>294</v>
      </c>
      <c r="D206" t="s">
        <v>4555</v>
      </c>
      <c r="E206" t="s">
        <v>2591</v>
      </c>
      <c r="F206">
        <f>IF(AND(ERP자료_원본!E206&lt;0,ERP자료_원본!E206+ERP자료_원본!F206&lt;0),0,IF(ERP자료_원본!E206&gt;=0,ERP자료_원본!F206,0))</f>
        <v>0</v>
      </c>
      <c r="G206">
        <f>F206+ERP자료_원본!G206</f>
        <v>0</v>
      </c>
      <c r="H206">
        <f>ERP자료_원본!J206</f>
        <v>0</v>
      </c>
      <c r="I206">
        <f>ERP자료_원본!L206</f>
        <v>-624440</v>
      </c>
    </row>
    <row r="207" spans="1:9" ht="19.149999999999999" x14ac:dyDescent="0.7">
      <c r="A207">
        <v>205</v>
      </c>
      <c r="B207" t="s">
        <v>4527</v>
      </c>
      <c r="C207" t="s">
        <v>294</v>
      </c>
      <c r="D207" t="s">
        <v>4556</v>
      </c>
      <c r="E207" t="s">
        <v>2674</v>
      </c>
      <c r="F207">
        <f>IF(AND(ERP자료_원본!E207&lt;0,ERP자료_원본!E207+ERP자료_원본!F207&lt;0),0,IF(ERP자료_원본!E207&gt;=0,ERP자료_원본!F207,0))</f>
        <v>0</v>
      </c>
      <c r="G207">
        <f>F207+ERP자료_원본!G207</f>
        <v>0</v>
      </c>
      <c r="H207">
        <f>ERP자료_원본!J207</f>
        <v>20000000</v>
      </c>
      <c r="I207">
        <f>ERP자료_원본!L207</f>
        <v>-15598837</v>
      </c>
    </row>
    <row r="208" spans="1:9" ht="19.149999999999999" x14ac:dyDescent="0.7">
      <c r="A208">
        <v>206</v>
      </c>
      <c r="B208" t="s">
        <v>4527</v>
      </c>
      <c r="C208" t="s">
        <v>294</v>
      </c>
      <c r="D208" t="s">
        <v>4557</v>
      </c>
      <c r="E208" t="s">
        <v>2682</v>
      </c>
      <c r="F208">
        <f>IF(AND(ERP자료_원본!E208&lt;0,ERP자료_원본!E208+ERP자료_원본!F208&lt;0),0,IF(ERP자료_원본!E208&gt;=0,ERP자료_원본!F208,0))</f>
        <v>0</v>
      </c>
      <c r="G208">
        <f>F208+ERP자료_원본!G208</f>
        <v>0</v>
      </c>
      <c r="H208">
        <f>ERP자료_원본!J208</f>
        <v>0</v>
      </c>
      <c r="I208">
        <f>ERP자료_원본!L208</f>
        <v>-15945729</v>
      </c>
    </row>
    <row r="209" spans="1:9" ht="19.149999999999999" x14ac:dyDescent="0.7">
      <c r="A209">
        <v>207</v>
      </c>
      <c r="B209" t="s">
        <v>4527</v>
      </c>
      <c r="C209" t="s">
        <v>294</v>
      </c>
      <c r="D209" t="s">
        <v>4558</v>
      </c>
      <c r="E209" t="s">
        <v>2825</v>
      </c>
      <c r="F209">
        <f>IF(AND(ERP자료_원본!E209&lt;0,ERP자료_원본!E209+ERP자료_원본!F209&lt;0),0,IF(ERP자료_원본!E209&gt;=0,ERP자료_원본!F209,0))</f>
        <v>0</v>
      </c>
      <c r="G209">
        <f>F209+ERP자료_원본!G209</f>
        <v>0</v>
      </c>
      <c r="H209">
        <f>ERP자료_원본!J209</f>
        <v>8350000</v>
      </c>
      <c r="I209">
        <f>ERP자료_원본!L209</f>
        <v>-1860432</v>
      </c>
    </row>
    <row r="210" spans="1:9" ht="19.149999999999999" x14ac:dyDescent="0.7">
      <c r="A210">
        <v>208</v>
      </c>
      <c r="B210" t="s">
        <v>4527</v>
      </c>
      <c r="C210" t="s">
        <v>294</v>
      </c>
      <c r="D210" t="s">
        <v>4559</v>
      </c>
      <c r="E210" t="s">
        <v>2883</v>
      </c>
      <c r="F210">
        <f>IF(AND(ERP자료_원본!E210&lt;0,ERP자료_원본!E210+ERP자료_원본!F210&lt;0),0,IF(ERP자료_원본!E210&gt;=0,ERP자료_원본!F210,0))</f>
        <v>0</v>
      </c>
      <c r="G210">
        <f>F210+ERP자료_원본!G210</f>
        <v>0</v>
      </c>
      <c r="H210">
        <f>ERP자료_원본!J210</f>
        <v>0</v>
      </c>
      <c r="I210">
        <f>ERP자료_원본!L210</f>
        <v>-1590400</v>
      </c>
    </row>
    <row r="211" spans="1:9" ht="19.149999999999999" x14ac:dyDescent="0.7">
      <c r="A211">
        <v>209</v>
      </c>
      <c r="B211" t="s">
        <v>4527</v>
      </c>
      <c r="C211" t="s">
        <v>294</v>
      </c>
      <c r="D211" t="s">
        <v>4560</v>
      </c>
      <c r="E211" t="s">
        <v>3092</v>
      </c>
      <c r="F211">
        <f>IF(AND(ERP자료_원본!E211&lt;0,ERP자료_원본!E211+ERP자료_원본!F211&lt;0),0,IF(ERP자료_원본!E211&gt;=0,ERP자료_원본!F211,0))</f>
        <v>0</v>
      </c>
      <c r="G211">
        <f>F211+ERP자료_원본!G211</f>
        <v>0</v>
      </c>
      <c r="H211">
        <f>ERP자료_원본!J211</f>
        <v>15000000</v>
      </c>
      <c r="I211">
        <f>ERP자료_원본!L211</f>
        <v>-19605058</v>
      </c>
    </row>
    <row r="212" spans="1:9" ht="19.149999999999999" x14ac:dyDescent="0.7">
      <c r="A212">
        <v>210</v>
      </c>
      <c r="B212" t="s">
        <v>4527</v>
      </c>
      <c r="C212" t="s">
        <v>294</v>
      </c>
      <c r="D212" t="s">
        <v>4561</v>
      </c>
      <c r="E212" t="s">
        <v>4562</v>
      </c>
      <c r="F212">
        <f>IF(AND(ERP자료_원본!E212&lt;0,ERP자료_원본!E212+ERP자료_원본!F212&lt;0),0,IF(ERP자료_원본!E212&gt;=0,ERP자료_원본!F212,0))</f>
        <v>646000</v>
      </c>
      <c r="G212">
        <f>F212+ERP자료_원본!G212</f>
        <v>646000</v>
      </c>
      <c r="H212">
        <f>ERP자료_원본!J212</f>
        <v>598000</v>
      </c>
      <c r="I212">
        <f>ERP자료_원본!L212</f>
        <v>48000</v>
      </c>
    </row>
    <row r="213" spans="1:9" ht="19.149999999999999" x14ac:dyDescent="0.7">
      <c r="A213">
        <v>211</v>
      </c>
      <c r="B213" t="s">
        <v>4527</v>
      </c>
      <c r="C213" t="s">
        <v>294</v>
      </c>
      <c r="D213" t="s">
        <v>4563</v>
      </c>
      <c r="E213" t="s">
        <v>3167</v>
      </c>
      <c r="F213">
        <f>IF(AND(ERP자료_원본!E213&lt;0,ERP자료_원본!E213+ERP자료_원본!F213&lt;0),0,IF(ERP자료_원본!E213&gt;=0,ERP자료_원본!F213,0))</f>
        <v>0</v>
      </c>
      <c r="G213">
        <f>F213+ERP자료_원본!G213</f>
        <v>0</v>
      </c>
      <c r="H213">
        <f>ERP자료_원본!J213</f>
        <v>0</v>
      </c>
      <c r="I213">
        <f>ERP자료_원본!L213</f>
        <v>-1434862</v>
      </c>
    </row>
    <row r="214" spans="1:9" ht="19.149999999999999" x14ac:dyDescent="0.7">
      <c r="A214">
        <v>212</v>
      </c>
      <c r="B214" t="s">
        <v>4527</v>
      </c>
      <c r="C214" t="s">
        <v>294</v>
      </c>
      <c r="D214" t="s">
        <v>4564</v>
      </c>
      <c r="E214" t="s">
        <v>3270</v>
      </c>
      <c r="F214">
        <f>IF(AND(ERP자료_원본!E214&lt;0,ERP자료_원본!E214+ERP자료_원본!F214&lt;0),0,IF(ERP자료_원본!E214&gt;=0,ERP자료_원본!F214,0))</f>
        <v>609600</v>
      </c>
      <c r="G214">
        <f>F214+ERP자료_원본!G214</f>
        <v>609600</v>
      </c>
      <c r="H214">
        <f>ERP자료_원본!J214</f>
        <v>5000000</v>
      </c>
      <c r="I214">
        <f>ERP자료_원본!L214</f>
        <v>-4361600</v>
      </c>
    </row>
    <row r="215" spans="1:9" ht="19.149999999999999" x14ac:dyDescent="0.7">
      <c r="A215">
        <v>213</v>
      </c>
      <c r="B215" t="s">
        <v>4527</v>
      </c>
      <c r="C215" t="s">
        <v>294</v>
      </c>
      <c r="D215" t="s">
        <v>4565</v>
      </c>
      <c r="E215" t="s">
        <v>3312</v>
      </c>
      <c r="F215">
        <f>IF(AND(ERP자료_원본!E215&lt;0,ERP자료_원본!E215+ERP자료_원본!F215&lt;0),0,IF(ERP자료_원본!E215&gt;=0,ERP자료_원본!F215,0))</f>
        <v>4160950</v>
      </c>
      <c r="G215">
        <f>F215+ERP자료_원본!G215</f>
        <v>4160950</v>
      </c>
      <c r="H215">
        <f>ERP자료_원본!J215</f>
        <v>5000000</v>
      </c>
      <c r="I215">
        <f>ERP자료_원본!L215</f>
        <v>-474688</v>
      </c>
    </row>
    <row r="216" spans="1:9" ht="19.149999999999999" x14ac:dyDescent="0.7">
      <c r="A216">
        <v>214</v>
      </c>
      <c r="B216" t="s">
        <v>4527</v>
      </c>
      <c r="C216" t="s">
        <v>294</v>
      </c>
      <c r="D216" t="s">
        <v>4566</v>
      </c>
      <c r="E216" t="s">
        <v>3425</v>
      </c>
      <c r="F216">
        <f>IF(AND(ERP자료_원본!E216&lt;0,ERP자료_원본!E216+ERP자료_원본!F216&lt;0),0,IF(ERP자료_원본!E216&gt;=0,ERP자료_원본!F216,0))</f>
        <v>0</v>
      </c>
      <c r="G216">
        <f>F216+ERP자료_원본!G216</f>
        <v>0</v>
      </c>
      <c r="H216">
        <f>ERP자료_원본!J216</f>
        <v>0</v>
      </c>
      <c r="I216">
        <f>ERP자료_원본!L216</f>
        <v>-4816000</v>
      </c>
    </row>
    <row r="217" spans="1:9" ht="19.149999999999999" x14ac:dyDescent="0.7">
      <c r="A217">
        <v>215</v>
      </c>
      <c r="B217" t="s">
        <v>4527</v>
      </c>
      <c r="C217" t="s">
        <v>294</v>
      </c>
      <c r="D217" t="s">
        <v>4567</v>
      </c>
      <c r="E217" t="s">
        <v>3521</v>
      </c>
      <c r="F217">
        <f>IF(AND(ERP자료_원본!E217&lt;0,ERP자료_원본!E217+ERP자료_원본!F217&lt;0),0,IF(ERP자료_원본!E217&gt;=0,ERP자료_원본!F217,0))</f>
        <v>0</v>
      </c>
      <c r="G217">
        <f>F217+ERP자료_원본!G217</f>
        <v>240000</v>
      </c>
      <c r="H217">
        <f>ERP자료_원본!J217</f>
        <v>0</v>
      </c>
      <c r="I217">
        <f>ERP자료_원본!L217</f>
        <v>-3490620</v>
      </c>
    </row>
    <row r="218" spans="1:9" ht="19.149999999999999" x14ac:dyDescent="0.7">
      <c r="A218">
        <v>216</v>
      </c>
      <c r="B218" t="s">
        <v>4527</v>
      </c>
      <c r="C218" t="s">
        <v>294</v>
      </c>
      <c r="D218" t="s">
        <v>4568</v>
      </c>
      <c r="E218" t="s">
        <v>3560</v>
      </c>
      <c r="F218">
        <f>IF(AND(ERP자료_원본!E218&lt;0,ERP자료_원본!E218+ERP자료_원본!F218&lt;0),0,IF(ERP자료_원본!E218&gt;=0,ERP자료_원본!F218,0))</f>
        <v>1623000</v>
      </c>
      <c r="G218">
        <f>F218+ERP자료_원본!G218</f>
        <v>1623000</v>
      </c>
      <c r="H218">
        <f>ERP자료_원본!J218</f>
        <v>1623000</v>
      </c>
      <c r="I218">
        <f>ERP자료_원본!L218</f>
        <v>0</v>
      </c>
    </row>
    <row r="219" spans="1:9" ht="19.149999999999999" x14ac:dyDescent="0.7">
      <c r="A219">
        <v>217</v>
      </c>
      <c r="B219" t="s">
        <v>4527</v>
      </c>
      <c r="C219" t="s">
        <v>294</v>
      </c>
      <c r="D219" t="s">
        <v>4569</v>
      </c>
      <c r="E219" t="s">
        <v>4570</v>
      </c>
      <c r="F219">
        <f>IF(AND(ERP자료_원본!E219&lt;0,ERP자료_원본!E219+ERP자료_원본!F219&lt;0),0,IF(ERP자료_원본!E219&gt;=0,ERP자료_원본!F219,0))</f>
        <v>0</v>
      </c>
      <c r="G219">
        <f>F219+ERP자료_원본!G219</f>
        <v>0</v>
      </c>
      <c r="H219">
        <f>ERP자료_원본!J219</f>
        <v>0</v>
      </c>
      <c r="I219">
        <f>ERP자료_원본!L219</f>
        <v>5905322</v>
      </c>
    </row>
    <row r="220" spans="1:9" ht="19.149999999999999" x14ac:dyDescent="0.7">
      <c r="A220">
        <v>218</v>
      </c>
      <c r="B220" t="s">
        <v>4527</v>
      </c>
      <c r="C220" t="s">
        <v>294</v>
      </c>
      <c r="D220" t="s">
        <v>4571</v>
      </c>
      <c r="E220" t="s">
        <v>3596</v>
      </c>
      <c r="F220">
        <f>IF(AND(ERP자료_원본!E220&lt;0,ERP자료_원본!E220+ERP자료_원본!F220&lt;0),0,IF(ERP자료_원본!E220&gt;=0,ERP자료_원본!F220,0))</f>
        <v>0</v>
      </c>
      <c r="G220">
        <f>F220+ERP자료_원본!G220</f>
        <v>0</v>
      </c>
      <c r="H220">
        <f>ERP자료_원본!J220</f>
        <v>0</v>
      </c>
      <c r="I220">
        <f>ERP자료_원본!L220</f>
        <v>60000000</v>
      </c>
    </row>
    <row r="221" spans="1:9" ht="19.149999999999999" x14ac:dyDescent="0.7">
      <c r="A221">
        <v>219</v>
      </c>
      <c r="B221" t="s">
        <v>4527</v>
      </c>
      <c r="C221" t="s">
        <v>294</v>
      </c>
      <c r="D221" t="s">
        <v>4572</v>
      </c>
      <c r="E221" t="s">
        <v>3731</v>
      </c>
      <c r="F221">
        <f>IF(AND(ERP자료_원본!E221&lt;0,ERP자료_원본!E221+ERP자료_원본!F221&lt;0),0,IF(ERP자료_원본!E221&gt;=0,ERP자료_원본!F221,0))</f>
        <v>0</v>
      </c>
      <c r="G221">
        <f>F221+ERP자료_원본!G221</f>
        <v>240000</v>
      </c>
      <c r="H221">
        <f>ERP자료_원본!J221</f>
        <v>30000000</v>
      </c>
      <c r="I221">
        <f>ERP자료_원본!L221</f>
        <v>-13683235</v>
      </c>
    </row>
    <row r="222" spans="1:9" ht="19.149999999999999" x14ac:dyDescent="0.7">
      <c r="A222">
        <v>220</v>
      </c>
      <c r="B222" t="s">
        <v>4527</v>
      </c>
      <c r="C222" t="s">
        <v>294</v>
      </c>
      <c r="D222" t="s">
        <v>4573</v>
      </c>
      <c r="E222" t="s">
        <v>3795</v>
      </c>
      <c r="F222">
        <f>IF(AND(ERP자료_원본!E222&lt;0,ERP자료_원본!E222+ERP자료_원본!F222&lt;0),0,IF(ERP자료_원본!E222&gt;=0,ERP자료_원본!F222,0))</f>
        <v>11138800</v>
      </c>
      <c r="G222">
        <f>F222+ERP자료_원본!G222</f>
        <v>11138800</v>
      </c>
      <c r="H222">
        <f>ERP자료_원본!J222</f>
        <v>20080000</v>
      </c>
      <c r="I222">
        <f>ERP자료_원본!L222</f>
        <v>-4871524</v>
      </c>
    </row>
    <row r="223" spans="1:9" ht="19.149999999999999" x14ac:dyDescent="0.7">
      <c r="A223">
        <v>221</v>
      </c>
      <c r="B223" t="s">
        <v>4527</v>
      </c>
      <c r="C223" t="s">
        <v>294</v>
      </c>
      <c r="D223" t="s">
        <v>4574</v>
      </c>
      <c r="E223" t="s">
        <v>3884</v>
      </c>
      <c r="F223">
        <f>IF(AND(ERP자료_원본!E223&lt;0,ERP자료_원본!E223+ERP자료_원본!F223&lt;0),0,IF(ERP자료_원본!E223&gt;=0,ERP자료_원본!F223,0))</f>
        <v>0</v>
      </c>
      <c r="G223">
        <f>F223+ERP자료_원본!G223</f>
        <v>0</v>
      </c>
      <c r="H223">
        <f>ERP자료_원본!J223</f>
        <v>0</v>
      </c>
      <c r="I223">
        <f>ERP자료_원본!L223</f>
        <v>-383000</v>
      </c>
    </row>
    <row r="224" spans="1:9" ht="19.149999999999999" x14ac:dyDescent="0.7">
      <c r="A224">
        <v>222</v>
      </c>
      <c r="B224" t="s">
        <v>4527</v>
      </c>
      <c r="C224" t="s">
        <v>294</v>
      </c>
      <c r="D224" t="s">
        <v>4575</v>
      </c>
      <c r="E224" t="s">
        <v>3971</v>
      </c>
      <c r="F224">
        <f>IF(AND(ERP자료_원본!E224&lt;0,ERP자료_원본!E224+ERP자료_원본!F224&lt;0),0,IF(ERP자료_원본!E224&gt;=0,ERP자료_원본!F224,0))</f>
        <v>540000</v>
      </c>
      <c r="G224">
        <f>F224+ERP자료_원본!G224</f>
        <v>540000</v>
      </c>
      <c r="H224">
        <f>ERP자료_원본!J224</f>
        <v>1080000</v>
      </c>
      <c r="I224">
        <f>ERP자료_원본!L224</f>
        <v>0</v>
      </c>
    </row>
    <row r="225" spans="1:9" ht="19.149999999999999" x14ac:dyDescent="0.7">
      <c r="A225">
        <v>223</v>
      </c>
      <c r="B225" t="s">
        <v>4527</v>
      </c>
      <c r="C225" t="s">
        <v>294</v>
      </c>
      <c r="D225" t="s">
        <v>4576</v>
      </c>
      <c r="E225" t="s">
        <v>3979</v>
      </c>
      <c r="F225">
        <f>IF(AND(ERP자료_원본!E225&lt;0,ERP자료_원본!E225+ERP자료_원본!F225&lt;0),0,IF(ERP자료_원본!E225&gt;=0,ERP자료_원본!F225,0))</f>
        <v>0</v>
      </c>
      <c r="G225">
        <f>F225+ERP자료_원본!G225</f>
        <v>0</v>
      </c>
      <c r="H225">
        <f>ERP자료_원본!J225</f>
        <v>40000000</v>
      </c>
      <c r="I225">
        <f>ERP자료_원본!L225</f>
        <v>-25208999</v>
      </c>
    </row>
    <row r="226" spans="1:9" ht="19.149999999999999" x14ac:dyDescent="0.7">
      <c r="A226">
        <v>224</v>
      </c>
      <c r="B226" t="s">
        <v>4527</v>
      </c>
      <c r="C226" t="s">
        <v>294</v>
      </c>
      <c r="D226" t="s">
        <v>4577</v>
      </c>
      <c r="E226" t="s">
        <v>4091</v>
      </c>
      <c r="F226">
        <f>IF(AND(ERP자료_원본!E226&lt;0,ERP자료_원본!E226+ERP자료_원본!F226&lt;0),0,IF(ERP자료_원본!E226&gt;=0,ERP자료_원본!F226,0))</f>
        <v>0</v>
      </c>
      <c r="G226">
        <f>F226+ERP자료_원본!G226</f>
        <v>0</v>
      </c>
      <c r="H226">
        <f>ERP자료_원본!J226</f>
        <v>0</v>
      </c>
      <c r="I226">
        <f>ERP자료_원본!L226</f>
        <v>-14118109</v>
      </c>
    </row>
    <row r="227" spans="1:9" ht="19.149999999999999" x14ac:dyDescent="0.7">
      <c r="A227">
        <v>225</v>
      </c>
      <c r="B227" t="s">
        <v>4527</v>
      </c>
      <c r="C227" t="s">
        <v>294</v>
      </c>
      <c r="D227" t="s">
        <v>4578</v>
      </c>
      <c r="E227" t="s">
        <v>4113</v>
      </c>
      <c r="F227">
        <f>IF(AND(ERP자료_원본!E227&lt;0,ERP자료_원본!E227+ERP자료_원본!F227&lt;0),0,IF(ERP자료_원본!E227&gt;=0,ERP자료_원본!F227,0))</f>
        <v>0</v>
      </c>
      <c r="G227">
        <f>F227+ERP자료_원본!G227</f>
        <v>0</v>
      </c>
      <c r="H227">
        <f>ERP자료_원본!J227</f>
        <v>0</v>
      </c>
      <c r="I227">
        <f>ERP자료_원본!L227</f>
        <v>-124600</v>
      </c>
    </row>
    <row r="228" spans="1:9" ht="19.149999999999999" x14ac:dyDescent="0.7">
      <c r="A228">
        <v>226</v>
      </c>
      <c r="B228" t="s">
        <v>4527</v>
      </c>
      <c r="C228" t="s">
        <v>294</v>
      </c>
      <c r="D228" t="s">
        <v>4579</v>
      </c>
      <c r="E228" t="s">
        <v>4120</v>
      </c>
      <c r="F228">
        <f>IF(AND(ERP자료_원본!E228&lt;0,ERP자료_원본!E228+ERP자료_원본!F228&lt;0),0,IF(ERP자료_원본!E228&gt;=0,ERP자료_원본!F228,0))</f>
        <v>3630000</v>
      </c>
      <c r="G228">
        <f>F228+ERP자료_원본!G228</f>
        <v>3630000</v>
      </c>
      <c r="H228">
        <f>ERP자료_원본!J228</f>
        <v>3657000</v>
      </c>
      <c r="I228">
        <f>ERP자료_원본!L228</f>
        <v>0</v>
      </c>
    </row>
    <row r="229" spans="1:9" ht="19.149999999999999" x14ac:dyDescent="0.7">
      <c r="A229">
        <v>227</v>
      </c>
      <c r="B229" t="s">
        <v>4527</v>
      </c>
      <c r="C229" t="s">
        <v>294</v>
      </c>
      <c r="D229" t="s">
        <v>4580</v>
      </c>
      <c r="E229" t="s">
        <v>4160</v>
      </c>
      <c r="F229">
        <f>IF(AND(ERP자료_원본!E229&lt;0,ERP자료_원본!E229+ERP자료_원본!F229&lt;0),0,IF(ERP자료_원본!E229&gt;=0,ERP자료_원본!F229,0))</f>
        <v>80000</v>
      </c>
      <c r="G229">
        <f>F229+ERP자료_원본!G229</f>
        <v>80000</v>
      </c>
      <c r="H229">
        <f>ERP자료_원본!J229</f>
        <v>80000</v>
      </c>
      <c r="I229">
        <f>ERP자료_원본!L229</f>
        <v>0</v>
      </c>
    </row>
    <row r="230" spans="1:9" ht="19.149999999999999" x14ac:dyDescent="0.7">
      <c r="A230">
        <v>228</v>
      </c>
      <c r="B230" t="s">
        <v>4581</v>
      </c>
    </row>
    <row r="231" spans="1:9" ht="19.149999999999999" x14ac:dyDescent="0.7">
      <c r="A231">
        <v>229</v>
      </c>
      <c r="B231" t="s">
        <v>4582</v>
      </c>
      <c r="C231" t="s">
        <v>367</v>
      </c>
      <c r="D231" t="s">
        <v>4583</v>
      </c>
      <c r="E231" t="s">
        <v>721</v>
      </c>
      <c r="F231">
        <f>IF(AND(ERP자료_원본!E231&lt;0,ERP자료_원본!E231+ERP자료_원본!F231&lt;0),0,IF(ERP자료_원본!E231&gt;=0,ERP자료_원본!F231,0))</f>
        <v>16000</v>
      </c>
      <c r="G231">
        <f>F231+ERP자료_원본!G231</f>
        <v>16000</v>
      </c>
      <c r="H231">
        <f>ERP자료_원본!J231</f>
        <v>48000</v>
      </c>
      <c r="I231">
        <f>ERP자료_원본!L231</f>
        <v>0</v>
      </c>
    </row>
    <row r="232" spans="1:9" ht="19.149999999999999" x14ac:dyDescent="0.7">
      <c r="A232">
        <v>230</v>
      </c>
      <c r="B232" t="s">
        <v>4582</v>
      </c>
      <c r="C232" t="s">
        <v>367</v>
      </c>
      <c r="D232" t="s">
        <v>4584</v>
      </c>
      <c r="E232" t="s">
        <v>789</v>
      </c>
      <c r="F232">
        <f>IF(AND(ERP자료_원본!E232&lt;0,ERP자료_원본!E232+ERP자료_원본!F232&lt;0),0,IF(ERP자료_원본!E232&gt;=0,ERP자료_원본!F232,0))</f>
        <v>160000</v>
      </c>
      <c r="G232">
        <f>F232+ERP자료_원본!G232</f>
        <v>160000</v>
      </c>
      <c r="H232">
        <f>ERP자료_원본!J232</f>
        <v>128000</v>
      </c>
      <c r="I232">
        <f>ERP자료_원본!L232</f>
        <v>32000</v>
      </c>
    </row>
    <row r="233" spans="1:9" ht="19.149999999999999" x14ac:dyDescent="0.7">
      <c r="A233">
        <v>231</v>
      </c>
      <c r="B233" t="s">
        <v>4582</v>
      </c>
      <c r="C233" t="s">
        <v>367</v>
      </c>
      <c r="D233" t="s">
        <v>4585</v>
      </c>
      <c r="E233" t="s">
        <v>860</v>
      </c>
      <c r="F233">
        <f>IF(AND(ERP자료_원본!E233&lt;0,ERP자료_원본!E233+ERP자료_원본!F233&lt;0),0,IF(ERP자료_원본!E233&gt;=0,ERP자료_원본!F233,0))</f>
        <v>1946720</v>
      </c>
      <c r="G233">
        <f>F233+ERP자료_원본!G233</f>
        <v>1946720</v>
      </c>
      <c r="H233">
        <f>ERP자료_원본!J233</f>
        <v>3000000</v>
      </c>
      <c r="I233">
        <f>ERP자료_원본!L233</f>
        <v>-1053280</v>
      </c>
    </row>
    <row r="234" spans="1:9" ht="19.149999999999999" x14ac:dyDescent="0.7">
      <c r="A234">
        <v>232</v>
      </c>
      <c r="B234" t="s">
        <v>4582</v>
      </c>
      <c r="C234" t="s">
        <v>367</v>
      </c>
      <c r="D234" t="s">
        <v>4586</v>
      </c>
      <c r="E234" t="s">
        <v>883</v>
      </c>
      <c r="F234">
        <f>IF(AND(ERP자료_원본!E234&lt;0,ERP자료_원본!E234+ERP자료_원본!F234&lt;0),0,IF(ERP자료_원본!E234&gt;=0,ERP자료_원본!F234,0))</f>
        <v>0</v>
      </c>
      <c r="G234">
        <f>F234+ERP자료_원본!G234</f>
        <v>0</v>
      </c>
      <c r="H234">
        <f>ERP자료_원본!J234</f>
        <v>26500000</v>
      </c>
      <c r="I234">
        <f>ERP자료_원본!L234</f>
        <v>237882</v>
      </c>
    </row>
    <row r="235" spans="1:9" ht="19.149999999999999" x14ac:dyDescent="0.7">
      <c r="A235">
        <v>233</v>
      </c>
      <c r="B235" t="s">
        <v>4582</v>
      </c>
      <c r="C235" t="s">
        <v>367</v>
      </c>
      <c r="D235" t="s">
        <v>4587</v>
      </c>
      <c r="E235" t="s">
        <v>895</v>
      </c>
      <c r="F235">
        <f>IF(AND(ERP자료_원본!E235&lt;0,ERP자료_원본!E235+ERP자료_원본!F235&lt;0),0,IF(ERP자료_원본!E235&gt;=0,ERP자료_원본!F235,0))</f>
        <v>9200000</v>
      </c>
      <c r="G235">
        <f>F235+ERP자료_원본!G235</f>
        <v>9200000</v>
      </c>
      <c r="H235">
        <f>ERP자료_원본!J235</f>
        <v>9200000</v>
      </c>
      <c r="I235">
        <f>ERP자료_원본!L235</f>
        <v>0</v>
      </c>
    </row>
    <row r="236" spans="1:9" ht="19.149999999999999" x14ac:dyDescent="0.7">
      <c r="A236">
        <v>234</v>
      </c>
      <c r="B236" t="s">
        <v>4582</v>
      </c>
      <c r="C236" t="s">
        <v>367</v>
      </c>
      <c r="D236" t="s">
        <v>4588</v>
      </c>
      <c r="E236" t="s">
        <v>912</v>
      </c>
      <c r="F236">
        <f>IF(AND(ERP자료_원본!E236&lt;0,ERP자료_원본!E236+ERP자료_원본!F236&lt;0),0,IF(ERP자료_원본!E236&gt;=0,ERP자료_원본!F236,0))</f>
        <v>0</v>
      </c>
      <c r="G236">
        <f>F236+ERP자료_원본!G236</f>
        <v>0</v>
      </c>
      <c r="H236">
        <f>ERP자료_원본!J236</f>
        <v>0</v>
      </c>
      <c r="I236">
        <f>ERP자료_원본!L236</f>
        <v>-2119910</v>
      </c>
    </row>
    <row r="237" spans="1:9" ht="19.149999999999999" x14ac:dyDescent="0.7">
      <c r="A237">
        <v>235</v>
      </c>
      <c r="B237" t="s">
        <v>4582</v>
      </c>
      <c r="C237" t="s">
        <v>367</v>
      </c>
      <c r="D237" t="s">
        <v>4589</v>
      </c>
      <c r="E237" t="s">
        <v>944</v>
      </c>
      <c r="F237">
        <f>IF(AND(ERP자료_원본!E237&lt;0,ERP자료_원본!E237+ERP자료_원본!F237&lt;0),0,IF(ERP자료_원본!E237&gt;=0,ERP자료_원본!F237,0))</f>
        <v>0</v>
      </c>
      <c r="G237">
        <f>F237+ERP자료_원본!G237</f>
        <v>0</v>
      </c>
      <c r="H237">
        <f>ERP자료_원본!J237</f>
        <v>0</v>
      </c>
      <c r="I237">
        <f>ERP자료_원본!L237</f>
        <v>-60000</v>
      </c>
    </row>
    <row r="238" spans="1:9" ht="19.149999999999999" x14ac:dyDescent="0.7">
      <c r="A238">
        <v>236</v>
      </c>
      <c r="B238" t="s">
        <v>4582</v>
      </c>
      <c r="C238" t="s">
        <v>367</v>
      </c>
      <c r="D238" t="s">
        <v>4590</v>
      </c>
      <c r="E238" t="s">
        <v>1042</v>
      </c>
      <c r="F238">
        <f>IF(AND(ERP자료_원본!E238&lt;0,ERP자료_원본!E238+ERP자료_원본!F238&lt;0),0,IF(ERP자료_원본!E238&gt;=0,ERP자료_원본!F238,0))</f>
        <v>145000</v>
      </c>
      <c r="G238">
        <f>F238+ERP자료_원본!G238</f>
        <v>145000</v>
      </c>
      <c r="H238">
        <f>ERP자료_원본!J238</f>
        <v>145000</v>
      </c>
      <c r="I238">
        <f>ERP자료_원본!L238</f>
        <v>0</v>
      </c>
    </row>
    <row r="239" spans="1:9" ht="19.149999999999999" x14ac:dyDescent="0.7">
      <c r="A239">
        <v>237</v>
      </c>
      <c r="B239" t="s">
        <v>4582</v>
      </c>
      <c r="C239" t="s">
        <v>367</v>
      </c>
      <c r="D239" t="s">
        <v>4591</v>
      </c>
      <c r="E239" t="s">
        <v>1098</v>
      </c>
      <c r="F239">
        <f>IF(AND(ERP자료_원본!E239&lt;0,ERP자료_원본!E239+ERP자료_원본!F239&lt;0),0,IF(ERP자료_원본!E239&gt;=0,ERP자료_원본!F239,0))</f>
        <v>0</v>
      </c>
      <c r="G239">
        <f>F239+ERP자료_원본!G239</f>
        <v>0</v>
      </c>
      <c r="H239">
        <f>ERP자료_원본!J239</f>
        <v>0</v>
      </c>
      <c r="I239">
        <f>ERP자료_원본!L239</f>
        <v>-667706</v>
      </c>
    </row>
    <row r="240" spans="1:9" ht="19.149999999999999" x14ac:dyDescent="0.7">
      <c r="A240">
        <v>238</v>
      </c>
      <c r="B240" t="s">
        <v>4582</v>
      </c>
      <c r="C240" t="s">
        <v>367</v>
      </c>
      <c r="D240" t="s">
        <v>4592</v>
      </c>
      <c r="E240" t="s">
        <v>1298</v>
      </c>
      <c r="F240">
        <f>IF(AND(ERP자료_원본!E240&lt;0,ERP자료_원본!E240+ERP자료_원본!F240&lt;0),0,IF(ERP자료_원본!E240&gt;=0,ERP자료_원본!F240,0))</f>
        <v>0</v>
      </c>
      <c r="G240">
        <f>F240+ERP자료_원본!G240</f>
        <v>0</v>
      </c>
      <c r="H240">
        <f>ERP자료_원본!J240</f>
        <v>0</v>
      </c>
      <c r="I240">
        <f>ERP자료_원본!L240</f>
        <v>-3708600</v>
      </c>
    </row>
    <row r="241" spans="1:9" ht="19.149999999999999" x14ac:dyDescent="0.7">
      <c r="A241">
        <v>239</v>
      </c>
      <c r="B241" t="s">
        <v>4582</v>
      </c>
      <c r="C241" t="s">
        <v>367</v>
      </c>
      <c r="D241" t="s">
        <v>4593</v>
      </c>
      <c r="E241" t="s">
        <v>1328</v>
      </c>
      <c r="F241">
        <f>IF(AND(ERP자료_원본!E241&lt;0,ERP자료_원본!E241+ERP자료_원본!F241&lt;0),0,IF(ERP자료_원본!E241&gt;=0,ERP자료_원본!F241,0))</f>
        <v>76000</v>
      </c>
      <c r="G241">
        <f>F241+ERP자료_원본!G241</f>
        <v>76000</v>
      </c>
      <c r="H241">
        <f>ERP자료_원본!J241</f>
        <v>76000</v>
      </c>
      <c r="I241">
        <f>ERP자료_원본!L241</f>
        <v>0</v>
      </c>
    </row>
    <row r="242" spans="1:9" ht="19.149999999999999" x14ac:dyDescent="0.7">
      <c r="A242">
        <v>240</v>
      </c>
      <c r="B242" t="s">
        <v>4582</v>
      </c>
      <c r="C242" t="s">
        <v>367</v>
      </c>
      <c r="D242" t="s">
        <v>4594</v>
      </c>
      <c r="E242" t="s">
        <v>1547</v>
      </c>
      <c r="F242">
        <f>IF(AND(ERP자료_원본!E242&lt;0,ERP자료_원본!E242+ERP자료_원본!F242&lt;0),0,IF(ERP자료_원본!E242&gt;=0,ERP자료_원본!F242,0))</f>
        <v>2230400</v>
      </c>
      <c r="G242">
        <f>F242+ERP자료_원본!G242</f>
        <v>2230400</v>
      </c>
      <c r="H242">
        <f>ERP자료_원본!J242</f>
        <v>3000000</v>
      </c>
      <c r="I242">
        <f>ERP자료_원본!L242</f>
        <v>-769600</v>
      </c>
    </row>
    <row r="243" spans="1:9" ht="19.149999999999999" x14ac:dyDescent="0.7">
      <c r="A243">
        <v>241</v>
      </c>
      <c r="B243" t="s">
        <v>4582</v>
      </c>
      <c r="C243" t="s">
        <v>367</v>
      </c>
      <c r="D243" t="s">
        <v>4595</v>
      </c>
      <c r="E243" t="s">
        <v>1586</v>
      </c>
      <c r="F243">
        <f>IF(AND(ERP자료_원본!E243&lt;0,ERP자료_원본!E243+ERP자료_원본!F243&lt;0),0,IF(ERP자료_원본!E243&gt;=0,ERP자료_원본!F243,0))</f>
        <v>0</v>
      </c>
      <c r="G243">
        <f>F243+ERP자료_원본!G243</f>
        <v>0</v>
      </c>
      <c r="H243">
        <f>ERP자료_원본!J243</f>
        <v>0</v>
      </c>
      <c r="I243">
        <f>ERP자료_원본!L243</f>
        <v>-3516178</v>
      </c>
    </row>
    <row r="244" spans="1:9" ht="19.149999999999999" x14ac:dyDescent="0.7">
      <c r="A244">
        <v>242</v>
      </c>
      <c r="B244" t="s">
        <v>4582</v>
      </c>
      <c r="C244" t="s">
        <v>367</v>
      </c>
      <c r="D244" t="s">
        <v>4596</v>
      </c>
      <c r="E244" t="s">
        <v>1825</v>
      </c>
      <c r="F244">
        <f>IF(AND(ERP자료_원본!E244&lt;0,ERP자료_원본!E244+ERP자료_원본!F244&lt;0),0,IF(ERP자료_원본!E244&gt;=0,ERP자료_원본!F244,0))</f>
        <v>259200</v>
      </c>
      <c r="G244">
        <f>F244+ERP자료_원본!G244</f>
        <v>259200</v>
      </c>
      <c r="H244">
        <f>ERP자료_원본!J244</f>
        <v>0</v>
      </c>
      <c r="I244">
        <f>ERP자료_원본!L244</f>
        <v>333600</v>
      </c>
    </row>
    <row r="245" spans="1:9" ht="19.149999999999999" x14ac:dyDescent="0.7">
      <c r="A245">
        <v>243</v>
      </c>
      <c r="B245" t="s">
        <v>4582</v>
      </c>
      <c r="C245" t="s">
        <v>367</v>
      </c>
      <c r="D245" t="s">
        <v>4597</v>
      </c>
      <c r="E245" t="s">
        <v>1944</v>
      </c>
      <c r="F245">
        <f>IF(AND(ERP자료_원본!E245&lt;0,ERP자료_원본!E245+ERP자료_원본!F245&lt;0),0,IF(ERP자료_원본!E245&gt;=0,ERP자료_원본!F245,0))</f>
        <v>1605800</v>
      </c>
      <c r="G245">
        <f>F245+ERP자료_원본!G245</f>
        <v>1605800</v>
      </c>
      <c r="H245">
        <f>ERP자료_원본!J245</f>
        <v>4000000</v>
      </c>
      <c r="I245">
        <f>ERP자료_원본!L245</f>
        <v>-1838800</v>
      </c>
    </row>
    <row r="246" spans="1:9" ht="19.149999999999999" x14ac:dyDescent="0.7">
      <c r="A246">
        <v>244</v>
      </c>
      <c r="B246" t="s">
        <v>4582</v>
      </c>
      <c r="C246" t="s">
        <v>367</v>
      </c>
      <c r="D246" t="s">
        <v>4598</v>
      </c>
      <c r="E246" t="s">
        <v>2001</v>
      </c>
      <c r="F246">
        <f>IF(AND(ERP자료_원본!E246&lt;0,ERP자료_원본!E246+ERP자료_원본!F246&lt;0),0,IF(ERP자료_원본!E246&gt;=0,ERP자료_원본!F246,0))</f>
        <v>0</v>
      </c>
      <c r="G246">
        <f>F246+ERP자료_원본!G246</f>
        <v>0</v>
      </c>
      <c r="H246">
        <f>ERP자료_원본!J246</f>
        <v>150000</v>
      </c>
      <c r="I246">
        <f>ERP자료_원본!L246</f>
        <v>0</v>
      </c>
    </row>
    <row r="247" spans="1:9" ht="19.149999999999999" x14ac:dyDescent="0.7">
      <c r="A247">
        <v>245</v>
      </c>
      <c r="B247" t="s">
        <v>4582</v>
      </c>
      <c r="C247" t="s">
        <v>367</v>
      </c>
      <c r="D247" t="s">
        <v>4599</v>
      </c>
      <c r="E247" t="s">
        <v>2024</v>
      </c>
      <c r="F247">
        <f>IF(AND(ERP자료_원본!E247&lt;0,ERP자료_원본!E247+ERP자료_원본!F247&lt;0),0,IF(ERP자료_원본!E247&gt;=0,ERP자료_원본!F247,0))</f>
        <v>556000</v>
      </c>
      <c r="G247">
        <f>F247+ERP자료_원본!G247</f>
        <v>556000</v>
      </c>
      <c r="H247">
        <f>ERP자료_원본!J247</f>
        <v>456000</v>
      </c>
      <c r="I247">
        <f>ERP자료_원본!L247</f>
        <v>100000</v>
      </c>
    </row>
    <row r="248" spans="1:9" ht="19.149999999999999" x14ac:dyDescent="0.7">
      <c r="A248">
        <v>246</v>
      </c>
      <c r="B248" t="s">
        <v>4582</v>
      </c>
      <c r="C248" t="s">
        <v>367</v>
      </c>
      <c r="D248" t="s">
        <v>4600</v>
      </c>
      <c r="E248" t="s">
        <v>2043</v>
      </c>
      <c r="F248">
        <f>IF(AND(ERP자료_원본!E248&lt;0,ERP자료_원본!E248+ERP자료_원본!F248&lt;0),0,IF(ERP자료_원본!E248&gt;=0,ERP자료_원본!F248,0))</f>
        <v>0</v>
      </c>
      <c r="G248">
        <f>F248+ERP자료_원본!G248</f>
        <v>2399720</v>
      </c>
      <c r="H248">
        <f>ERP자료_원본!J248</f>
        <v>0</v>
      </c>
      <c r="I248">
        <f>ERP자료_원본!L248</f>
        <v>-9511672</v>
      </c>
    </row>
    <row r="249" spans="1:9" ht="19.149999999999999" x14ac:dyDescent="0.7">
      <c r="A249">
        <v>247</v>
      </c>
      <c r="B249" t="s">
        <v>4582</v>
      </c>
      <c r="C249" t="s">
        <v>367</v>
      </c>
      <c r="D249" t="s">
        <v>4601</v>
      </c>
      <c r="E249" t="s">
        <v>2083</v>
      </c>
      <c r="F249">
        <f>IF(AND(ERP자료_원본!E249&lt;0,ERP자료_원본!E249+ERP자료_원본!F249&lt;0),0,IF(ERP자료_원본!E249&gt;=0,ERP자료_원본!F249,0))</f>
        <v>30000</v>
      </c>
      <c r="G249">
        <f>F249+ERP자료_원본!G249</f>
        <v>30000</v>
      </c>
      <c r="H249">
        <f>ERP자료_원본!J249</f>
        <v>30000</v>
      </c>
      <c r="I249">
        <f>ERP자료_원본!L249</f>
        <v>0</v>
      </c>
    </row>
    <row r="250" spans="1:9" ht="19.149999999999999" x14ac:dyDescent="0.7">
      <c r="A250">
        <v>248</v>
      </c>
      <c r="B250" t="s">
        <v>4582</v>
      </c>
      <c r="C250" t="s">
        <v>367</v>
      </c>
      <c r="D250" t="s">
        <v>4602</v>
      </c>
      <c r="E250" t="s">
        <v>2112</v>
      </c>
      <c r="F250">
        <f>IF(AND(ERP자료_원본!E250&lt;0,ERP자료_원본!E250+ERP자료_원본!F250&lt;0),0,IF(ERP자료_원본!E250&gt;=0,ERP자료_원본!F250,0))</f>
        <v>160000</v>
      </c>
      <c r="G250">
        <f>F250+ERP자료_원본!G250</f>
        <v>160000</v>
      </c>
      <c r="H250">
        <f>ERP자료_원본!J250</f>
        <v>160000</v>
      </c>
      <c r="I250">
        <f>ERP자료_원본!L250</f>
        <v>0</v>
      </c>
    </row>
    <row r="251" spans="1:9" ht="19.149999999999999" x14ac:dyDescent="0.7">
      <c r="A251">
        <v>249</v>
      </c>
      <c r="B251" t="s">
        <v>4582</v>
      </c>
      <c r="C251" t="s">
        <v>367</v>
      </c>
      <c r="D251" t="s">
        <v>4603</v>
      </c>
      <c r="E251" t="s">
        <v>2120</v>
      </c>
      <c r="F251">
        <f>IF(AND(ERP자료_원본!E251&lt;0,ERP자료_원본!E251+ERP자료_원본!F251&lt;0),0,IF(ERP자료_원본!E251&gt;=0,ERP자료_원본!F251,0))</f>
        <v>60000</v>
      </c>
      <c r="G251">
        <f>F251+ERP자료_원본!G251</f>
        <v>60000</v>
      </c>
      <c r="H251">
        <f>ERP자료_원본!J251</f>
        <v>60000</v>
      </c>
      <c r="I251">
        <f>ERP자료_원본!L251</f>
        <v>0</v>
      </c>
    </row>
    <row r="252" spans="1:9" ht="19.149999999999999" x14ac:dyDescent="0.7">
      <c r="A252">
        <v>250</v>
      </c>
      <c r="B252" t="s">
        <v>4582</v>
      </c>
      <c r="C252" t="s">
        <v>367</v>
      </c>
      <c r="D252" t="s">
        <v>4604</v>
      </c>
      <c r="E252" t="s">
        <v>2159</v>
      </c>
      <c r="F252">
        <f>IF(AND(ERP자료_원본!E252&lt;0,ERP자료_원본!E252+ERP자료_원본!F252&lt;0),0,IF(ERP자료_원본!E252&gt;=0,ERP자료_원본!F252,0))</f>
        <v>60000</v>
      </c>
      <c r="G252">
        <f>F252+ERP자료_원본!G252</f>
        <v>60000</v>
      </c>
      <c r="H252">
        <f>ERP자료_원본!J252</f>
        <v>60000</v>
      </c>
      <c r="I252">
        <f>ERP자료_원본!L252</f>
        <v>0</v>
      </c>
    </row>
    <row r="253" spans="1:9" ht="19.149999999999999" x14ac:dyDescent="0.7">
      <c r="A253">
        <v>251</v>
      </c>
      <c r="B253" t="s">
        <v>4582</v>
      </c>
      <c r="C253" t="s">
        <v>367</v>
      </c>
      <c r="D253" t="s">
        <v>4605</v>
      </c>
      <c r="E253" t="s">
        <v>2456</v>
      </c>
      <c r="F253">
        <f>IF(AND(ERP자료_원본!E253&lt;0,ERP자료_원본!E253+ERP자료_원본!F253&lt;0),0,IF(ERP자료_원본!E253&gt;=0,ERP자료_원본!F253,0))</f>
        <v>0</v>
      </c>
      <c r="G253">
        <f>F253+ERP자료_원본!G253</f>
        <v>0</v>
      </c>
      <c r="H253">
        <f>ERP자료_원본!J253</f>
        <v>0</v>
      </c>
      <c r="I253">
        <f>ERP자료_원본!L253</f>
        <v>0</v>
      </c>
    </row>
    <row r="254" spans="1:9" ht="19.149999999999999" x14ac:dyDescent="0.7">
      <c r="A254">
        <v>252</v>
      </c>
      <c r="B254" t="s">
        <v>4582</v>
      </c>
      <c r="C254" t="s">
        <v>367</v>
      </c>
      <c r="D254" t="s">
        <v>4606</v>
      </c>
      <c r="E254" t="s">
        <v>2583</v>
      </c>
      <c r="F254">
        <f>IF(AND(ERP자료_원본!E254&lt;0,ERP자료_원본!E254+ERP자료_원본!F254&lt;0),0,IF(ERP자료_원본!E254&gt;=0,ERP자료_원본!F254,0))</f>
        <v>0</v>
      </c>
      <c r="G254">
        <f>F254+ERP자료_원본!G254</f>
        <v>0</v>
      </c>
      <c r="H254">
        <f>ERP자료_원본!J254</f>
        <v>0</v>
      </c>
      <c r="I254">
        <f>ERP자료_원본!L254</f>
        <v>21000</v>
      </c>
    </row>
    <row r="255" spans="1:9" ht="19.149999999999999" x14ac:dyDescent="0.7">
      <c r="A255">
        <v>253</v>
      </c>
      <c r="B255" t="s">
        <v>4582</v>
      </c>
      <c r="C255" t="s">
        <v>367</v>
      </c>
      <c r="D255" t="s">
        <v>4607</v>
      </c>
      <c r="E255" t="s">
        <v>4608</v>
      </c>
      <c r="F255">
        <f>IF(AND(ERP자료_원본!E255&lt;0,ERP자료_원본!E255+ERP자료_원본!F255&lt;0),0,IF(ERP자료_원본!E255&gt;=0,ERP자료_원본!F255,0))</f>
        <v>0</v>
      </c>
      <c r="G255">
        <f>F255+ERP자료_원본!G255</f>
        <v>0</v>
      </c>
      <c r="H255">
        <f>ERP자료_원본!J255</f>
        <v>0</v>
      </c>
      <c r="I255">
        <f>ERP자료_원본!L255</f>
        <v>-273776</v>
      </c>
    </row>
    <row r="256" spans="1:9" ht="19.149999999999999" x14ac:dyDescent="0.7">
      <c r="A256">
        <v>254</v>
      </c>
      <c r="B256" t="s">
        <v>4582</v>
      </c>
      <c r="C256" t="s">
        <v>367</v>
      </c>
      <c r="D256" t="s">
        <v>4609</v>
      </c>
      <c r="E256" t="s">
        <v>2652</v>
      </c>
      <c r="F256">
        <f>IF(AND(ERP자료_원본!E256&lt;0,ERP자료_원본!E256+ERP자료_원본!F256&lt;0),0,IF(ERP자료_원본!E256&gt;=0,ERP자료_원본!F256,0))</f>
        <v>0</v>
      </c>
      <c r="G256">
        <f>F256+ERP자료_원본!G256</f>
        <v>0</v>
      </c>
      <c r="H256">
        <f>ERP자료_원본!J256</f>
        <v>115000</v>
      </c>
      <c r="I256">
        <f>ERP자료_원본!L256</f>
        <v>0</v>
      </c>
    </row>
    <row r="257" spans="1:9" ht="19.149999999999999" x14ac:dyDescent="0.7">
      <c r="A257">
        <v>255</v>
      </c>
      <c r="B257" t="s">
        <v>4582</v>
      </c>
      <c r="C257" t="s">
        <v>367</v>
      </c>
      <c r="D257" t="s">
        <v>4610</v>
      </c>
      <c r="E257" t="s">
        <v>2792</v>
      </c>
      <c r="F257">
        <f>IF(AND(ERP자료_원본!E257&lt;0,ERP자료_원본!E257+ERP자료_원본!F257&lt;0),0,IF(ERP자료_원본!E257&gt;=0,ERP자료_원본!F257,0))</f>
        <v>0</v>
      </c>
      <c r="G257">
        <f>F257+ERP자료_원본!G257</f>
        <v>0</v>
      </c>
      <c r="H257">
        <f>ERP자료_원본!J257</f>
        <v>72000</v>
      </c>
      <c r="I257">
        <f>ERP자료_원본!L257</f>
        <v>0</v>
      </c>
    </row>
    <row r="258" spans="1:9" ht="19.149999999999999" x14ac:dyDescent="0.7">
      <c r="A258">
        <v>256</v>
      </c>
      <c r="B258" t="s">
        <v>4582</v>
      </c>
      <c r="C258" t="s">
        <v>367</v>
      </c>
      <c r="D258" t="s">
        <v>4611</v>
      </c>
      <c r="E258" t="s">
        <v>2807</v>
      </c>
      <c r="F258">
        <f>IF(AND(ERP자료_원본!E258&lt;0,ERP자료_원본!E258+ERP자료_원본!F258&lt;0),0,IF(ERP자료_원본!E258&gt;=0,ERP자료_원본!F258,0))</f>
        <v>420000</v>
      </c>
      <c r="G258">
        <f>F258+ERP자료_원본!G258</f>
        <v>420000</v>
      </c>
      <c r="H258">
        <f>ERP자료_원본!J258</f>
        <v>420000</v>
      </c>
      <c r="I258">
        <f>ERP자료_원본!L258</f>
        <v>0</v>
      </c>
    </row>
    <row r="259" spans="1:9" ht="19.149999999999999" x14ac:dyDescent="0.7">
      <c r="A259">
        <v>257</v>
      </c>
      <c r="B259" t="s">
        <v>4582</v>
      </c>
      <c r="C259" t="s">
        <v>367</v>
      </c>
      <c r="D259" t="s">
        <v>4612</v>
      </c>
      <c r="E259" t="s">
        <v>2873</v>
      </c>
      <c r="F259">
        <f>IF(AND(ERP자료_원본!E259&lt;0,ERP자료_원본!E259+ERP자료_원본!F259&lt;0),0,IF(ERP자료_원본!E259&gt;=0,ERP자료_원본!F259,0))</f>
        <v>3134857</v>
      </c>
      <c r="G259">
        <f>F259+ERP자료_원본!G259</f>
        <v>4737985</v>
      </c>
      <c r="H259">
        <f>ERP자료_원본!J259</f>
        <v>5000000</v>
      </c>
      <c r="I259">
        <f>ERP자료_원본!L259</f>
        <v>935285</v>
      </c>
    </row>
    <row r="260" spans="1:9" ht="19.149999999999999" x14ac:dyDescent="0.7">
      <c r="A260">
        <v>258</v>
      </c>
      <c r="B260" t="s">
        <v>4582</v>
      </c>
      <c r="C260" t="s">
        <v>367</v>
      </c>
      <c r="D260" t="s">
        <v>4613</v>
      </c>
      <c r="E260" t="s">
        <v>4614</v>
      </c>
      <c r="F260">
        <f>IF(AND(ERP자료_원본!E260&lt;0,ERP자료_원본!E260+ERP자료_원본!F260&lt;0),0,IF(ERP자료_원본!E260&gt;=0,ERP자료_원본!F260,0))</f>
        <v>0</v>
      </c>
      <c r="G260">
        <f>F260+ERP자료_원본!G260</f>
        <v>0</v>
      </c>
      <c r="H260">
        <f>ERP자료_원본!J260</f>
        <v>0</v>
      </c>
      <c r="I260">
        <f>ERP자료_원본!L260</f>
        <v>-652400</v>
      </c>
    </row>
    <row r="261" spans="1:9" ht="19.149999999999999" x14ac:dyDescent="0.7">
      <c r="A261">
        <v>259</v>
      </c>
      <c r="B261" t="s">
        <v>4582</v>
      </c>
      <c r="C261" t="s">
        <v>367</v>
      </c>
      <c r="D261" t="s">
        <v>4615</v>
      </c>
      <c r="E261" t="s">
        <v>3533</v>
      </c>
      <c r="F261">
        <f>IF(AND(ERP자료_원본!E261&lt;0,ERP자료_원본!E261+ERP자료_원본!F261&lt;0),0,IF(ERP자료_원본!E261&gt;=0,ERP자료_원본!F261,0))</f>
        <v>0</v>
      </c>
      <c r="G261">
        <f>F261+ERP자료_원본!G261</f>
        <v>0</v>
      </c>
      <c r="H261">
        <f>ERP자료_원본!J261</f>
        <v>0</v>
      </c>
      <c r="I261">
        <f>ERP자료_원본!L261</f>
        <v>326158</v>
      </c>
    </row>
    <row r="262" spans="1:9" ht="19.149999999999999" x14ac:dyDescent="0.7">
      <c r="A262">
        <v>260</v>
      </c>
      <c r="B262" t="s">
        <v>4582</v>
      </c>
      <c r="C262" t="s">
        <v>367</v>
      </c>
      <c r="D262" t="s">
        <v>4616</v>
      </c>
      <c r="E262" t="s">
        <v>3537</v>
      </c>
      <c r="F262">
        <f>IF(AND(ERP자료_원본!E262&lt;0,ERP자료_원본!E262+ERP자료_원본!F262&lt;0),0,IF(ERP자료_원본!E262&gt;=0,ERP자료_원본!F262,0))</f>
        <v>-42480</v>
      </c>
      <c r="G262">
        <f>F262+ERP자료_원본!G262</f>
        <v>353520</v>
      </c>
      <c r="H262">
        <f>ERP자료_원본!J262</f>
        <v>353520</v>
      </c>
      <c r="I262">
        <f>ERP자료_원본!L262</f>
        <v>0</v>
      </c>
    </row>
    <row r="263" spans="1:9" ht="19.149999999999999" x14ac:dyDescent="0.7">
      <c r="A263">
        <v>261</v>
      </c>
      <c r="B263" t="s">
        <v>4582</v>
      </c>
      <c r="C263" t="s">
        <v>367</v>
      </c>
      <c r="D263" t="s">
        <v>4617</v>
      </c>
      <c r="E263" t="s">
        <v>3602</v>
      </c>
      <c r="F263">
        <f>IF(AND(ERP자료_원본!E263&lt;0,ERP자료_원본!E263+ERP자료_원본!F263&lt;0),0,IF(ERP자료_원본!E263&gt;=0,ERP자료_원본!F263,0))</f>
        <v>-11200</v>
      </c>
      <c r="G263">
        <f>F263+ERP자료_원본!G263</f>
        <v>-11200</v>
      </c>
      <c r="H263">
        <f>ERP자료_원본!J263</f>
        <v>5000000</v>
      </c>
      <c r="I263">
        <f>ERP자료_원본!L263</f>
        <v>-3684000</v>
      </c>
    </row>
    <row r="264" spans="1:9" ht="19.149999999999999" x14ac:dyDescent="0.7">
      <c r="A264">
        <v>262</v>
      </c>
      <c r="B264" t="s">
        <v>4582</v>
      </c>
      <c r="C264" t="s">
        <v>367</v>
      </c>
      <c r="D264" t="s">
        <v>4618</v>
      </c>
      <c r="E264" t="s">
        <v>3643</v>
      </c>
      <c r="F264">
        <f>IF(AND(ERP자료_원본!E264&lt;0,ERP자료_원본!E264+ERP자료_원본!F264&lt;0),0,IF(ERP자료_원본!E264&gt;=0,ERP자료_원본!F264,0))</f>
        <v>50000</v>
      </c>
      <c r="G264">
        <f>F264+ERP자료_원본!G264</f>
        <v>50000</v>
      </c>
      <c r="H264">
        <f>ERP자료_원본!J264</f>
        <v>5050000</v>
      </c>
      <c r="I264">
        <f>ERP자료_원본!L264</f>
        <v>-5000000</v>
      </c>
    </row>
    <row r="265" spans="1:9" ht="19.149999999999999" x14ac:dyDescent="0.7">
      <c r="A265">
        <v>263</v>
      </c>
      <c r="B265" t="s">
        <v>4582</v>
      </c>
      <c r="C265" t="s">
        <v>367</v>
      </c>
      <c r="D265" t="s">
        <v>4619</v>
      </c>
      <c r="E265" t="s">
        <v>3663</v>
      </c>
      <c r="F265">
        <f>IF(AND(ERP자료_원본!E265&lt;0,ERP자료_원본!E265+ERP자료_원본!F265&lt;0),0,IF(ERP자료_원본!E265&gt;=0,ERP자료_원본!F265,0))</f>
        <v>0</v>
      </c>
      <c r="G265">
        <f>F265+ERP자료_원본!G265</f>
        <v>0</v>
      </c>
      <c r="H265">
        <f>ERP자료_원본!J265</f>
        <v>177000</v>
      </c>
      <c r="I265">
        <f>ERP자료_원본!L265</f>
        <v>0</v>
      </c>
    </row>
    <row r="266" spans="1:9" ht="19.149999999999999" x14ac:dyDescent="0.7">
      <c r="A266">
        <v>264</v>
      </c>
      <c r="B266" t="s">
        <v>4582</v>
      </c>
      <c r="C266" t="s">
        <v>367</v>
      </c>
      <c r="D266" t="s">
        <v>4620</v>
      </c>
      <c r="E266" t="s">
        <v>3812</v>
      </c>
      <c r="F266">
        <f>IF(AND(ERP자료_원본!E266&lt;0,ERP자료_원본!E266+ERP자료_원본!F266&lt;0),0,IF(ERP자료_원본!E266&gt;=0,ERP자료_원본!F266,0))</f>
        <v>0</v>
      </c>
      <c r="G266">
        <f>F266+ERP자료_원본!G266</f>
        <v>0</v>
      </c>
      <c r="H266">
        <f>ERP자료_원본!J266</f>
        <v>0</v>
      </c>
      <c r="I266">
        <f>ERP자료_원본!L266</f>
        <v>410000</v>
      </c>
    </row>
    <row r="267" spans="1:9" ht="19.149999999999999" x14ac:dyDescent="0.7">
      <c r="A267">
        <v>265</v>
      </c>
      <c r="B267" t="s">
        <v>4582</v>
      </c>
      <c r="C267" t="s">
        <v>367</v>
      </c>
      <c r="D267" t="s">
        <v>4621</v>
      </c>
      <c r="E267" t="s">
        <v>3817</v>
      </c>
      <c r="F267">
        <f>IF(AND(ERP자료_원본!E267&lt;0,ERP자료_원본!E267+ERP자료_원본!F267&lt;0),0,IF(ERP자료_원본!E267&gt;=0,ERP자료_원본!F267,0))</f>
        <v>100000</v>
      </c>
      <c r="G267">
        <f>F267+ERP자료_원본!G267</f>
        <v>100000</v>
      </c>
      <c r="H267">
        <f>ERP자료_원본!J267</f>
        <v>100000</v>
      </c>
      <c r="I267">
        <f>ERP자료_원본!L267</f>
        <v>0</v>
      </c>
    </row>
    <row r="268" spans="1:9" ht="19.149999999999999" x14ac:dyDescent="0.7">
      <c r="A268">
        <v>266</v>
      </c>
      <c r="B268" t="s">
        <v>4582</v>
      </c>
      <c r="C268" t="s">
        <v>367</v>
      </c>
      <c r="D268" t="s">
        <v>4622</v>
      </c>
      <c r="E268" t="s">
        <v>4043</v>
      </c>
      <c r="F268">
        <f>IF(AND(ERP자료_원본!E268&lt;0,ERP자료_원본!E268+ERP자료_원본!F268&lt;0),0,IF(ERP자료_원본!E268&gt;=0,ERP자료_원본!F268,0))</f>
        <v>0</v>
      </c>
      <c r="G268">
        <f>F268+ERP자료_원본!G268</f>
        <v>0</v>
      </c>
      <c r="H268">
        <f>ERP자료_원본!J268</f>
        <v>0</v>
      </c>
      <c r="I268">
        <f>ERP자료_원본!L268</f>
        <v>-2547470</v>
      </c>
    </row>
    <row r="269" spans="1:9" ht="19.149999999999999" x14ac:dyDescent="0.7">
      <c r="A269">
        <v>267</v>
      </c>
      <c r="B269" t="s">
        <v>4582</v>
      </c>
      <c r="C269" t="s">
        <v>367</v>
      </c>
      <c r="D269" t="s">
        <v>4623</v>
      </c>
      <c r="E269" t="s">
        <v>4624</v>
      </c>
      <c r="F269">
        <f>IF(AND(ERP자료_원본!E269&lt;0,ERP자료_원본!E269+ERP자료_원본!F269&lt;0),0,IF(ERP자료_원본!E269&gt;=0,ERP자료_원본!F269,0))</f>
        <v>6710113</v>
      </c>
      <c r="G269">
        <f>F269+ERP자료_원본!G269</f>
        <v>6710113</v>
      </c>
      <c r="H269">
        <f>ERP자료_원본!J269</f>
        <v>20000000</v>
      </c>
      <c r="I269">
        <f>ERP자료_원본!L269</f>
        <v>-7305827</v>
      </c>
    </row>
    <row r="270" spans="1:9" ht="19.149999999999999" x14ac:dyDescent="0.7">
      <c r="A270">
        <v>268</v>
      </c>
      <c r="B270" t="s">
        <v>4582</v>
      </c>
      <c r="C270" t="s">
        <v>367</v>
      </c>
      <c r="D270" t="s">
        <v>4625</v>
      </c>
      <c r="E270" t="s">
        <v>4130</v>
      </c>
      <c r="F270">
        <f>IF(AND(ERP자료_원본!E270&lt;0,ERP자료_원본!E270+ERP자료_원본!F270&lt;0),0,IF(ERP자료_원본!E270&gt;=0,ERP자료_원본!F270,0))</f>
        <v>0</v>
      </c>
      <c r="G270">
        <f>F270+ERP자료_원본!G270</f>
        <v>120000</v>
      </c>
      <c r="H270">
        <f>ERP자료_원본!J270</f>
        <v>0</v>
      </c>
      <c r="I270">
        <f>ERP자료_원본!L270</f>
        <v>-3859200</v>
      </c>
    </row>
    <row r="271" spans="1:9" ht="19.149999999999999" x14ac:dyDescent="0.7">
      <c r="A271">
        <v>269</v>
      </c>
      <c r="B271" t="s">
        <v>4582</v>
      </c>
      <c r="C271" t="s">
        <v>367</v>
      </c>
      <c r="D271" t="s">
        <v>4626</v>
      </c>
      <c r="E271" t="s">
        <v>4141</v>
      </c>
      <c r="F271">
        <f>IF(AND(ERP자료_원본!E271&lt;0,ERP자료_원본!E271+ERP자료_원본!F271&lt;0),0,IF(ERP자료_원본!E271&gt;=0,ERP자료_원본!F271,0))</f>
        <v>0</v>
      </c>
      <c r="G271">
        <f>F271+ERP자료_원본!G271</f>
        <v>0</v>
      </c>
      <c r="H271">
        <f>ERP자료_원본!J271</f>
        <v>24000000</v>
      </c>
      <c r="I271">
        <f>ERP자료_원본!L271</f>
        <v>520614</v>
      </c>
    </row>
    <row r="272" spans="1:9" ht="19.149999999999999" x14ac:dyDescent="0.7">
      <c r="A272">
        <v>270</v>
      </c>
      <c r="B272" t="s">
        <v>4582</v>
      </c>
      <c r="C272" t="s">
        <v>367</v>
      </c>
      <c r="D272" t="s">
        <v>4627</v>
      </c>
      <c r="E272" t="s">
        <v>4177</v>
      </c>
      <c r="F272">
        <f>IF(AND(ERP자료_원본!E272&lt;0,ERP자료_원본!E272+ERP자료_원본!F272&lt;0),0,IF(ERP자료_원본!E272&gt;=0,ERP자료_원본!F272,0))</f>
        <v>11714791</v>
      </c>
      <c r="G272">
        <f>F272+ERP자료_원본!G272</f>
        <v>11714791</v>
      </c>
      <c r="H272">
        <f>ERP자료_원본!J272</f>
        <v>0</v>
      </c>
      <c r="I272">
        <f>ERP자료_원본!L272</f>
        <v>33465753</v>
      </c>
    </row>
    <row r="273" spans="1:9" ht="19.149999999999999" x14ac:dyDescent="0.7">
      <c r="A273">
        <v>271</v>
      </c>
      <c r="B273" t="s">
        <v>4582</v>
      </c>
      <c r="C273" t="s">
        <v>367</v>
      </c>
      <c r="D273" t="s">
        <v>4628</v>
      </c>
      <c r="E273" t="s">
        <v>4192</v>
      </c>
      <c r="F273">
        <f>IF(AND(ERP자료_원본!E273&lt;0,ERP자료_원본!E273+ERP자료_원본!F273&lt;0),0,IF(ERP자료_원본!E273&gt;=0,ERP자료_원본!F273,0))</f>
        <v>0</v>
      </c>
      <c r="G273">
        <f>F273+ERP자료_원본!G273</f>
        <v>0</v>
      </c>
      <c r="H273">
        <f>ERP자료_원본!J273</f>
        <v>0</v>
      </c>
      <c r="I273">
        <f>ERP자료_원본!L273</f>
        <v>-2673000</v>
      </c>
    </row>
    <row r="274" spans="1:9" ht="19.149999999999999" x14ac:dyDescent="0.7">
      <c r="A274">
        <v>272</v>
      </c>
      <c r="B274" t="s">
        <v>4629</v>
      </c>
    </row>
    <row r="275" spans="1:9" ht="19.149999999999999" x14ac:dyDescent="0.7">
      <c r="A275">
        <v>273</v>
      </c>
      <c r="B275" t="s">
        <v>4630</v>
      </c>
      <c r="C275" t="s">
        <v>482</v>
      </c>
      <c r="D275" t="s">
        <v>4631</v>
      </c>
      <c r="E275" t="s">
        <v>1368</v>
      </c>
      <c r="F275">
        <f>IF(AND(ERP자료_원본!E275&lt;0,ERP자료_원본!E275+ERP자료_원본!F275&lt;0),0,IF(ERP자료_원본!E275&gt;=0,ERP자료_원본!F275,0))</f>
        <v>0</v>
      </c>
      <c r="G275">
        <f>F275+ERP자료_원본!G275</f>
        <v>0</v>
      </c>
      <c r="H275">
        <f>ERP자료_원본!J275</f>
        <v>67496111</v>
      </c>
      <c r="I275">
        <f>ERP자료_원본!L275</f>
        <v>327181</v>
      </c>
    </row>
    <row r="276" spans="1:9" ht="19.149999999999999" x14ac:dyDescent="0.7">
      <c r="A276">
        <v>274</v>
      </c>
      <c r="B276" t="s">
        <v>4630</v>
      </c>
      <c r="C276" t="s">
        <v>482</v>
      </c>
      <c r="D276" t="s">
        <v>4632</v>
      </c>
      <c r="E276" t="s">
        <v>4633</v>
      </c>
      <c r="F276">
        <f>IF(AND(ERP자료_원본!E276&lt;0,ERP자료_원본!E276+ERP자료_원본!F276&lt;0),0,IF(ERP자료_원본!E276&gt;=0,ERP자료_원본!F276,0))</f>
        <v>0</v>
      </c>
      <c r="G276">
        <f>F276+ERP자료_원본!G276</f>
        <v>0</v>
      </c>
      <c r="H276">
        <f>ERP자료_원본!J276</f>
        <v>722700</v>
      </c>
      <c r="I276">
        <f>ERP자료_원본!L276</f>
        <v>1006583</v>
      </c>
    </row>
    <row r="277" spans="1:9" ht="19.149999999999999" x14ac:dyDescent="0.7">
      <c r="A277">
        <v>275</v>
      </c>
      <c r="B277" t="s">
        <v>4630</v>
      </c>
      <c r="C277" t="s">
        <v>482</v>
      </c>
      <c r="D277" t="s">
        <v>4634</v>
      </c>
      <c r="E277" t="s">
        <v>3161</v>
      </c>
      <c r="F277">
        <f>IF(AND(ERP자료_원본!E277&lt;0,ERP자료_원본!E277+ERP자료_원본!F277&lt;0),0,IF(ERP자료_원본!E277&gt;=0,ERP자료_원본!F277,0))</f>
        <v>0</v>
      </c>
      <c r="G277">
        <f>F277+ERP자료_원본!G277</f>
        <v>0</v>
      </c>
      <c r="H277">
        <f>ERP자료_원본!J277</f>
        <v>0</v>
      </c>
      <c r="I277">
        <f>ERP자료_원본!L277</f>
        <v>86960934</v>
      </c>
    </row>
    <row r="278" spans="1:9" ht="19.149999999999999" x14ac:dyDescent="0.7">
      <c r="A278">
        <v>276</v>
      </c>
      <c r="B278" t="s">
        <v>4630</v>
      </c>
      <c r="C278" t="s">
        <v>482</v>
      </c>
      <c r="D278" t="s">
        <v>4635</v>
      </c>
      <c r="E278" t="s">
        <v>4636</v>
      </c>
      <c r="F278">
        <f>IF(AND(ERP자료_원본!E278&lt;0,ERP자료_원본!E278+ERP자료_원본!F278&lt;0),0,IF(ERP자료_원본!E278&gt;=0,ERP자료_원본!F278,0))</f>
        <v>0</v>
      </c>
      <c r="G278">
        <f>F278+ERP자료_원본!G278</f>
        <v>0</v>
      </c>
      <c r="H278">
        <f>ERP자료_원본!J278</f>
        <v>0</v>
      </c>
      <c r="I278">
        <f>ERP자료_원본!L278</f>
        <v>-21905</v>
      </c>
    </row>
    <row r="279" spans="1:9" ht="19.149999999999999" x14ac:dyDescent="0.7">
      <c r="A279">
        <v>277</v>
      </c>
      <c r="B279" t="s">
        <v>4630</v>
      </c>
      <c r="C279" t="s">
        <v>482</v>
      </c>
      <c r="D279" t="s">
        <v>4637</v>
      </c>
      <c r="E279" t="s">
        <v>3852</v>
      </c>
      <c r="F279">
        <f>IF(AND(ERP자료_원본!E279&lt;0,ERP자료_원본!E279+ERP자료_원본!F279&lt;0),0,IF(ERP자료_원본!E279&gt;=0,ERP자료_원본!F279,0))</f>
        <v>0</v>
      </c>
      <c r="G279">
        <f>F279+ERP자료_원본!G279</f>
        <v>0</v>
      </c>
      <c r="H279">
        <f>ERP자료_원본!J279</f>
        <v>0</v>
      </c>
      <c r="I279">
        <f>ERP자료_원본!L279</f>
        <v>4566426</v>
      </c>
    </row>
    <row r="280" spans="1:9" ht="19.149999999999999" x14ac:dyDescent="0.7">
      <c r="A280">
        <v>278</v>
      </c>
      <c r="B280" t="s">
        <v>4630</v>
      </c>
      <c r="C280" t="s">
        <v>482</v>
      </c>
      <c r="D280" t="s">
        <v>4638</v>
      </c>
      <c r="E280" t="s">
        <v>4639</v>
      </c>
      <c r="F280">
        <f>IF(AND(ERP자료_원본!E280&lt;0,ERP자료_원본!E280+ERP자료_원본!F280&lt;0),0,IF(ERP자료_원본!E280&gt;=0,ERP자료_원본!F280,0))</f>
        <v>0</v>
      </c>
      <c r="G280">
        <f>F280+ERP자료_원본!G280</f>
        <v>0</v>
      </c>
      <c r="H280">
        <f>ERP자료_원본!J280</f>
        <v>0</v>
      </c>
      <c r="I280">
        <f>ERP자료_원본!L280</f>
        <v>-6751062</v>
      </c>
    </row>
    <row r="281" spans="1:9" ht="19.149999999999999" x14ac:dyDescent="0.7">
      <c r="A281">
        <v>279</v>
      </c>
      <c r="B281" t="s">
        <v>4630</v>
      </c>
      <c r="C281" t="s">
        <v>482</v>
      </c>
      <c r="D281" t="s">
        <v>4640</v>
      </c>
      <c r="E281" t="s">
        <v>479</v>
      </c>
      <c r="F281">
        <f>IF(AND(ERP자료_원본!E281&lt;0,ERP자료_원본!E281+ERP자료_원본!F281&lt;0),0,IF(ERP자료_원본!E281&gt;=0,ERP자료_원본!F281,0))</f>
        <v>73705940</v>
      </c>
      <c r="G281">
        <f>F281+ERP자료_원본!G281</f>
        <v>73705940</v>
      </c>
      <c r="H281">
        <f>ERP자료_원본!J281</f>
        <v>30107700</v>
      </c>
      <c r="I281">
        <f>ERP자료_원본!L281</f>
        <v>73178893</v>
      </c>
    </row>
    <row r="282" spans="1:9" ht="19.149999999999999" x14ac:dyDescent="0.7">
      <c r="A282">
        <v>280</v>
      </c>
      <c r="B282" t="s">
        <v>4630</v>
      </c>
      <c r="C282" t="s">
        <v>482</v>
      </c>
      <c r="D282" t="s">
        <v>4641</v>
      </c>
      <c r="E282" t="s">
        <v>1579</v>
      </c>
      <c r="F282">
        <f>IF(AND(ERP자료_원본!E282&lt;0,ERP자료_원본!E282+ERP자료_원본!F282&lt;0),0,IF(ERP자료_원본!E282&gt;=0,ERP자료_원본!F282,0))</f>
        <v>3307119</v>
      </c>
      <c r="G282">
        <f>F282+ERP자료_원본!G282</f>
        <v>3307119</v>
      </c>
      <c r="H282">
        <f>ERP자료_원본!J282</f>
        <v>0</v>
      </c>
      <c r="I282">
        <f>ERP자료_원본!L282</f>
        <v>3307119</v>
      </c>
    </row>
    <row r="283" spans="1:9" ht="19.149999999999999" x14ac:dyDescent="0.7">
      <c r="A283">
        <v>281</v>
      </c>
      <c r="B283" t="s">
        <v>4630</v>
      </c>
      <c r="C283" t="s">
        <v>482</v>
      </c>
      <c r="D283" t="s">
        <v>4642</v>
      </c>
      <c r="E283" t="s">
        <v>1612</v>
      </c>
      <c r="F283">
        <f>IF(AND(ERP자료_원본!E283&lt;0,ERP자료_원본!E283+ERP자료_원본!F283&lt;0),0,IF(ERP자료_원본!E283&gt;=0,ERP자료_원본!F283,0))</f>
        <v>0</v>
      </c>
      <c r="G283">
        <f>F283+ERP자료_원본!G283</f>
        <v>0</v>
      </c>
      <c r="H283">
        <f>ERP자료_원본!J283</f>
        <v>0</v>
      </c>
      <c r="I283">
        <f>ERP자료_원본!L283</f>
        <v>701642</v>
      </c>
    </row>
    <row r="284" spans="1:9" ht="19.149999999999999" x14ac:dyDescent="0.7">
      <c r="A284">
        <v>282</v>
      </c>
      <c r="B284" t="s">
        <v>4630</v>
      </c>
      <c r="C284" t="s">
        <v>482</v>
      </c>
      <c r="D284" t="s">
        <v>4643</v>
      </c>
      <c r="E284" t="s">
        <v>1731</v>
      </c>
      <c r="F284">
        <f>IF(AND(ERP자료_원본!E284&lt;0,ERP자료_원본!E284+ERP자료_원본!F284&lt;0),0,IF(ERP자료_원본!E284&gt;=0,ERP자료_원본!F284,0))</f>
        <v>34591652</v>
      </c>
      <c r="G284">
        <f>F284+ERP자료_원본!G284</f>
        <v>34591652</v>
      </c>
      <c r="H284">
        <f>ERP자료_원본!J284</f>
        <v>64951378</v>
      </c>
      <c r="I284">
        <f>ERP자료_원본!L284</f>
        <v>45206698</v>
      </c>
    </row>
    <row r="285" spans="1:9" ht="19.149999999999999" x14ac:dyDescent="0.7">
      <c r="A285">
        <v>283</v>
      </c>
      <c r="B285" t="s">
        <v>4630</v>
      </c>
      <c r="C285" t="s">
        <v>482</v>
      </c>
      <c r="D285" t="s">
        <v>4644</v>
      </c>
      <c r="E285" t="s">
        <v>4645</v>
      </c>
      <c r="F285">
        <f>IF(AND(ERP자료_원본!E285&lt;0,ERP자료_원본!E285+ERP자료_원본!F285&lt;0),0,IF(ERP자료_원본!E285&gt;=0,ERP자료_원본!F285,0))</f>
        <v>7510250</v>
      </c>
      <c r="G285">
        <f>F285+ERP자료_원본!G285</f>
        <v>7510250</v>
      </c>
      <c r="H285">
        <f>ERP자료_원본!J285</f>
        <v>1646420</v>
      </c>
      <c r="I285">
        <f>ERP자료_원본!L285</f>
        <v>58291859</v>
      </c>
    </row>
    <row r="286" spans="1:9" ht="19.149999999999999" x14ac:dyDescent="0.7">
      <c r="A286">
        <v>284</v>
      </c>
      <c r="B286" t="s">
        <v>4630</v>
      </c>
      <c r="C286" t="s">
        <v>482</v>
      </c>
      <c r="D286" t="s">
        <v>4646</v>
      </c>
      <c r="E286" t="s">
        <v>2410</v>
      </c>
      <c r="F286">
        <f>IF(AND(ERP자료_원본!E286&lt;0,ERP자료_원본!E286+ERP자료_원본!F286&lt;0),0,IF(ERP자료_원본!E286&gt;=0,ERP자료_원본!F286,0))</f>
        <v>7703252</v>
      </c>
      <c r="G286">
        <f>F286+ERP자료_원본!G286</f>
        <v>7703252</v>
      </c>
      <c r="H286">
        <f>ERP자료_원본!J286</f>
        <v>7602354</v>
      </c>
      <c r="I286">
        <f>ERP자료_원본!L286</f>
        <v>155834</v>
      </c>
    </row>
    <row r="287" spans="1:9" ht="19.149999999999999" x14ac:dyDescent="0.7">
      <c r="A287">
        <v>285</v>
      </c>
      <c r="B287" t="s">
        <v>4630</v>
      </c>
      <c r="C287" t="s">
        <v>482</v>
      </c>
      <c r="D287" t="s">
        <v>4647</v>
      </c>
      <c r="E287" t="s">
        <v>3748</v>
      </c>
      <c r="F287">
        <f>IF(AND(ERP자료_원본!E287&lt;0,ERP자료_원본!E287+ERP자료_원본!F287&lt;0),0,IF(ERP자료_원본!E287&gt;=0,ERP자료_원본!F287,0))</f>
        <v>0</v>
      </c>
      <c r="G287">
        <f>F287+ERP자료_원본!G287</f>
        <v>0</v>
      </c>
      <c r="H287">
        <f>ERP자료_원본!J287</f>
        <v>3013574</v>
      </c>
      <c r="I287">
        <f>ERP자료_원본!L287</f>
        <v>-4092373</v>
      </c>
    </row>
    <row r="288" spans="1:9" ht="19.149999999999999" x14ac:dyDescent="0.7">
      <c r="A288">
        <v>286</v>
      </c>
      <c r="B288" t="s">
        <v>4630</v>
      </c>
      <c r="C288" t="s">
        <v>482</v>
      </c>
      <c r="D288" t="s">
        <v>4648</v>
      </c>
      <c r="E288" t="s">
        <v>3805</v>
      </c>
      <c r="F288">
        <f>IF(AND(ERP자료_원본!E288&lt;0,ERP자료_원본!E288+ERP자료_원본!F288&lt;0),0,IF(ERP자료_원본!E288&gt;=0,ERP자료_원본!F288,0))</f>
        <v>0</v>
      </c>
      <c r="G288">
        <f>F288+ERP자료_원본!G288</f>
        <v>0</v>
      </c>
      <c r="H288">
        <f>ERP자료_원본!J288</f>
        <v>0</v>
      </c>
      <c r="I288">
        <f>ERP자료_원본!L288</f>
        <v>-18420168</v>
      </c>
    </row>
    <row r="289" spans="1:9" ht="19.149999999999999" x14ac:dyDescent="0.7">
      <c r="A289">
        <v>287</v>
      </c>
      <c r="B289" t="s">
        <v>4630</v>
      </c>
      <c r="C289" t="s">
        <v>482</v>
      </c>
      <c r="D289" t="s">
        <v>4649</v>
      </c>
      <c r="E289" t="s">
        <v>3249</v>
      </c>
      <c r="F289">
        <f>IF(AND(ERP자료_원본!E289&lt;0,ERP자료_원본!E289+ERP자료_원본!F289&lt;0),0,IF(ERP자료_원본!E289&gt;=0,ERP자료_원본!F289,0))</f>
        <v>0</v>
      </c>
      <c r="G289">
        <f>F289+ERP자료_원본!G289</f>
        <v>0</v>
      </c>
      <c r="H289">
        <f>ERP자료_원본!J289</f>
        <v>0</v>
      </c>
      <c r="I289">
        <f>ERP자료_원본!L289</f>
        <v>80244062</v>
      </c>
    </row>
    <row r="290" spans="1:9" ht="19.149999999999999" x14ac:dyDescent="0.7">
      <c r="A290">
        <v>288</v>
      </c>
      <c r="B290" t="s">
        <v>4630</v>
      </c>
      <c r="C290" t="s">
        <v>482</v>
      </c>
      <c r="D290" t="s">
        <v>4650</v>
      </c>
      <c r="E290" t="s">
        <v>3284</v>
      </c>
      <c r="F290">
        <f>IF(AND(ERP자료_원본!E290&lt;0,ERP자료_원본!E290+ERP자료_원본!F290&lt;0),0,IF(ERP자료_원본!E290&gt;=0,ERP자료_원본!F290,0))</f>
        <v>19837443</v>
      </c>
      <c r="G290">
        <f>F290+ERP자료_원본!G290</f>
        <v>19837443</v>
      </c>
      <c r="H290">
        <f>ERP자료_원본!J290</f>
        <v>4205932</v>
      </c>
      <c r="I290">
        <f>ERP자료_원본!L290</f>
        <v>30364447</v>
      </c>
    </row>
    <row r="291" spans="1:9" ht="19.149999999999999" x14ac:dyDescent="0.7">
      <c r="A291">
        <v>289</v>
      </c>
      <c r="B291" t="s">
        <v>4630</v>
      </c>
      <c r="C291" t="s">
        <v>482</v>
      </c>
      <c r="D291" t="s">
        <v>4651</v>
      </c>
      <c r="E291" t="s">
        <v>2993</v>
      </c>
      <c r="F291">
        <f>IF(AND(ERP자료_원본!E291&lt;0,ERP자료_원본!E291+ERP자료_원본!F291&lt;0),0,IF(ERP자료_원본!E291&gt;=0,ERP자료_원본!F291,0))</f>
        <v>26065550</v>
      </c>
      <c r="G291">
        <f>F291+ERP자료_원본!G291</f>
        <v>26065550</v>
      </c>
      <c r="H291">
        <f>ERP자료_원본!J291</f>
        <v>26065550</v>
      </c>
      <c r="I291">
        <f>ERP자료_원본!L291</f>
        <v>0</v>
      </c>
    </row>
    <row r="292" spans="1:9" ht="19.149999999999999" x14ac:dyDescent="0.7">
      <c r="A292">
        <v>290</v>
      </c>
      <c r="B292" t="s">
        <v>4630</v>
      </c>
      <c r="C292" t="s">
        <v>482</v>
      </c>
      <c r="D292" t="s">
        <v>4652</v>
      </c>
      <c r="E292" t="s">
        <v>3785</v>
      </c>
      <c r="F292">
        <f>IF(AND(ERP자료_원본!E292&lt;0,ERP자료_원본!E292+ERP자료_원본!F292&lt;0),0,IF(ERP자료_원본!E292&gt;=0,ERP자료_원본!F292,0))</f>
        <v>25983493</v>
      </c>
      <c r="G292">
        <f>F292+ERP자료_원본!G292</f>
        <v>25983493</v>
      </c>
      <c r="H292">
        <f>ERP자료_원본!J292</f>
        <v>31840550</v>
      </c>
      <c r="I292">
        <f>ERP자료_원본!L292</f>
        <v>-4604567</v>
      </c>
    </row>
    <row r="293" spans="1:9" ht="19.149999999999999" x14ac:dyDescent="0.7">
      <c r="A293">
        <v>291</v>
      </c>
      <c r="B293" t="s">
        <v>4630</v>
      </c>
      <c r="C293" t="s">
        <v>482</v>
      </c>
      <c r="D293" t="s">
        <v>4653</v>
      </c>
      <c r="E293" t="s">
        <v>3881</v>
      </c>
      <c r="F293">
        <f>IF(AND(ERP자료_원본!E293&lt;0,ERP자료_원본!E293+ERP자료_원본!F293&lt;0),0,IF(ERP자료_원본!E293&gt;=0,ERP자료_원본!F293,0))</f>
        <v>467956187</v>
      </c>
      <c r="G293">
        <f>F293+ERP자료_원본!G293</f>
        <v>467956187</v>
      </c>
      <c r="H293">
        <f>ERP자료_원본!J293</f>
        <v>359037864</v>
      </c>
      <c r="I293">
        <f>ERP자료_원본!L293</f>
        <v>155946605</v>
      </c>
    </row>
    <row r="294" spans="1:9" ht="19.149999999999999" x14ac:dyDescent="0.7">
      <c r="A294">
        <v>292</v>
      </c>
      <c r="B294" t="s">
        <v>4654</v>
      </c>
    </row>
    <row r="295" spans="1:9" ht="19.149999999999999" x14ac:dyDescent="0.7">
      <c r="A295">
        <v>293</v>
      </c>
      <c r="B295" t="s">
        <v>4655</v>
      </c>
      <c r="C295" t="s">
        <v>27</v>
      </c>
      <c r="D295" t="s">
        <v>4656</v>
      </c>
      <c r="E295" t="s">
        <v>20</v>
      </c>
      <c r="F295">
        <f>IF(AND(ERP자료_원본!E295&lt;0,ERP자료_원본!E295+ERP자료_원본!F295&lt;0),0,IF(ERP자료_원본!E295&gt;=0,ERP자료_원본!F295,0))</f>
        <v>4261500</v>
      </c>
      <c r="G295">
        <f>F295+ERP자료_원본!G295</f>
        <v>4261500</v>
      </c>
      <c r="H295">
        <f>ERP자료_원본!J295</f>
        <v>3589500</v>
      </c>
      <c r="I295">
        <f>ERP자료_원본!L295</f>
        <v>672000</v>
      </c>
    </row>
    <row r="296" spans="1:9" ht="19.149999999999999" x14ac:dyDescent="0.7">
      <c r="A296">
        <v>294</v>
      </c>
      <c r="B296" t="s">
        <v>4655</v>
      </c>
      <c r="C296" t="s">
        <v>27</v>
      </c>
      <c r="D296" t="s">
        <v>4657</v>
      </c>
      <c r="E296" t="s">
        <v>345</v>
      </c>
      <c r="F296">
        <f>IF(AND(ERP자료_원본!E296&lt;0,ERP자료_원본!E296+ERP자료_원본!F296&lt;0),0,IF(ERP자료_원본!E296&gt;=0,ERP자료_원본!F296,0))</f>
        <v>153000</v>
      </c>
      <c r="G296">
        <f>F296+ERP자료_원본!G296</f>
        <v>153000</v>
      </c>
      <c r="H296">
        <f>ERP자료_원본!J296</f>
        <v>153000</v>
      </c>
      <c r="I296">
        <f>ERP자료_원본!L296</f>
        <v>0</v>
      </c>
    </row>
    <row r="297" spans="1:9" ht="19.149999999999999" x14ac:dyDescent="0.7">
      <c r="A297">
        <v>295</v>
      </c>
      <c r="B297" t="s">
        <v>4655</v>
      </c>
      <c r="C297" t="s">
        <v>27</v>
      </c>
      <c r="D297" t="s">
        <v>4658</v>
      </c>
      <c r="E297" t="s">
        <v>356</v>
      </c>
      <c r="F297">
        <f>IF(AND(ERP자료_원본!E297&lt;0,ERP자료_원본!E297+ERP자료_원본!F297&lt;0),0,IF(ERP자료_원본!E297&gt;=0,ERP자료_원본!F297,0))</f>
        <v>50228000</v>
      </c>
      <c r="G297">
        <f>F297+ERP자료_원본!G297</f>
        <v>50228000</v>
      </c>
      <c r="H297">
        <f>ERP자료_원본!J297</f>
        <v>50000000</v>
      </c>
      <c r="I297">
        <f>ERP자료_원본!L297</f>
        <v>1372000</v>
      </c>
    </row>
    <row r="298" spans="1:9" ht="19.149999999999999" x14ac:dyDescent="0.7">
      <c r="A298">
        <v>296</v>
      </c>
      <c r="B298" t="s">
        <v>4655</v>
      </c>
      <c r="C298" t="s">
        <v>27</v>
      </c>
      <c r="D298" t="s">
        <v>4659</v>
      </c>
      <c r="E298" t="s">
        <v>431</v>
      </c>
      <c r="F298">
        <f>IF(AND(ERP자료_원본!E298&lt;0,ERP자료_원본!E298+ERP자료_원본!F298&lt;0),0,IF(ERP자료_원본!E298&gt;=0,ERP자료_원본!F298,0))</f>
        <v>253400</v>
      </c>
      <c r="G298">
        <f>F298+ERP자료_원본!G298</f>
        <v>253400</v>
      </c>
      <c r="H298">
        <f>ERP자료_원본!J298</f>
        <v>253400</v>
      </c>
      <c r="I298">
        <f>ERP자료_원본!L298</f>
        <v>0</v>
      </c>
    </row>
    <row r="299" spans="1:9" ht="19.149999999999999" x14ac:dyDescent="0.7">
      <c r="A299">
        <v>297</v>
      </c>
      <c r="B299" t="s">
        <v>4655</v>
      </c>
      <c r="C299" t="s">
        <v>27</v>
      </c>
      <c r="D299" t="s">
        <v>4660</v>
      </c>
      <c r="E299" t="s">
        <v>648</v>
      </c>
      <c r="F299">
        <f>IF(AND(ERP자료_원본!E299&lt;0,ERP자료_원본!E299+ERP자료_원본!F299&lt;0),0,IF(ERP자료_원본!E299&gt;=0,ERP자료_원본!F299,0))</f>
        <v>80000</v>
      </c>
      <c r="G299">
        <f>F299+ERP자료_원본!G299</f>
        <v>80000</v>
      </c>
      <c r="H299">
        <f>ERP자료_원본!J299</f>
        <v>80000</v>
      </c>
      <c r="I299">
        <f>ERP자료_원본!L299</f>
        <v>0</v>
      </c>
    </row>
    <row r="300" spans="1:9" ht="19.149999999999999" x14ac:dyDescent="0.7">
      <c r="A300">
        <v>298</v>
      </c>
      <c r="B300" t="s">
        <v>4655</v>
      </c>
      <c r="C300" t="s">
        <v>27</v>
      </c>
      <c r="D300" t="s">
        <v>4661</v>
      </c>
      <c r="E300" t="s">
        <v>775</v>
      </c>
      <c r="F300">
        <f>IF(AND(ERP자료_원본!E300&lt;0,ERP자료_원본!E300+ERP자료_원본!F300&lt;0),0,IF(ERP자료_원본!E300&gt;=0,ERP자료_원본!F300,0))</f>
        <v>0</v>
      </c>
      <c r="G300">
        <f>F300+ERP자료_원본!G300</f>
        <v>0</v>
      </c>
      <c r="H300">
        <f>ERP자료_원본!J300</f>
        <v>0</v>
      </c>
      <c r="I300">
        <f>ERP자료_원본!L300</f>
        <v>-10000000</v>
      </c>
    </row>
    <row r="301" spans="1:9" ht="19.149999999999999" x14ac:dyDescent="0.7">
      <c r="A301">
        <v>299</v>
      </c>
      <c r="B301" t="s">
        <v>4655</v>
      </c>
      <c r="C301" t="s">
        <v>27</v>
      </c>
      <c r="D301" t="s">
        <v>4662</v>
      </c>
      <c r="E301" t="s">
        <v>780</v>
      </c>
      <c r="F301">
        <f>IF(AND(ERP자료_원본!E301&lt;0,ERP자료_원본!E301+ERP자료_원본!F301&lt;0),0,IF(ERP자료_원본!E301&gt;=0,ERP자료_원본!F301,0))</f>
        <v>1000000</v>
      </c>
      <c r="G301">
        <f>F301+ERP자료_원본!G301</f>
        <v>1000000</v>
      </c>
      <c r="H301">
        <f>ERP자료_원본!J301</f>
        <v>1000000</v>
      </c>
      <c r="I301">
        <f>ERP자료_원본!L301</f>
        <v>0</v>
      </c>
    </row>
    <row r="302" spans="1:9" ht="19.149999999999999" x14ac:dyDescent="0.7">
      <c r="A302">
        <v>300</v>
      </c>
      <c r="B302" t="s">
        <v>4655</v>
      </c>
      <c r="C302" t="s">
        <v>27</v>
      </c>
      <c r="D302" t="s">
        <v>4663</v>
      </c>
      <c r="E302" t="s">
        <v>800</v>
      </c>
      <c r="F302">
        <f>IF(AND(ERP자료_원본!E302&lt;0,ERP자료_원본!E302+ERP자료_원본!F302&lt;0),0,IF(ERP자료_원본!E302&gt;=0,ERP자료_원본!F302,0))</f>
        <v>144000</v>
      </c>
      <c r="G302">
        <f>F302+ERP자료_원본!G302</f>
        <v>144000</v>
      </c>
      <c r="H302">
        <f>ERP자료_원본!J302</f>
        <v>144000</v>
      </c>
      <c r="I302">
        <f>ERP자료_원본!L302</f>
        <v>0</v>
      </c>
    </row>
    <row r="303" spans="1:9" ht="19.149999999999999" x14ac:dyDescent="0.7">
      <c r="A303">
        <v>301</v>
      </c>
      <c r="B303" t="s">
        <v>4655</v>
      </c>
      <c r="C303" t="s">
        <v>27</v>
      </c>
      <c r="D303" t="s">
        <v>4664</v>
      </c>
      <c r="E303" t="s">
        <v>1003</v>
      </c>
      <c r="F303">
        <f>IF(AND(ERP자료_원본!E303&lt;0,ERP자료_원본!E303+ERP자료_원본!F303&lt;0),0,IF(ERP자료_원본!E303&gt;=0,ERP자료_원본!F303,0))</f>
        <v>304000</v>
      </c>
      <c r="G303">
        <f>F303+ERP자료_원본!G303</f>
        <v>304000</v>
      </c>
      <c r="H303">
        <f>ERP자료_원본!J303</f>
        <v>152000</v>
      </c>
      <c r="I303">
        <f>ERP자료_원본!L303</f>
        <v>152000</v>
      </c>
    </row>
    <row r="304" spans="1:9" ht="19.149999999999999" x14ac:dyDescent="0.7">
      <c r="A304">
        <v>302</v>
      </c>
      <c r="B304" t="s">
        <v>4655</v>
      </c>
      <c r="C304" t="s">
        <v>27</v>
      </c>
      <c r="D304" t="s">
        <v>4665</v>
      </c>
      <c r="E304" t="s">
        <v>1011</v>
      </c>
      <c r="F304">
        <f>IF(AND(ERP자료_원본!E304&lt;0,ERP자료_원본!E304+ERP자료_원본!F304&lt;0),0,IF(ERP자료_원본!E304&gt;=0,ERP자료_원본!F304,0))</f>
        <v>990000</v>
      </c>
      <c r="G304">
        <f>F304+ERP자료_원본!G304</f>
        <v>990000</v>
      </c>
      <c r="H304">
        <f>ERP자료_원본!J304</f>
        <v>990000</v>
      </c>
      <c r="I304">
        <f>ERP자료_원본!L304</f>
        <v>0</v>
      </c>
    </row>
    <row r="305" spans="1:9" ht="19.149999999999999" x14ac:dyDescent="0.7">
      <c r="A305">
        <v>303</v>
      </c>
      <c r="B305" t="s">
        <v>4655</v>
      </c>
      <c r="C305" t="s">
        <v>27</v>
      </c>
      <c r="D305" t="s">
        <v>4666</v>
      </c>
      <c r="E305" t="s">
        <v>1032</v>
      </c>
      <c r="F305">
        <f>IF(AND(ERP자료_원본!E305&lt;0,ERP자료_원본!E305+ERP자료_원본!F305&lt;0),0,IF(ERP자료_원본!E305&gt;=0,ERP자료_원본!F305,0))</f>
        <v>0</v>
      </c>
      <c r="G305">
        <f>F305+ERP자료_원본!G305</f>
        <v>0</v>
      </c>
      <c r="H305">
        <f>ERP자료_원본!J305</f>
        <v>28500000</v>
      </c>
      <c r="I305">
        <f>ERP자료_원본!L305</f>
        <v>-5002925</v>
      </c>
    </row>
    <row r="306" spans="1:9" ht="19.149999999999999" x14ac:dyDescent="0.7">
      <c r="A306">
        <v>304</v>
      </c>
      <c r="B306" t="s">
        <v>4655</v>
      </c>
      <c r="C306" t="s">
        <v>27</v>
      </c>
      <c r="D306" t="s">
        <v>4667</v>
      </c>
      <c r="E306" t="s">
        <v>1060</v>
      </c>
      <c r="F306">
        <f>IF(AND(ERP자료_원본!E306&lt;0,ERP자료_원본!E306+ERP자료_원본!F306&lt;0),0,IF(ERP자료_원본!E306&gt;=0,ERP자료_원본!F306,0))</f>
        <v>160000</v>
      </c>
      <c r="G306">
        <f>F306+ERP자료_원본!G306</f>
        <v>160000</v>
      </c>
      <c r="H306">
        <f>ERP자료_원본!J306</f>
        <v>160000</v>
      </c>
      <c r="I306">
        <f>ERP자료_원본!L306</f>
        <v>0</v>
      </c>
    </row>
    <row r="307" spans="1:9" ht="19.149999999999999" x14ac:dyDescent="0.7">
      <c r="A307">
        <v>305</v>
      </c>
      <c r="B307" t="s">
        <v>4655</v>
      </c>
      <c r="C307" t="s">
        <v>27</v>
      </c>
      <c r="D307" t="s">
        <v>4668</v>
      </c>
      <c r="E307" t="s">
        <v>4669</v>
      </c>
      <c r="F307">
        <f>IF(AND(ERP자료_원본!E307&lt;0,ERP자료_원본!E307+ERP자료_원본!F307&lt;0),0,IF(ERP자료_원본!E307&gt;=0,ERP자료_원본!F307,0))</f>
        <v>0</v>
      </c>
      <c r="G307">
        <f>F307+ERP자료_원본!G307</f>
        <v>0</v>
      </c>
      <c r="H307">
        <f>ERP자료_원본!J307</f>
        <v>0</v>
      </c>
      <c r="I307">
        <f>ERP자료_원본!L307</f>
        <v>-4442340</v>
      </c>
    </row>
    <row r="308" spans="1:9" ht="19.149999999999999" x14ac:dyDescent="0.7">
      <c r="A308">
        <v>306</v>
      </c>
      <c r="B308" t="s">
        <v>4655</v>
      </c>
      <c r="C308" t="s">
        <v>27</v>
      </c>
      <c r="D308" t="s">
        <v>4670</v>
      </c>
      <c r="E308" t="s">
        <v>1216</v>
      </c>
      <c r="F308">
        <f>IF(AND(ERP자료_원본!E308&lt;0,ERP자료_원본!E308+ERP자료_원본!F308&lt;0),0,IF(ERP자료_원본!E308&gt;=0,ERP자료_원본!F308,0))</f>
        <v>130000</v>
      </c>
      <c r="G308">
        <f>F308+ERP자료_원본!G308</f>
        <v>130000</v>
      </c>
      <c r="H308">
        <f>ERP자료_원본!J308</f>
        <v>130000</v>
      </c>
      <c r="I308">
        <f>ERP자료_원본!L308</f>
        <v>0</v>
      </c>
    </row>
    <row r="309" spans="1:9" ht="19.149999999999999" x14ac:dyDescent="0.7">
      <c r="A309">
        <v>307</v>
      </c>
      <c r="B309" t="s">
        <v>4655</v>
      </c>
      <c r="C309" t="s">
        <v>27</v>
      </c>
      <c r="D309" t="s">
        <v>4671</v>
      </c>
      <c r="E309" t="s">
        <v>1236</v>
      </c>
      <c r="F309">
        <f>IF(AND(ERP자료_원본!E309&lt;0,ERP자료_원본!E309+ERP자료_원본!F309&lt;0),0,IF(ERP자료_원본!E309&gt;=0,ERP자료_원본!F309,0))</f>
        <v>990000</v>
      </c>
      <c r="G309">
        <f>F309+ERP자료_원본!G309</f>
        <v>990000</v>
      </c>
      <c r="H309">
        <f>ERP자료_원본!J309</f>
        <v>990000</v>
      </c>
      <c r="I309">
        <f>ERP자료_원본!L309</f>
        <v>0</v>
      </c>
    </row>
    <row r="310" spans="1:9" ht="19.149999999999999" x14ac:dyDescent="0.7">
      <c r="A310">
        <v>308</v>
      </c>
      <c r="B310" t="s">
        <v>4655</v>
      </c>
      <c r="C310" t="s">
        <v>27</v>
      </c>
      <c r="D310" t="s">
        <v>4672</v>
      </c>
      <c r="E310" t="s">
        <v>1346</v>
      </c>
      <c r="F310">
        <f>IF(AND(ERP자료_원본!E310&lt;0,ERP자료_원본!E310+ERP자료_원본!F310&lt;0),0,IF(ERP자료_원본!E310&gt;=0,ERP자료_원본!F310,0))</f>
        <v>0</v>
      </c>
      <c r="G310">
        <f>F310+ERP자료_원본!G310</f>
        <v>0</v>
      </c>
      <c r="H310">
        <f>ERP자료_원본!J310</f>
        <v>76500</v>
      </c>
      <c r="I310">
        <f>ERP자료_원본!L310</f>
        <v>76000</v>
      </c>
    </row>
    <row r="311" spans="1:9" ht="19.149999999999999" x14ac:dyDescent="0.7">
      <c r="A311">
        <v>309</v>
      </c>
      <c r="B311" t="s">
        <v>4655</v>
      </c>
      <c r="C311" t="s">
        <v>27</v>
      </c>
      <c r="D311" t="s">
        <v>4673</v>
      </c>
      <c r="E311" t="s">
        <v>1364</v>
      </c>
      <c r="F311">
        <f>IF(AND(ERP자료_원본!E311&lt;0,ERP자료_원본!E311+ERP자료_원본!F311&lt;0),0,IF(ERP자료_원본!E311&gt;=0,ERP자료_원본!F311,0))</f>
        <v>80000</v>
      </c>
      <c r="G311">
        <f>F311+ERP자료_원본!G311</f>
        <v>80000</v>
      </c>
      <c r="H311">
        <f>ERP자료_원본!J311</f>
        <v>80000</v>
      </c>
      <c r="I311">
        <f>ERP자료_원본!L311</f>
        <v>0</v>
      </c>
    </row>
    <row r="312" spans="1:9" ht="19.149999999999999" x14ac:dyDescent="0.7">
      <c r="A312">
        <v>310</v>
      </c>
      <c r="B312" t="s">
        <v>4655</v>
      </c>
      <c r="C312" t="s">
        <v>27</v>
      </c>
      <c r="D312" t="s">
        <v>4674</v>
      </c>
      <c r="E312" t="s">
        <v>1450</v>
      </c>
      <c r="F312">
        <f>IF(AND(ERP자료_원본!E312&lt;0,ERP자료_원본!E312+ERP자료_원본!F312&lt;0),0,IF(ERP자료_원본!E312&gt;=0,ERP자료_원본!F312,0))</f>
        <v>23762200</v>
      </c>
      <c r="G312">
        <f>F312+ERP자료_원본!G312</f>
        <v>23762200</v>
      </c>
      <c r="H312">
        <f>ERP자료_원본!J312</f>
        <v>10000000</v>
      </c>
      <c r="I312">
        <f>ERP자료_원본!L312</f>
        <v>74325200</v>
      </c>
    </row>
    <row r="313" spans="1:9" ht="19.149999999999999" x14ac:dyDescent="0.7">
      <c r="A313">
        <v>311</v>
      </c>
      <c r="B313" t="s">
        <v>4655</v>
      </c>
      <c r="C313" t="s">
        <v>27</v>
      </c>
      <c r="D313" t="s">
        <v>4675</v>
      </c>
      <c r="E313" t="s">
        <v>1497</v>
      </c>
      <c r="F313">
        <f>IF(AND(ERP자료_원본!E313&lt;0,ERP자료_원본!E313+ERP자료_원본!F313&lt;0),0,IF(ERP자료_원본!E313&gt;=0,ERP자료_원본!F313,0))</f>
        <v>3500</v>
      </c>
      <c r="G313">
        <f>F313+ERP자료_원본!G313</f>
        <v>3500</v>
      </c>
      <c r="H313">
        <f>ERP자료_원본!J313</f>
        <v>3500</v>
      </c>
      <c r="I313">
        <f>ERP자료_원본!L313</f>
        <v>0</v>
      </c>
    </row>
    <row r="314" spans="1:9" ht="19.149999999999999" x14ac:dyDescent="0.7">
      <c r="A314">
        <v>312</v>
      </c>
      <c r="B314" t="s">
        <v>4655</v>
      </c>
      <c r="C314" t="s">
        <v>27</v>
      </c>
      <c r="D314" t="s">
        <v>4676</v>
      </c>
      <c r="E314" t="s">
        <v>1627</v>
      </c>
      <c r="F314">
        <f>IF(AND(ERP자료_원본!E314&lt;0,ERP자료_원본!E314+ERP자료_원본!F314&lt;0),0,IF(ERP자료_원본!E314&gt;=0,ERP자료_원본!F314,0))</f>
        <v>544700</v>
      </c>
      <c r="G314">
        <f>F314+ERP자료_원본!G314</f>
        <v>544700</v>
      </c>
      <c r="H314">
        <f>ERP자료_원본!J314</f>
        <v>544700</v>
      </c>
      <c r="I314">
        <f>ERP자료_원본!L314</f>
        <v>0</v>
      </c>
    </row>
    <row r="315" spans="1:9" ht="19.149999999999999" x14ac:dyDescent="0.7">
      <c r="A315">
        <v>313</v>
      </c>
      <c r="B315" t="s">
        <v>4655</v>
      </c>
      <c r="C315" t="s">
        <v>27</v>
      </c>
      <c r="D315" t="s">
        <v>4677</v>
      </c>
      <c r="E315" t="s">
        <v>1633</v>
      </c>
      <c r="F315">
        <f>IF(AND(ERP자료_원본!E315&lt;0,ERP자료_원본!E315+ERP자료_원본!F315&lt;0),0,IF(ERP자료_원본!E315&gt;=0,ERP자료_원본!F315,0))</f>
        <v>960000</v>
      </c>
      <c r="G315">
        <f>F315+ERP자료_원본!G315</f>
        <v>960000</v>
      </c>
      <c r="H315">
        <f>ERP자료_원본!J315</f>
        <v>960000</v>
      </c>
      <c r="I315">
        <f>ERP자료_원본!L315</f>
        <v>0</v>
      </c>
    </row>
    <row r="316" spans="1:9" ht="19.149999999999999" x14ac:dyDescent="0.7">
      <c r="A316">
        <v>314</v>
      </c>
      <c r="B316" t="s">
        <v>4655</v>
      </c>
      <c r="C316" t="s">
        <v>27</v>
      </c>
      <c r="D316" t="s">
        <v>4678</v>
      </c>
      <c r="E316" t="s">
        <v>1694</v>
      </c>
      <c r="F316">
        <f>IF(AND(ERP자료_원본!E316&lt;0,ERP자료_원본!E316+ERP자료_원본!F316&lt;0),0,IF(ERP자료_원본!E316&gt;=0,ERP자료_원본!F316,0))</f>
        <v>0</v>
      </c>
      <c r="G316">
        <f>F316+ERP자료_원본!G316</f>
        <v>0</v>
      </c>
      <c r="H316">
        <f>ERP자료_원본!J316</f>
        <v>0</v>
      </c>
      <c r="I316">
        <f>ERP자료_원본!L316</f>
        <v>-907400</v>
      </c>
    </row>
    <row r="317" spans="1:9" ht="19.149999999999999" x14ac:dyDescent="0.7">
      <c r="A317">
        <v>315</v>
      </c>
      <c r="B317" t="s">
        <v>4655</v>
      </c>
      <c r="C317" t="s">
        <v>27</v>
      </c>
      <c r="D317" t="s">
        <v>4679</v>
      </c>
      <c r="E317" t="s">
        <v>1781</v>
      </c>
      <c r="F317">
        <f>IF(AND(ERP자료_원본!E317&lt;0,ERP자료_원본!E317+ERP자료_원본!F317&lt;0),0,IF(ERP자료_원본!E317&gt;=0,ERP자료_원본!F317,0))</f>
        <v>276000</v>
      </c>
      <c r="G317">
        <f>F317+ERP자료_원본!G317</f>
        <v>276000</v>
      </c>
      <c r="H317">
        <f>ERP자료_원본!J317</f>
        <v>282000</v>
      </c>
      <c r="I317">
        <f>ERP자료_원본!L317</f>
        <v>-6000</v>
      </c>
    </row>
    <row r="318" spans="1:9" ht="19.149999999999999" x14ac:dyDescent="0.7">
      <c r="A318">
        <v>316</v>
      </c>
      <c r="B318" t="s">
        <v>4655</v>
      </c>
      <c r="C318" t="s">
        <v>27</v>
      </c>
      <c r="D318" t="s">
        <v>4680</v>
      </c>
      <c r="E318" t="s">
        <v>1833</v>
      </c>
      <c r="F318">
        <f>IF(AND(ERP자료_원본!E318&lt;0,ERP자료_원본!E318+ERP자료_원본!F318&lt;0),0,IF(ERP자료_원본!E318&gt;=0,ERP자료_원본!F318,0))</f>
        <v>306000</v>
      </c>
      <c r="G318">
        <f>F318+ERP자료_원본!G318</f>
        <v>306000</v>
      </c>
      <c r="H318">
        <f>ERP자료_원본!J318</f>
        <v>382500</v>
      </c>
      <c r="I318">
        <f>ERP자료_원본!L318</f>
        <v>0</v>
      </c>
    </row>
    <row r="319" spans="1:9" ht="19.149999999999999" x14ac:dyDescent="0.7">
      <c r="A319">
        <v>317</v>
      </c>
      <c r="B319" t="s">
        <v>4655</v>
      </c>
      <c r="C319" t="s">
        <v>27</v>
      </c>
      <c r="D319" t="s">
        <v>4681</v>
      </c>
      <c r="E319" t="s">
        <v>1839</v>
      </c>
      <c r="F319">
        <f>IF(AND(ERP자료_원본!E319&lt;0,ERP자료_원본!E319+ERP자료_원본!F319&lt;0),0,IF(ERP자료_원본!E319&gt;=0,ERP자료_원본!F319,0))</f>
        <v>75000</v>
      </c>
      <c r="G319">
        <f>F319+ERP자료_원본!G319</f>
        <v>75000</v>
      </c>
      <c r="H319">
        <f>ERP자료_원본!J319</f>
        <v>75000</v>
      </c>
      <c r="I319">
        <f>ERP자료_원본!L319</f>
        <v>0</v>
      </c>
    </row>
    <row r="320" spans="1:9" ht="19.149999999999999" x14ac:dyDescent="0.7">
      <c r="A320">
        <v>318</v>
      </c>
      <c r="B320" t="s">
        <v>4655</v>
      </c>
      <c r="C320" t="s">
        <v>27</v>
      </c>
      <c r="D320" t="s">
        <v>4682</v>
      </c>
      <c r="E320" t="s">
        <v>1878</v>
      </c>
      <c r="F320">
        <f>IF(AND(ERP자료_원본!E320&lt;0,ERP자료_원본!E320+ERP자료_원본!F320&lt;0),0,IF(ERP자료_원본!E320&gt;=0,ERP자료_원본!F320,0))</f>
        <v>5070400</v>
      </c>
      <c r="G320">
        <f>F320+ERP자료_원본!G320</f>
        <v>5070400</v>
      </c>
      <c r="H320">
        <f>ERP자료_원본!J320</f>
        <v>5070400</v>
      </c>
      <c r="I320">
        <f>ERP자료_원본!L320</f>
        <v>0</v>
      </c>
    </row>
    <row r="321" spans="1:9" ht="19.149999999999999" x14ac:dyDescent="0.7">
      <c r="A321">
        <v>319</v>
      </c>
      <c r="B321" t="s">
        <v>4655</v>
      </c>
      <c r="C321" t="s">
        <v>27</v>
      </c>
      <c r="D321" t="s">
        <v>4683</v>
      </c>
      <c r="E321" t="s">
        <v>1904</v>
      </c>
      <c r="F321">
        <f>IF(AND(ERP자료_원본!E321&lt;0,ERP자료_원본!E321+ERP자료_원본!F321&lt;0),0,IF(ERP자료_원본!E321&gt;=0,ERP자료_원본!F321,0))</f>
        <v>0</v>
      </c>
      <c r="G321">
        <f>F321+ERP자료_원본!G321</f>
        <v>0</v>
      </c>
      <c r="H321">
        <f>ERP자료_원본!J321</f>
        <v>0</v>
      </c>
      <c r="I321">
        <f>ERP자료_원본!L321</f>
        <v>-105400</v>
      </c>
    </row>
    <row r="322" spans="1:9" ht="19.149999999999999" x14ac:dyDescent="0.7">
      <c r="A322">
        <v>320</v>
      </c>
      <c r="B322" t="s">
        <v>4655</v>
      </c>
      <c r="C322" t="s">
        <v>27</v>
      </c>
      <c r="D322" t="s">
        <v>4684</v>
      </c>
      <c r="E322" t="s">
        <v>1908</v>
      </c>
      <c r="F322">
        <f>IF(AND(ERP자료_원본!E322&lt;0,ERP자료_원본!E322+ERP자료_원본!F322&lt;0),0,IF(ERP자료_원본!E322&gt;=0,ERP자료_원본!F322,0))</f>
        <v>0</v>
      </c>
      <c r="G322">
        <f>F322+ERP자료_원본!G322</f>
        <v>1199860</v>
      </c>
      <c r="H322">
        <f>ERP자료_원본!J322</f>
        <v>0</v>
      </c>
      <c r="I322">
        <f>ERP자료_원본!L322</f>
        <v>-20508706</v>
      </c>
    </row>
    <row r="323" spans="1:9" ht="19.149999999999999" x14ac:dyDescent="0.7">
      <c r="A323">
        <v>321</v>
      </c>
      <c r="B323" t="s">
        <v>4655</v>
      </c>
      <c r="C323" t="s">
        <v>27</v>
      </c>
      <c r="D323" t="s">
        <v>4685</v>
      </c>
      <c r="E323" t="s">
        <v>1923</v>
      </c>
      <c r="F323">
        <f>IF(AND(ERP자료_원본!E323&lt;0,ERP자료_원본!E323+ERP자료_원본!F323&lt;0),0,IF(ERP자료_원본!E323&gt;=0,ERP자료_원본!F323,0))</f>
        <v>368000</v>
      </c>
      <c r="G323">
        <f>F323+ERP자료_원본!G323</f>
        <v>368000</v>
      </c>
      <c r="H323">
        <f>ERP자료_원본!J323</f>
        <v>292000</v>
      </c>
      <c r="I323">
        <f>ERP자료_원본!L323</f>
        <v>76000</v>
      </c>
    </row>
    <row r="324" spans="1:9" ht="19.149999999999999" x14ac:dyDescent="0.7">
      <c r="A324">
        <v>322</v>
      </c>
      <c r="B324" t="s">
        <v>4655</v>
      </c>
      <c r="C324" t="s">
        <v>27</v>
      </c>
      <c r="D324" t="s">
        <v>4686</v>
      </c>
      <c r="E324" t="s">
        <v>1930</v>
      </c>
      <c r="F324">
        <f>IF(AND(ERP자료_원본!E324&lt;0,ERP자료_원본!E324+ERP자료_원본!F324&lt;0),0,IF(ERP자료_원본!E324&gt;=0,ERP자료_원본!F324,0))</f>
        <v>619000</v>
      </c>
      <c r="G324">
        <f>F324+ERP자료_원본!G324</f>
        <v>619000</v>
      </c>
      <c r="H324">
        <f>ERP자료_원본!J324</f>
        <v>400000</v>
      </c>
      <c r="I324">
        <f>ERP자료_원본!L324</f>
        <v>1712000</v>
      </c>
    </row>
    <row r="325" spans="1:9" ht="19.149999999999999" x14ac:dyDescent="0.7">
      <c r="A325">
        <v>323</v>
      </c>
      <c r="B325" t="s">
        <v>4655</v>
      </c>
      <c r="C325" t="s">
        <v>27</v>
      </c>
      <c r="D325" t="s">
        <v>4687</v>
      </c>
      <c r="E325" t="s">
        <v>4688</v>
      </c>
      <c r="F325">
        <f>IF(AND(ERP자료_원본!E325&lt;0,ERP자료_원본!E325+ERP자료_원본!F325&lt;0),0,IF(ERP자료_원본!E325&gt;=0,ERP자료_원본!F325,0))</f>
        <v>0</v>
      </c>
      <c r="G325">
        <f>F325+ERP자료_원본!G325</f>
        <v>0</v>
      </c>
      <c r="H325">
        <f>ERP자료_원본!J325</f>
        <v>0</v>
      </c>
      <c r="I325">
        <f>ERP자료_원본!L325</f>
        <v>5880000</v>
      </c>
    </row>
    <row r="326" spans="1:9" ht="19.149999999999999" x14ac:dyDescent="0.7">
      <c r="A326">
        <v>324</v>
      </c>
      <c r="B326" t="s">
        <v>4655</v>
      </c>
      <c r="C326" t="s">
        <v>27</v>
      </c>
      <c r="D326" t="s">
        <v>4689</v>
      </c>
      <c r="E326" t="s">
        <v>1993</v>
      </c>
      <c r="F326">
        <f>IF(AND(ERP자료_원본!E326&lt;0,ERP자료_원본!E326+ERP자료_원본!F326&lt;0),0,IF(ERP자료_원본!E326&gt;=0,ERP자료_원본!F326,0))</f>
        <v>156500</v>
      </c>
      <c r="G326">
        <f>F326+ERP자료_원본!G326</f>
        <v>156500</v>
      </c>
      <c r="H326">
        <f>ERP자료_원본!J326</f>
        <v>156500</v>
      </c>
      <c r="I326">
        <f>ERP자료_원본!L326</f>
        <v>0</v>
      </c>
    </row>
    <row r="327" spans="1:9" ht="19.149999999999999" x14ac:dyDescent="0.7">
      <c r="A327">
        <v>325</v>
      </c>
      <c r="B327" t="s">
        <v>4655</v>
      </c>
      <c r="C327" t="s">
        <v>27</v>
      </c>
      <c r="D327" t="s">
        <v>4690</v>
      </c>
      <c r="E327" t="s">
        <v>2102</v>
      </c>
      <c r="F327">
        <f>IF(AND(ERP자료_원본!E327&lt;0,ERP자료_원본!E327+ERP자료_원본!F327&lt;0),0,IF(ERP자료_원본!E327&gt;=0,ERP자료_원본!F327,0))</f>
        <v>5250000</v>
      </c>
      <c r="G327">
        <f>F327+ERP자료_원본!G327</f>
        <v>5250000</v>
      </c>
      <c r="H327">
        <f>ERP자료_원본!J327</f>
        <v>5250000</v>
      </c>
      <c r="I327">
        <f>ERP자료_원본!L327</f>
        <v>0</v>
      </c>
    </row>
    <row r="328" spans="1:9" ht="19.149999999999999" x14ac:dyDescent="0.7">
      <c r="A328">
        <v>326</v>
      </c>
      <c r="B328" t="s">
        <v>4655</v>
      </c>
      <c r="C328" t="s">
        <v>27</v>
      </c>
      <c r="D328" t="s">
        <v>4691</v>
      </c>
      <c r="E328" t="s">
        <v>2145</v>
      </c>
      <c r="F328">
        <f>IF(AND(ERP자료_원본!E328&lt;0,ERP자료_원본!E328+ERP자료_원본!F328&lt;0),0,IF(ERP자료_원본!E328&gt;=0,ERP자료_원본!F328,0))</f>
        <v>16000</v>
      </c>
      <c r="G328">
        <f>F328+ERP자료_원본!G328</f>
        <v>16000</v>
      </c>
      <c r="H328">
        <f>ERP자료_원본!J328</f>
        <v>92000</v>
      </c>
      <c r="I328">
        <f>ERP자료_원본!L328</f>
        <v>0</v>
      </c>
    </row>
    <row r="329" spans="1:9" ht="19.149999999999999" x14ac:dyDescent="0.7">
      <c r="A329">
        <v>327</v>
      </c>
      <c r="B329" t="s">
        <v>4655</v>
      </c>
      <c r="C329" t="s">
        <v>27</v>
      </c>
      <c r="D329" t="s">
        <v>4692</v>
      </c>
      <c r="E329" t="s">
        <v>2149</v>
      </c>
      <c r="F329">
        <f>IF(AND(ERP자료_원본!E329&lt;0,ERP자료_원본!E329+ERP자료_원본!F329&lt;0),0,IF(ERP자료_원본!E329&gt;=0,ERP자료_원본!F329,0))</f>
        <v>84000</v>
      </c>
      <c r="G329">
        <f>F329+ERP자료_원본!G329</f>
        <v>84000</v>
      </c>
      <c r="H329">
        <f>ERP자료_원본!J329</f>
        <v>84000</v>
      </c>
      <c r="I329">
        <f>ERP자료_원본!L329</f>
        <v>0</v>
      </c>
    </row>
    <row r="330" spans="1:9" ht="19.149999999999999" x14ac:dyDescent="0.7">
      <c r="A330">
        <v>328</v>
      </c>
      <c r="B330" t="s">
        <v>4655</v>
      </c>
      <c r="C330" t="s">
        <v>27</v>
      </c>
      <c r="D330" t="s">
        <v>4693</v>
      </c>
      <c r="E330" t="s">
        <v>2152</v>
      </c>
      <c r="F330">
        <f>IF(AND(ERP자료_원본!E330&lt;0,ERP자료_원본!E330+ERP자료_원본!F330&lt;0),0,IF(ERP자료_원본!E330&gt;=0,ERP자료_원본!F330,0))</f>
        <v>153000</v>
      </c>
      <c r="G330">
        <f>F330+ERP자료_원본!G330</f>
        <v>153000</v>
      </c>
      <c r="H330">
        <f>ERP자료_원본!J330</f>
        <v>153000</v>
      </c>
      <c r="I330">
        <f>ERP자료_원본!L330</f>
        <v>0</v>
      </c>
    </row>
    <row r="331" spans="1:9" ht="19.149999999999999" x14ac:dyDescent="0.7">
      <c r="A331">
        <v>329</v>
      </c>
      <c r="B331" t="s">
        <v>4655</v>
      </c>
      <c r="C331" t="s">
        <v>27</v>
      </c>
      <c r="D331" t="s">
        <v>4694</v>
      </c>
      <c r="E331" t="s">
        <v>2237</v>
      </c>
      <c r="F331">
        <f>IF(AND(ERP자료_원본!E331&lt;0,ERP자료_원본!E331+ERP자료_원본!F331&lt;0),0,IF(ERP자료_원본!E331&gt;=0,ERP자료_원본!F331,0))</f>
        <v>309500</v>
      </c>
      <c r="G331">
        <f>F331+ERP자료_원본!G331</f>
        <v>309500</v>
      </c>
      <c r="H331">
        <f>ERP자료_원본!J331</f>
        <v>309500</v>
      </c>
      <c r="I331">
        <f>ERP자료_원본!L331</f>
        <v>0</v>
      </c>
    </row>
    <row r="332" spans="1:9" ht="19.149999999999999" x14ac:dyDescent="0.7">
      <c r="A332">
        <v>330</v>
      </c>
      <c r="B332" t="s">
        <v>4655</v>
      </c>
      <c r="C332" t="s">
        <v>27</v>
      </c>
      <c r="D332" t="s">
        <v>4695</v>
      </c>
      <c r="E332" t="s">
        <v>4696</v>
      </c>
      <c r="F332">
        <f>IF(AND(ERP자료_원본!E332&lt;0,ERP자료_원본!E332+ERP자료_원본!F332&lt;0),0,IF(ERP자료_원본!E332&gt;=0,ERP자료_원본!F332,0))</f>
        <v>0</v>
      </c>
      <c r="G332">
        <f>F332+ERP자료_원본!G332</f>
        <v>0</v>
      </c>
      <c r="H332">
        <f>ERP자료_원본!J332</f>
        <v>0</v>
      </c>
      <c r="I332">
        <f>ERP자료_원본!L332</f>
        <v>-640000</v>
      </c>
    </row>
    <row r="333" spans="1:9" ht="19.149999999999999" x14ac:dyDescent="0.7">
      <c r="A333">
        <v>331</v>
      </c>
      <c r="B333" t="s">
        <v>4655</v>
      </c>
      <c r="C333" t="s">
        <v>27</v>
      </c>
      <c r="D333" t="s">
        <v>4697</v>
      </c>
      <c r="E333" t="s">
        <v>2284</v>
      </c>
      <c r="F333">
        <f>IF(AND(ERP자료_원본!E333&lt;0,ERP자료_원본!E333+ERP자료_원본!F333&lt;0),0,IF(ERP자료_원본!E333&gt;=0,ERP자료_원본!F333,0))</f>
        <v>160000</v>
      </c>
      <c r="G333">
        <f>F333+ERP자료_원본!G333</f>
        <v>160000</v>
      </c>
      <c r="H333">
        <f>ERP자료_원본!J333</f>
        <v>160000</v>
      </c>
      <c r="I333">
        <f>ERP자료_원본!L333</f>
        <v>0</v>
      </c>
    </row>
    <row r="334" spans="1:9" ht="19.149999999999999" x14ac:dyDescent="0.7">
      <c r="A334">
        <v>332</v>
      </c>
      <c r="B334" t="s">
        <v>4655</v>
      </c>
      <c r="C334" t="s">
        <v>27</v>
      </c>
      <c r="D334" t="s">
        <v>4698</v>
      </c>
      <c r="E334" t="s">
        <v>4699</v>
      </c>
      <c r="F334">
        <f>IF(AND(ERP자료_원본!E334&lt;0,ERP자료_원본!E334+ERP자료_원본!F334&lt;0),0,IF(ERP자료_원본!E334&gt;=0,ERP자료_원본!F334,0))</f>
        <v>75000</v>
      </c>
      <c r="G334">
        <f>F334+ERP자료_원본!G334</f>
        <v>75000</v>
      </c>
      <c r="H334">
        <f>ERP자료_원본!J334</f>
        <v>75000</v>
      </c>
      <c r="I334">
        <f>ERP자료_원본!L334</f>
        <v>0</v>
      </c>
    </row>
    <row r="335" spans="1:9" ht="19.149999999999999" x14ac:dyDescent="0.7">
      <c r="A335">
        <v>333</v>
      </c>
      <c r="B335" t="s">
        <v>4655</v>
      </c>
      <c r="C335" t="s">
        <v>27</v>
      </c>
      <c r="D335" t="s">
        <v>4700</v>
      </c>
      <c r="E335" t="s">
        <v>2300</v>
      </c>
      <c r="F335">
        <f>IF(AND(ERP자료_원본!E335&lt;0,ERP자료_원본!E335+ERP자료_원본!F335&lt;0),0,IF(ERP자료_원본!E335&gt;=0,ERP자료_원본!F335,0))</f>
        <v>0</v>
      </c>
      <c r="G335">
        <f>F335+ERP자료_원본!G335</f>
        <v>0</v>
      </c>
      <c r="H335">
        <f>ERP자료_원본!J335</f>
        <v>5000000</v>
      </c>
      <c r="I335">
        <f>ERP자료_원본!L335</f>
        <v>-154130</v>
      </c>
    </row>
    <row r="336" spans="1:9" ht="19.149999999999999" x14ac:dyDescent="0.7">
      <c r="A336">
        <v>334</v>
      </c>
      <c r="B336" t="s">
        <v>4655</v>
      </c>
      <c r="C336" t="s">
        <v>27</v>
      </c>
      <c r="D336" t="s">
        <v>4701</v>
      </c>
      <c r="E336" t="s">
        <v>2393</v>
      </c>
      <c r="F336">
        <f>IF(AND(ERP자료_원본!E336&lt;0,ERP자료_원본!E336+ERP자료_원본!F336&lt;0),0,IF(ERP자료_원본!E336&gt;=0,ERP자료_원본!F336,0))</f>
        <v>233000</v>
      </c>
      <c r="G336">
        <f>F336+ERP자료_원본!G336</f>
        <v>233000</v>
      </c>
      <c r="H336">
        <f>ERP자료_원본!J336</f>
        <v>233000</v>
      </c>
      <c r="I336">
        <f>ERP자료_원본!L336</f>
        <v>0</v>
      </c>
    </row>
    <row r="337" spans="1:9" ht="19.149999999999999" x14ac:dyDescent="0.7">
      <c r="A337">
        <v>335</v>
      </c>
      <c r="B337" t="s">
        <v>4655</v>
      </c>
      <c r="C337" t="s">
        <v>27</v>
      </c>
      <c r="D337" t="s">
        <v>4702</v>
      </c>
      <c r="E337" t="s">
        <v>2470</v>
      </c>
      <c r="F337">
        <f>IF(AND(ERP자료_원본!E337&lt;0,ERP자료_원본!E337+ERP자료_원본!F337&lt;0),0,IF(ERP자료_원본!E337&gt;=0,ERP자료_원본!F337,0))</f>
        <v>5261280</v>
      </c>
      <c r="G337">
        <f>F337+ERP자료_원본!G337</f>
        <v>5261280</v>
      </c>
      <c r="H337">
        <f>ERP자료_원본!J337</f>
        <v>9015000</v>
      </c>
      <c r="I337">
        <f>ERP자료_원본!L337</f>
        <v>-2738720</v>
      </c>
    </row>
    <row r="338" spans="1:9" ht="19.149999999999999" x14ac:dyDescent="0.7">
      <c r="A338">
        <v>336</v>
      </c>
      <c r="B338" t="s">
        <v>4655</v>
      </c>
      <c r="C338" t="s">
        <v>27</v>
      </c>
      <c r="D338" t="s">
        <v>4703</v>
      </c>
      <c r="E338" t="s">
        <v>2497</v>
      </c>
      <c r="F338">
        <f>IF(AND(ERP자료_원본!E338&lt;0,ERP자료_원본!E338+ERP자료_원본!F338&lt;0),0,IF(ERP자료_원본!E338&gt;=0,ERP자료_원본!F338,0))</f>
        <v>240000</v>
      </c>
      <c r="G338">
        <f>F338+ERP자료_원본!G338</f>
        <v>240000</v>
      </c>
      <c r="H338">
        <f>ERP자료_원본!J338</f>
        <v>240000</v>
      </c>
      <c r="I338">
        <f>ERP자료_원본!L338</f>
        <v>0</v>
      </c>
    </row>
    <row r="339" spans="1:9" ht="19.149999999999999" x14ac:dyDescent="0.7">
      <c r="A339">
        <v>337</v>
      </c>
      <c r="B339" t="s">
        <v>4655</v>
      </c>
      <c r="C339" t="s">
        <v>27</v>
      </c>
      <c r="D339" t="s">
        <v>4704</v>
      </c>
      <c r="E339" t="s">
        <v>2512</v>
      </c>
      <c r="F339">
        <f>IF(AND(ERP자료_원본!E339&lt;0,ERP자료_원본!E339+ERP자료_원본!F339&lt;0),0,IF(ERP자료_원본!E339&gt;=0,ERP자료_원본!F339,0))</f>
        <v>160000</v>
      </c>
      <c r="G339">
        <f>F339+ERP자료_원본!G339</f>
        <v>160000</v>
      </c>
      <c r="H339">
        <f>ERP자료_원본!J339</f>
        <v>160000</v>
      </c>
      <c r="I339">
        <f>ERP자료_원본!L339</f>
        <v>0</v>
      </c>
    </row>
    <row r="340" spans="1:9" ht="19.149999999999999" x14ac:dyDescent="0.7">
      <c r="A340">
        <v>338</v>
      </c>
      <c r="B340" t="s">
        <v>4655</v>
      </c>
      <c r="C340" t="s">
        <v>27</v>
      </c>
      <c r="D340" t="s">
        <v>4705</v>
      </c>
      <c r="E340" t="s">
        <v>2603</v>
      </c>
      <c r="F340">
        <f>IF(AND(ERP자료_원본!E340&lt;0,ERP자료_원본!E340+ERP자료_원본!F340&lt;0),0,IF(ERP자료_원본!E340&gt;=0,ERP자료_원본!F340,0))</f>
        <v>70400</v>
      </c>
      <c r="G340">
        <f>F340+ERP자료_원본!G340</f>
        <v>70400</v>
      </c>
      <c r="H340">
        <f>ERP자료_원본!J340</f>
        <v>70400</v>
      </c>
      <c r="I340">
        <f>ERP자료_원본!L340</f>
        <v>0</v>
      </c>
    </row>
    <row r="341" spans="1:9" ht="19.149999999999999" x14ac:dyDescent="0.7">
      <c r="A341">
        <v>339</v>
      </c>
      <c r="B341" t="s">
        <v>4655</v>
      </c>
      <c r="C341" t="s">
        <v>27</v>
      </c>
      <c r="D341" t="s">
        <v>4706</v>
      </c>
      <c r="E341" t="s">
        <v>2758</v>
      </c>
      <c r="F341">
        <f>IF(AND(ERP자료_원본!E341&lt;0,ERP자료_원본!E341+ERP자료_원본!F341&lt;0),0,IF(ERP자료_원본!E341&gt;=0,ERP자료_원본!F341,0))</f>
        <v>1000000</v>
      </c>
      <c r="G341">
        <f>F341+ERP자료_원본!G341</f>
        <v>1000000</v>
      </c>
      <c r="H341">
        <f>ERP자료_원본!J341</f>
        <v>1000000</v>
      </c>
      <c r="I341">
        <f>ERP자료_원본!L341</f>
        <v>0</v>
      </c>
    </row>
    <row r="342" spans="1:9" ht="19.149999999999999" x14ac:dyDescent="0.7">
      <c r="A342">
        <v>340</v>
      </c>
      <c r="B342" t="s">
        <v>4655</v>
      </c>
      <c r="C342" t="s">
        <v>27</v>
      </c>
      <c r="D342" t="s">
        <v>4707</v>
      </c>
      <c r="E342" t="s">
        <v>2813</v>
      </c>
      <c r="F342">
        <f>IF(AND(ERP자료_원본!E342&lt;0,ERP자료_원본!E342+ERP자료_원본!F342&lt;0),0,IF(ERP자료_원본!E342&gt;=0,ERP자료_원본!F342,0))</f>
        <v>121400</v>
      </c>
      <c r="G342">
        <f>F342+ERP자료_원본!G342</f>
        <v>121400</v>
      </c>
      <c r="H342">
        <f>ERP자료_원본!J342</f>
        <v>121400</v>
      </c>
      <c r="I342">
        <f>ERP자료_원본!L342</f>
        <v>0</v>
      </c>
    </row>
    <row r="343" spans="1:9" ht="19.149999999999999" x14ac:dyDescent="0.7">
      <c r="A343">
        <v>341</v>
      </c>
      <c r="B343" t="s">
        <v>4655</v>
      </c>
      <c r="C343" t="s">
        <v>27</v>
      </c>
      <c r="D343" t="s">
        <v>4708</v>
      </c>
      <c r="E343" t="s">
        <v>2821</v>
      </c>
      <c r="F343">
        <f>IF(AND(ERP자료_원본!E343&lt;0,ERP자료_원본!E343+ERP자료_원본!F343&lt;0),0,IF(ERP자료_원본!E343&gt;=0,ERP자료_원본!F343,0))</f>
        <v>80000</v>
      </c>
      <c r="G343">
        <f>F343+ERP자료_원본!G343</f>
        <v>80000</v>
      </c>
      <c r="H343">
        <f>ERP자료_원본!J343</f>
        <v>80000</v>
      </c>
      <c r="I343">
        <f>ERP자료_원본!L343</f>
        <v>0</v>
      </c>
    </row>
    <row r="344" spans="1:9" ht="19.149999999999999" x14ac:dyDescent="0.7">
      <c r="A344">
        <v>342</v>
      </c>
      <c r="B344" t="s">
        <v>4655</v>
      </c>
      <c r="C344" t="s">
        <v>27</v>
      </c>
      <c r="D344" t="s">
        <v>4709</v>
      </c>
      <c r="E344" t="s">
        <v>2830</v>
      </c>
      <c r="F344">
        <f>IF(AND(ERP자료_원본!E344&lt;0,ERP자료_원본!E344+ERP자료_원본!F344&lt;0),0,IF(ERP자료_원본!E344&gt;=0,ERP자료_원본!F344,0))</f>
        <v>-11200</v>
      </c>
      <c r="G344">
        <f>F344+ERP자료_원본!G344</f>
        <v>-11200</v>
      </c>
      <c r="H344">
        <f>ERP자료_원본!J344</f>
        <v>0</v>
      </c>
      <c r="I344">
        <f>ERP자료_원본!L344</f>
        <v>-11200</v>
      </c>
    </row>
    <row r="345" spans="1:9" ht="19.149999999999999" x14ac:dyDescent="0.7">
      <c r="A345">
        <v>343</v>
      </c>
      <c r="B345" t="s">
        <v>4655</v>
      </c>
      <c r="C345" t="s">
        <v>27</v>
      </c>
      <c r="D345" t="s">
        <v>4710</v>
      </c>
      <c r="E345" t="s">
        <v>2849</v>
      </c>
      <c r="F345">
        <f>IF(AND(ERP자료_원본!E345&lt;0,ERP자료_원본!E345+ERP자료_원본!F345&lt;0),0,IF(ERP자료_원본!E345&gt;=0,ERP자료_원본!F345,0))</f>
        <v>143000</v>
      </c>
      <c r="G345">
        <f>F345+ERP자료_원본!G345</f>
        <v>143000</v>
      </c>
      <c r="H345">
        <f>ERP자료_원본!J345</f>
        <v>0</v>
      </c>
      <c r="I345">
        <f>ERP자료_원본!L345</f>
        <v>143000</v>
      </c>
    </row>
    <row r="346" spans="1:9" ht="19.149999999999999" x14ac:dyDescent="0.7">
      <c r="A346">
        <v>344</v>
      </c>
      <c r="B346" t="s">
        <v>4655</v>
      </c>
      <c r="C346" t="s">
        <v>27</v>
      </c>
      <c r="D346" t="s">
        <v>4711</v>
      </c>
      <c r="E346" t="s">
        <v>2959</v>
      </c>
      <c r="F346">
        <f>IF(AND(ERP자료_원본!E346&lt;0,ERP자료_원본!E346+ERP자료_원본!F346&lt;0),0,IF(ERP자료_원본!E346&gt;=0,ERP자료_원본!F346,0))</f>
        <v>32000</v>
      </c>
      <c r="G346">
        <f>F346+ERP자료_원본!G346</f>
        <v>32000</v>
      </c>
      <c r="H346">
        <f>ERP자료_원본!J346</f>
        <v>32000</v>
      </c>
      <c r="I346">
        <f>ERP자료_원본!L346</f>
        <v>0</v>
      </c>
    </row>
    <row r="347" spans="1:9" ht="19.149999999999999" x14ac:dyDescent="0.7">
      <c r="A347">
        <v>345</v>
      </c>
      <c r="B347" t="s">
        <v>4655</v>
      </c>
      <c r="C347" t="s">
        <v>27</v>
      </c>
      <c r="D347" t="s">
        <v>4712</v>
      </c>
      <c r="E347" t="s">
        <v>3115</v>
      </c>
      <c r="F347">
        <f>IF(AND(ERP자료_원본!E347&lt;0,ERP자료_원본!E347+ERP자료_원본!F347&lt;0),0,IF(ERP자료_원본!E347&gt;=0,ERP자료_원본!F347,0))</f>
        <v>112000</v>
      </c>
      <c r="G347">
        <f>F347+ERP자료_원본!G347</f>
        <v>112000</v>
      </c>
      <c r="H347">
        <f>ERP자료_원본!J347</f>
        <v>80000</v>
      </c>
      <c r="I347">
        <f>ERP자료_원본!L347</f>
        <v>32000</v>
      </c>
    </row>
    <row r="348" spans="1:9" ht="19.149999999999999" x14ac:dyDescent="0.7">
      <c r="A348">
        <v>346</v>
      </c>
      <c r="B348" t="s">
        <v>4655</v>
      </c>
      <c r="C348" t="s">
        <v>27</v>
      </c>
      <c r="D348" t="s">
        <v>4713</v>
      </c>
      <c r="E348" t="s">
        <v>3181</v>
      </c>
      <c r="F348">
        <f>IF(AND(ERP자료_원본!E348&lt;0,ERP자료_원본!E348+ERP자료_원본!F348&lt;0),0,IF(ERP자료_원본!E348&gt;=0,ERP자료_원본!F348,0))</f>
        <v>0</v>
      </c>
      <c r="G348">
        <f>F348+ERP자료_원본!G348</f>
        <v>0</v>
      </c>
      <c r="H348">
        <f>ERP자료_원본!J348</f>
        <v>0</v>
      </c>
      <c r="I348">
        <f>ERP자료_원본!L348</f>
        <v>-2812500</v>
      </c>
    </row>
    <row r="349" spans="1:9" ht="19.149999999999999" x14ac:dyDescent="0.7">
      <c r="A349">
        <v>347</v>
      </c>
      <c r="B349" t="s">
        <v>4655</v>
      </c>
      <c r="C349" t="s">
        <v>27</v>
      </c>
      <c r="D349" t="s">
        <v>4714</v>
      </c>
      <c r="E349" t="s">
        <v>3244</v>
      </c>
      <c r="F349">
        <f>IF(AND(ERP자료_원본!E349&lt;0,ERP자료_원본!E349+ERP자료_원본!F349&lt;0),0,IF(ERP자료_원본!E349&gt;=0,ERP자료_원본!F349,0))</f>
        <v>0</v>
      </c>
      <c r="G349">
        <f>F349+ERP자료_원본!G349</f>
        <v>0</v>
      </c>
      <c r="H349">
        <f>ERP자료_원본!J349</f>
        <v>0</v>
      </c>
      <c r="I349">
        <f>ERP자료_원본!L349</f>
        <v>-34070</v>
      </c>
    </row>
    <row r="350" spans="1:9" ht="19.149999999999999" x14ac:dyDescent="0.7">
      <c r="A350">
        <v>348</v>
      </c>
      <c r="B350" t="s">
        <v>4655</v>
      </c>
      <c r="C350" t="s">
        <v>27</v>
      </c>
      <c r="D350" t="s">
        <v>4715</v>
      </c>
      <c r="E350" t="s">
        <v>4716</v>
      </c>
      <c r="F350">
        <f>IF(AND(ERP자료_원본!E350&lt;0,ERP자료_원본!E350+ERP자료_원본!F350&lt;0),0,IF(ERP자료_원본!E350&gt;=0,ERP자료_원본!F350,0))</f>
        <v>0</v>
      </c>
      <c r="G350">
        <f>F350+ERP자료_원본!G350</f>
        <v>0</v>
      </c>
      <c r="H350">
        <f>ERP자료_원본!J350</f>
        <v>0</v>
      </c>
      <c r="I350">
        <f>ERP자료_원본!L350</f>
        <v>-3244690</v>
      </c>
    </row>
    <row r="351" spans="1:9" ht="19.149999999999999" x14ac:dyDescent="0.7">
      <c r="A351">
        <v>349</v>
      </c>
      <c r="B351" t="s">
        <v>4655</v>
      </c>
      <c r="C351" t="s">
        <v>27</v>
      </c>
      <c r="D351" t="s">
        <v>4717</v>
      </c>
      <c r="E351" t="s">
        <v>3352</v>
      </c>
      <c r="F351">
        <f>IF(AND(ERP자료_원본!E351&lt;0,ERP자료_원본!E351+ERP자료_원본!F351&lt;0),0,IF(ERP자료_원본!E351&gt;=0,ERP자료_원본!F351,0))</f>
        <v>0</v>
      </c>
      <c r="G351">
        <f>F351+ERP자료_원본!G351</f>
        <v>93070</v>
      </c>
      <c r="H351">
        <f>ERP자료_원본!J351</f>
        <v>93070</v>
      </c>
      <c r="I351">
        <f>ERP자료_원본!L351</f>
        <v>0</v>
      </c>
    </row>
    <row r="352" spans="1:9" ht="19.149999999999999" x14ac:dyDescent="0.7">
      <c r="A352">
        <v>350</v>
      </c>
      <c r="B352" t="s">
        <v>4655</v>
      </c>
      <c r="C352" t="s">
        <v>27</v>
      </c>
      <c r="D352" t="s">
        <v>4718</v>
      </c>
      <c r="E352" t="s">
        <v>3356</v>
      </c>
      <c r="F352">
        <f>IF(AND(ERP자료_원본!E352&lt;0,ERP자료_원본!E352+ERP자료_원본!F352&lt;0),0,IF(ERP자료_원본!E352&gt;=0,ERP자료_원본!F352,0))</f>
        <v>0</v>
      </c>
      <c r="G352">
        <f>F352+ERP자료_원본!G352</f>
        <v>7580230</v>
      </c>
      <c r="H352">
        <f>ERP자료_원본!J352</f>
        <v>7203050</v>
      </c>
      <c r="I352">
        <f>ERP자료_원본!L352</f>
        <v>47595440</v>
      </c>
    </row>
    <row r="353" spans="1:9" ht="19.149999999999999" x14ac:dyDescent="0.7">
      <c r="A353">
        <v>351</v>
      </c>
      <c r="B353" t="s">
        <v>4655</v>
      </c>
      <c r="C353" t="s">
        <v>27</v>
      </c>
      <c r="D353" t="s">
        <v>4719</v>
      </c>
      <c r="E353" t="s">
        <v>3359</v>
      </c>
      <c r="F353">
        <f>IF(AND(ERP자료_원본!E353&lt;0,ERP자료_원본!E353+ERP자료_원본!F353&lt;0),0,IF(ERP자료_원본!E353&gt;=0,ERP자료_원본!F353,0))</f>
        <v>12179400</v>
      </c>
      <c r="G353">
        <f>F353+ERP자료_원본!G353</f>
        <v>12179400</v>
      </c>
      <c r="H353">
        <f>ERP자료_원본!J353</f>
        <v>12179400</v>
      </c>
      <c r="I353">
        <f>ERP자료_원본!L353</f>
        <v>0</v>
      </c>
    </row>
    <row r="354" spans="1:9" ht="19.149999999999999" x14ac:dyDescent="0.7">
      <c r="A354">
        <v>352</v>
      </c>
      <c r="B354" t="s">
        <v>4655</v>
      </c>
      <c r="C354" t="s">
        <v>27</v>
      </c>
      <c r="D354" t="s">
        <v>4720</v>
      </c>
      <c r="E354" t="s">
        <v>3363</v>
      </c>
      <c r="F354">
        <f>IF(AND(ERP자료_원본!E354&lt;0,ERP자료_원본!E354+ERP자료_원본!F354&lt;0),0,IF(ERP자료_원본!E354&gt;=0,ERP자료_원본!F354,0))</f>
        <v>280000</v>
      </c>
      <c r="G354">
        <f>F354+ERP자료_원본!G354</f>
        <v>280000</v>
      </c>
      <c r="H354">
        <f>ERP자료_원본!J354</f>
        <v>0</v>
      </c>
      <c r="I354">
        <f>ERP자료_원본!L354</f>
        <v>280000</v>
      </c>
    </row>
    <row r="355" spans="1:9" ht="19.149999999999999" x14ac:dyDescent="0.7">
      <c r="A355">
        <v>353</v>
      </c>
      <c r="B355" t="s">
        <v>4655</v>
      </c>
      <c r="C355" t="s">
        <v>27</v>
      </c>
      <c r="D355" t="s">
        <v>4721</v>
      </c>
      <c r="E355" t="s">
        <v>4722</v>
      </c>
      <c r="F355">
        <f>IF(AND(ERP자료_원본!E355&lt;0,ERP자료_원본!E355+ERP자료_원본!F355&lt;0),0,IF(ERP자료_원본!E355&gt;=0,ERP자료_원본!F355,0))</f>
        <v>0</v>
      </c>
      <c r="G355">
        <f>F355+ERP자료_원본!G355</f>
        <v>0</v>
      </c>
      <c r="H355">
        <f>ERP자료_원본!J355</f>
        <v>0</v>
      </c>
      <c r="I355">
        <f>ERP자료_원본!L355</f>
        <v>280000</v>
      </c>
    </row>
    <row r="356" spans="1:9" ht="19.149999999999999" x14ac:dyDescent="0.7">
      <c r="A356">
        <v>354</v>
      </c>
      <c r="B356" t="s">
        <v>4655</v>
      </c>
      <c r="C356" t="s">
        <v>27</v>
      </c>
      <c r="D356" t="s">
        <v>4723</v>
      </c>
      <c r="E356" t="s">
        <v>3411</v>
      </c>
      <c r="F356">
        <f>IF(AND(ERP자료_원본!E356&lt;0,ERP자료_원본!E356+ERP자료_원본!F356&lt;0),0,IF(ERP자료_원본!E356&gt;=0,ERP자료_원본!F356,0))</f>
        <v>80000</v>
      </c>
      <c r="G356">
        <f>F356+ERP자료_원본!G356</f>
        <v>80000</v>
      </c>
      <c r="H356">
        <f>ERP자료_원본!J356</f>
        <v>80000</v>
      </c>
      <c r="I356">
        <f>ERP자료_원본!L356</f>
        <v>0</v>
      </c>
    </row>
    <row r="357" spans="1:9" ht="19.149999999999999" x14ac:dyDescent="0.7">
      <c r="A357">
        <v>355</v>
      </c>
      <c r="B357" t="s">
        <v>4655</v>
      </c>
      <c r="C357" t="s">
        <v>27</v>
      </c>
      <c r="D357" t="s">
        <v>4724</v>
      </c>
      <c r="E357" t="s">
        <v>3433</v>
      </c>
      <c r="F357">
        <f>IF(AND(ERP자료_원본!E357&lt;0,ERP자료_원본!E357+ERP자료_원본!F357&lt;0),0,IF(ERP자료_원본!E357&gt;=0,ERP자료_원본!F357,0))</f>
        <v>320000</v>
      </c>
      <c r="G357">
        <f>F357+ERP자료_원본!G357</f>
        <v>320000</v>
      </c>
      <c r="H357">
        <f>ERP자료_원본!J357</f>
        <v>320000</v>
      </c>
      <c r="I357">
        <f>ERP자료_원본!L357</f>
        <v>0</v>
      </c>
    </row>
    <row r="358" spans="1:9" ht="19.149999999999999" x14ac:dyDescent="0.7">
      <c r="A358">
        <v>356</v>
      </c>
      <c r="B358" t="s">
        <v>4655</v>
      </c>
      <c r="C358" t="s">
        <v>27</v>
      </c>
      <c r="D358" t="s">
        <v>4725</v>
      </c>
      <c r="E358" t="s">
        <v>3477</v>
      </c>
      <c r="F358">
        <f>IF(AND(ERP자료_원본!E358&lt;0,ERP자료_원본!E358+ERP자료_원본!F358&lt;0),0,IF(ERP자료_원본!E358&gt;=0,ERP자료_원본!F358,0))</f>
        <v>966000</v>
      </c>
      <c r="G358">
        <f>F358+ERP자료_원본!G358</f>
        <v>966000</v>
      </c>
      <c r="H358">
        <f>ERP자료_원본!J358</f>
        <v>1035000</v>
      </c>
      <c r="I358">
        <f>ERP자료_원본!L358</f>
        <v>0</v>
      </c>
    </row>
    <row r="359" spans="1:9" ht="19.149999999999999" x14ac:dyDescent="0.7">
      <c r="A359">
        <v>357</v>
      </c>
      <c r="B359" t="s">
        <v>4655</v>
      </c>
      <c r="C359" t="s">
        <v>27</v>
      </c>
      <c r="D359" t="s">
        <v>4726</v>
      </c>
      <c r="E359" t="s">
        <v>3493</v>
      </c>
      <c r="F359">
        <f>IF(AND(ERP자료_원본!E359&lt;0,ERP자료_원본!E359+ERP자료_원본!F359&lt;0),0,IF(ERP자료_원본!E359&gt;=0,ERP자료_원본!F359,0))</f>
        <v>229500</v>
      </c>
      <c r="G359">
        <f>F359+ERP자료_원본!G359</f>
        <v>229500</v>
      </c>
      <c r="H359">
        <f>ERP자료_원본!J359</f>
        <v>229500</v>
      </c>
      <c r="I359">
        <f>ERP자료_원본!L359</f>
        <v>0</v>
      </c>
    </row>
    <row r="360" spans="1:9" ht="19.149999999999999" x14ac:dyDescent="0.7">
      <c r="A360">
        <v>358</v>
      </c>
      <c r="B360" t="s">
        <v>4655</v>
      </c>
      <c r="C360" t="s">
        <v>27</v>
      </c>
      <c r="D360" t="s">
        <v>4727</v>
      </c>
      <c r="E360" t="s">
        <v>3526</v>
      </c>
      <c r="F360">
        <f>IF(AND(ERP자료_원본!E360&lt;0,ERP자료_원본!E360+ERP자료_원본!F360&lt;0),0,IF(ERP자료_원본!E360&gt;=0,ERP자료_원본!F360,0))</f>
        <v>30000</v>
      </c>
      <c r="G360">
        <f>F360+ERP자료_원본!G360</f>
        <v>30000</v>
      </c>
      <c r="H360">
        <f>ERP자료_원본!J360</f>
        <v>30000</v>
      </c>
      <c r="I360">
        <f>ERP자료_원본!L360</f>
        <v>0</v>
      </c>
    </row>
    <row r="361" spans="1:9" ht="19.149999999999999" x14ac:dyDescent="0.7">
      <c r="A361">
        <v>359</v>
      </c>
      <c r="B361" t="s">
        <v>4655</v>
      </c>
      <c r="C361" t="s">
        <v>27</v>
      </c>
      <c r="D361" t="s">
        <v>4728</v>
      </c>
      <c r="E361" t="s">
        <v>3553</v>
      </c>
      <c r="F361">
        <f>IF(AND(ERP자료_원본!E361&lt;0,ERP자료_원본!E361+ERP자료_원본!F361&lt;0),0,IF(ERP자료_원본!E361&gt;=0,ERP자료_원본!F361,0))</f>
        <v>474000</v>
      </c>
      <c r="G361">
        <f>F361+ERP자료_원본!G361</f>
        <v>474000</v>
      </c>
      <c r="H361">
        <f>ERP자료_원본!J361</f>
        <v>460000</v>
      </c>
      <c r="I361">
        <f>ERP자료_원본!L361</f>
        <v>94000</v>
      </c>
    </row>
    <row r="362" spans="1:9" ht="19.149999999999999" x14ac:dyDescent="0.7">
      <c r="A362">
        <v>360</v>
      </c>
      <c r="B362" t="s">
        <v>4655</v>
      </c>
      <c r="C362" t="s">
        <v>27</v>
      </c>
      <c r="D362" t="s">
        <v>4729</v>
      </c>
      <c r="E362" t="s">
        <v>3580</v>
      </c>
      <c r="F362">
        <f>IF(AND(ERP자료_원본!E362&lt;0,ERP자료_원본!E362+ERP자료_원본!F362&lt;0),0,IF(ERP자료_원본!E362&gt;=0,ERP자료_원본!F362,0))</f>
        <v>80000</v>
      </c>
      <c r="G362">
        <f>F362+ERP자료_원본!G362</f>
        <v>80000</v>
      </c>
      <c r="H362">
        <f>ERP자료_원본!J362</f>
        <v>80000</v>
      </c>
      <c r="I362">
        <f>ERP자료_원본!L362</f>
        <v>0</v>
      </c>
    </row>
    <row r="363" spans="1:9" ht="19.149999999999999" x14ac:dyDescent="0.7">
      <c r="A363">
        <v>361</v>
      </c>
      <c r="B363" t="s">
        <v>4655</v>
      </c>
      <c r="C363" t="s">
        <v>27</v>
      </c>
      <c r="D363" t="s">
        <v>4730</v>
      </c>
      <c r="E363" t="s">
        <v>3618</v>
      </c>
      <c r="F363">
        <f>IF(AND(ERP자료_원본!E363&lt;0,ERP자료_원본!E363+ERP자료_원본!F363&lt;0),0,IF(ERP자료_원본!E363&gt;=0,ERP자료_원본!F363,0))</f>
        <v>-158600</v>
      </c>
      <c r="G363">
        <f>F363+ERP자료_원본!G363</f>
        <v>-158600</v>
      </c>
      <c r="H363">
        <f>ERP자료_원본!J363</f>
        <v>0</v>
      </c>
      <c r="I363">
        <f>ERP자료_원본!L363</f>
        <v>320800</v>
      </c>
    </row>
    <row r="364" spans="1:9" ht="19.149999999999999" x14ac:dyDescent="0.7">
      <c r="A364">
        <v>362</v>
      </c>
      <c r="B364" t="s">
        <v>4655</v>
      </c>
      <c r="C364" t="s">
        <v>27</v>
      </c>
      <c r="D364" t="s">
        <v>4731</v>
      </c>
      <c r="E364" t="s">
        <v>3655</v>
      </c>
      <c r="F364">
        <f>IF(AND(ERP자료_원본!E364&lt;0,ERP자료_원본!E364+ERP자료_원본!F364&lt;0),0,IF(ERP자료_원본!E364&gt;=0,ERP자료_원본!F364,0))</f>
        <v>160000</v>
      </c>
      <c r="G364">
        <f>F364+ERP자료_원본!G364</f>
        <v>160000</v>
      </c>
      <c r="H364">
        <f>ERP자료_원본!J364</f>
        <v>160000</v>
      </c>
      <c r="I364">
        <f>ERP자료_원본!L364</f>
        <v>0</v>
      </c>
    </row>
    <row r="365" spans="1:9" ht="19.149999999999999" x14ac:dyDescent="0.7">
      <c r="A365">
        <v>363</v>
      </c>
      <c r="B365" t="s">
        <v>4655</v>
      </c>
      <c r="C365" t="s">
        <v>27</v>
      </c>
      <c r="D365" t="s">
        <v>4732</v>
      </c>
      <c r="E365" t="s">
        <v>4733</v>
      </c>
      <c r="F365">
        <f>IF(AND(ERP자료_원본!E365&lt;0,ERP자료_원본!E365+ERP자료_원본!F365&lt;0),0,IF(ERP자료_원본!E365&gt;=0,ERP자료_원본!F365,0))</f>
        <v>0</v>
      </c>
      <c r="G365">
        <f>F365+ERP자료_원본!G365</f>
        <v>0</v>
      </c>
      <c r="H365">
        <f>ERP자료_원본!J365</f>
        <v>0</v>
      </c>
      <c r="I365">
        <f>ERP자료_원본!L365</f>
        <v>12890215</v>
      </c>
    </row>
    <row r="366" spans="1:9" ht="19.149999999999999" x14ac:dyDescent="0.7">
      <c r="A366">
        <v>364</v>
      </c>
      <c r="B366" t="s">
        <v>4655</v>
      </c>
      <c r="C366" t="s">
        <v>27</v>
      </c>
      <c r="D366" t="s">
        <v>4734</v>
      </c>
      <c r="E366" t="s">
        <v>3668</v>
      </c>
      <c r="F366">
        <f>IF(AND(ERP자료_원본!E366&lt;0,ERP자료_원본!E366+ERP자료_원본!F366&lt;0),0,IF(ERP자료_원본!E366&gt;=0,ERP자료_원본!F366,0))</f>
        <v>0</v>
      </c>
      <c r="G366">
        <f>F366+ERP자료_원본!G366</f>
        <v>0</v>
      </c>
      <c r="H366">
        <f>ERP자료_원본!J366</f>
        <v>0</v>
      </c>
      <c r="I366">
        <f>ERP자료_원본!L366</f>
        <v>400000000</v>
      </c>
    </row>
    <row r="367" spans="1:9" ht="19.149999999999999" x14ac:dyDescent="0.7">
      <c r="A367">
        <v>365</v>
      </c>
      <c r="B367" t="s">
        <v>4655</v>
      </c>
      <c r="C367" t="s">
        <v>27</v>
      </c>
      <c r="D367" t="s">
        <v>4735</v>
      </c>
      <c r="E367" t="s">
        <v>3676</v>
      </c>
      <c r="F367">
        <f>IF(AND(ERP자료_원본!E367&lt;0,ERP자료_원본!E367+ERP자료_원본!F367&lt;0),0,IF(ERP자료_원본!E367&gt;=0,ERP자료_원본!F367,0))</f>
        <v>90000</v>
      </c>
      <c r="G367">
        <f>F367+ERP자료_원본!G367</f>
        <v>90000</v>
      </c>
      <c r="H367">
        <f>ERP자료_원본!J367</f>
        <v>90000</v>
      </c>
      <c r="I367">
        <f>ERP자료_원본!L367</f>
        <v>0</v>
      </c>
    </row>
    <row r="368" spans="1:9" ht="19.149999999999999" x14ac:dyDescent="0.7">
      <c r="A368">
        <v>366</v>
      </c>
      <c r="B368" t="s">
        <v>4655</v>
      </c>
      <c r="C368" t="s">
        <v>27</v>
      </c>
      <c r="D368" t="s">
        <v>4736</v>
      </c>
      <c r="E368" t="s">
        <v>4737</v>
      </c>
      <c r="F368">
        <f>IF(AND(ERP자료_원본!E368&lt;0,ERP자료_원본!E368+ERP자료_원본!F368&lt;0),0,IF(ERP자료_원본!E368&gt;=0,ERP자료_원본!F368,0))</f>
        <v>0</v>
      </c>
      <c r="G368">
        <f>F368+ERP자료_원본!G368</f>
        <v>0</v>
      </c>
      <c r="H368">
        <f>ERP자료_원본!J368</f>
        <v>0</v>
      </c>
      <c r="I368">
        <f>ERP자료_원본!L368</f>
        <v>-2985000</v>
      </c>
    </row>
    <row r="369" spans="1:9" ht="19.149999999999999" x14ac:dyDescent="0.7">
      <c r="A369">
        <v>367</v>
      </c>
      <c r="B369" t="s">
        <v>4655</v>
      </c>
      <c r="C369" t="s">
        <v>27</v>
      </c>
      <c r="D369" t="s">
        <v>4738</v>
      </c>
      <c r="E369" t="s">
        <v>4739</v>
      </c>
      <c r="F369">
        <f>IF(AND(ERP자료_원본!E369&lt;0,ERP자료_원본!E369+ERP자료_원본!F369&lt;0),0,IF(ERP자료_원본!E369&gt;=0,ERP자료_원본!F369,0))</f>
        <v>160000</v>
      </c>
      <c r="G369">
        <f>F369+ERP자료_원본!G369</f>
        <v>160000</v>
      </c>
      <c r="H369">
        <f>ERP자료_원본!J369</f>
        <v>160000</v>
      </c>
      <c r="I369">
        <f>ERP자료_원본!L369</f>
        <v>0</v>
      </c>
    </row>
    <row r="370" spans="1:9" ht="19.149999999999999" x14ac:dyDescent="0.7">
      <c r="A370">
        <v>368</v>
      </c>
      <c r="B370" t="s">
        <v>4655</v>
      </c>
      <c r="C370" t="s">
        <v>27</v>
      </c>
      <c r="D370" t="s">
        <v>4740</v>
      </c>
      <c r="E370" t="s">
        <v>3761</v>
      </c>
      <c r="F370">
        <f>IF(AND(ERP자료_원본!E370&lt;0,ERP자료_원본!E370+ERP자료_원본!F370&lt;0),0,IF(ERP자료_원본!E370&gt;=0,ERP자료_원본!F370,0))</f>
        <v>240000</v>
      </c>
      <c r="G370">
        <f>F370+ERP자료_원본!G370</f>
        <v>240000</v>
      </c>
      <c r="H370">
        <f>ERP자료_원본!J370</f>
        <v>240000</v>
      </c>
      <c r="I370">
        <f>ERP자료_원본!L370</f>
        <v>0</v>
      </c>
    </row>
    <row r="371" spans="1:9" ht="19.149999999999999" x14ac:dyDescent="0.7">
      <c r="A371">
        <v>369</v>
      </c>
      <c r="B371" t="s">
        <v>4655</v>
      </c>
      <c r="C371" t="s">
        <v>27</v>
      </c>
      <c r="D371" t="s">
        <v>4741</v>
      </c>
      <c r="E371" t="s">
        <v>3781</v>
      </c>
      <c r="F371">
        <f>IF(AND(ERP자료_원본!E371&lt;0,ERP자료_원본!E371+ERP자료_원본!F371&lt;0),0,IF(ERP자료_원본!E371&gt;=0,ERP자료_원본!F371,0))</f>
        <v>57116750</v>
      </c>
      <c r="G371">
        <f>F371+ERP자료_원본!G371</f>
        <v>57116750</v>
      </c>
      <c r="H371">
        <f>ERP자료_원본!J371</f>
        <v>52512000</v>
      </c>
      <c r="I371">
        <f>ERP자료_원본!L371</f>
        <v>23491250</v>
      </c>
    </row>
    <row r="372" spans="1:9" ht="19.149999999999999" x14ac:dyDescent="0.7">
      <c r="A372">
        <v>370</v>
      </c>
      <c r="B372" t="s">
        <v>4655</v>
      </c>
      <c r="C372" t="s">
        <v>27</v>
      </c>
      <c r="D372" t="s">
        <v>4742</v>
      </c>
      <c r="E372" t="s">
        <v>3789</v>
      </c>
      <c r="F372">
        <f>IF(AND(ERP자료_원본!E372&lt;0,ERP자료_원본!E372+ERP자료_원본!F372&lt;0),0,IF(ERP자료_원본!E372&gt;=0,ERP자료_원본!F372,0))</f>
        <v>0</v>
      </c>
      <c r="G372">
        <f>F372+ERP자료_원본!G372</f>
        <v>0</v>
      </c>
      <c r="H372">
        <f>ERP자료_원본!J372</f>
        <v>0</v>
      </c>
      <c r="I372">
        <f>ERP자료_원본!L372</f>
        <v>-782500</v>
      </c>
    </row>
    <row r="373" spans="1:9" ht="19.149999999999999" x14ac:dyDescent="0.7">
      <c r="A373">
        <v>371</v>
      </c>
      <c r="B373" t="s">
        <v>4655</v>
      </c>
      <c r="C373" t="s">
        <v>27</v>
      </c>
      <c r="D373" t="s">
        <v>4743</v>
      </c>
      <c r="E373" t="s">
        <v>4019</v>
      </c>
      <c r="F373">
        <f>IF(AND(ERP자료_원본!E373&lt;0,ERP자료_원본!E373+ERP자료_원본!F373&lt;0),0,IF(ERP자료_원본!E373&gt;=0,ERP자료_원본!F373,0))</f>
        <v>2494800</v>
      </c>
      <c r="G373">
        <f>F373+ERP자료_원본!G373</f>
        <v>2494800</v>
      </c>
      <c r="H373">
        <f>ERP자료_원본!J373</f>
        <v>2494800</v>
      </c>
      <c r="I373">
        <f>ERP자료_원본!L373</f>
        <v>0</v>
      </c>
    </row>
    <row r="374" spans="1:9" ht="19.149999999999999" x14ac:dyDescent="0.7">
      <c r="A374">
        <v>372</v>
      </c>
      <c r="B374" t="s">
        <v>4655</v>
      </c>
      <c r="C374" t="s">
        <v>27</v>
      </c>
      <c r="D374" t="s">
        <v>4744</v>
      </c>
      <c r="E374" t="s">
        <v>4067</v>
      </c>
      <c r="F374">
        <f>IF(AND(ERP자료_원본!E374&lt;0,ERP자료_원본!E374+ERP자료_원본!F374&lt;0),0,IF(ERP자료_원본!E374&gt;=0,ERP자료_원본!F374,0))</f>
        <v>19400</v>
      </c>
      <c r="G374">
        <f>F374+ERP자료_원본!G374</f>
        <v>19400</v>
      </c>
      <c r="H374">
        <f>ERP자료_원본!J374</f>
        <v>19400</v>
      </c>
      <c r="I374">
        <f>ERP자료_원본!L374</f>
        <v>0</v>
      </c>
    </row>
    <row r="375" spans="1:9" ht="19.149999999999999" x14ac:dyDescent="0.7">
      <c r="A375">
        <v>373</v>
      </c>
      <c r="B375" t="s">
        <v>4655</v>
      </c>
      <c r="C375" t="s">
        <v>27</v>
      </c>
      <c r="D375" t="s">
        <v>4745</v>
      </c>
      <c r="E375" t="s">
        <v>4164</v>
      </c>
      <c r="F375">
        <f>IF(AND(ERP자료_원본!E375&lt;0,ERP자료_원본!E375+ERP자료_원본!F375&lt;0),0,IF(ERP자료_원본!E375&gt;=0,ERP자료_원본!F375,0))</f>
        <v>80000</v>
      </c>
      <c r="G375">
        <f>F375+ERP자료_원본!G375</f>
        <v>80000</v>
      </c>
      <c r="H375">
        <f>ERP자료_원본!J375</f>
        <v>80000</v>
      </c>
      <c r="I375">
        <f>ERP자료_원본!L375</f>
        <v>0</v>
      </c>
    </row>
    <row r="376" spans="1:9" ht="19.149999999999999" x14ac:dyDescent="0.7">
      <c r="A376">
        <v>374</v>
      </c>
      <c r="B376" t="s">
        <v>4655</v>
      </c>
      <c r="C376" t="s">
        <v>27</v>
      </c>
      <c r="D376" t="s">
        <v>4746</v>
      </c>
      <c r="E376" t="s">
        <v>4189</v>
      </c>
      <c r="F376">
        <f>IF(AND(ERP자료_원본!E376&lt;0,ERP자료_원본!E376+ERP자료_원본!F376&lt;0),0,IF(ERP자료_원본!E376&gt;=0,ERP자료_원본!F376,0))</f>
        <v>240000</v>
      </c>
      <c r="G376">
        <f>F376+ERP자료_원본!G376</f>
        <v>240000</v>
      </c>
      <c r="H376">
        <f>ERP자료_원본!J376</f>
        <v>240000</v>
      </c>
      <c r="I376">
        <f>ERP자료_원본!L376</f>
        <v>0</v>
      </c>
    </row>
    <row r="377" spans="1:9" ht="19.149999999999999" x14ac:dyDescent="0.7">
      <c r="A377">
        <v>375</v>
      </c>
      <c r="B377" t="s">
        <v>4747</v>
      </c>
    </row>
    <row r="378" spans="1:9" ht="19.149999999999999" x14ac:dyDescent="0.7">
      <c r="A378">
        <v>376</v>
      </c>
      <c r="B378" t="s">
        <v>4748</v>
      </c>
      <c r="C378" t="s">
        <v>626</v>
      </c>
      <c r="D378" t="s">
        <v>4749</v>
      </c>
      <c r="E378" t="s">
        <v>623</v>
      </c>
      <c r="F378">
        <f>IF(AND(ERP자료_원본!E378&lt;0,ERP자료_원본!E378+ERP자료_원본!F378&lt;0),0,IF(ERP자료_원본!E378&gt;=0,ERP자료_원본!F378,0))</f>
        <v>66000</v>
      </c>
      <c r="G378">
        <f>F378+ERP자료_원본!G378</f>
        <v>66000</v>
      </c>
      <c r="H378">
        <f>ERP자료_원본!J378</f>
        <v>116000</v>
      </c>
      <c r="I378">
        <f>ERP자료_원본!L378</f>
        <v>0</v>
      </c>
    </row>
    <row r="379" spans="1:9" ht="19.149999999999999" x14ac:dyDescent="0.7">
      <c r="A379">
        <v>377</v>
      </c>
      <c r="B379" t="s">
        <v>4748</v>
      </c>
      <c r="C379" t="s">
        <v>626</v>
      </c>
      <c r="D379" t="s">
        <v>4750</v>
      </c>
      <c r="E379" t="s">
        <v>751</v>
      </c>
      <c r="F379">
        <f>IF(AND(ERP자료_원본!E379&lt;0,ERP자료_원본!E379+ERP자료_원본!F379&lt;0),0,IF(ERP자료_원본!E379&gt;=0,ERP자료_원본!F379,0))</f>
        <v>16000</v>
      </c>
      <c r="G379">
        <f>F379+ERP자료_원본!G379</f>
        <v>16000</v>
      </c>
      <c r="H379">
        <f>ERP자료_원본!J379</f>
        <v>16000</v>
      </c>
      <c r="I379">
        <f>ERP자료_원본!L379</f>
        <v>0</v>
      </c>
    </row>
    <row r="380" spans="1:9" ht="19.149999999999999" x14ac:dyDescent="0.7">
      <c r="A380">
        <v>378</v>
      </c>
      <c r="B380" t="s">
        <v>4748</v>
      </c>
      <c r="C380" t="s">
        <v>626</v>
      </c>
      <c r="D380" t="s">
        <v>4751</v>
      </c>
      <c r="E380" t="s">
        <v>754</v>
      </c>
      <c r="F380">
        <f>IF(AND(ERP자료_원본!E380&lt;0,ERP자료_원본!E380+ERP자료_원본!F380&lt;0),0,IF(ERP자료_원본!E380&gt;=0,ERP자료_원본!F380,0))</f>
        <v>16986650</v>
      </c>
      <c r="G380">
        <f>F380+ERP자료_원본!G380</f>
        <v>16986650</v>
      </c>
      <c r="H380">
        <f>ERP자료_원본!J380</f>
        <v>25000000</v>
      </c>
      <c r="I380">
        <f>ERP자료_원본!L380</f>
        <v>-7901525</v>
      </c>
    </row>
    <row r="381" spans="1:9" ht="19.149999999999999" x14ac:dyDescent="0.7">
      <c r="A381">
        <v>379</v>
      </c>
      <c r="B381" t="s">
        <v>4748</v>
      </c>
      <c r="C381" t="s">
        <v>626</v>
      </c>
      <c r="D381" t="s">
        <v>4752</v>
      </c>
      <c r="E381" t="s">
        <v>830</v>
      </c>
      <c r="F381">
        <f>IF(AND(ERP자료_원본!E381&lt;0,ERP자료_원본!E381+ERP자료_원본!F381&lt;0),0,IF(ERP자료_원본!E381&gt;=0,ERP자료_원본!F381,0))</f>
        <v>160000</v>
      </c>
      <c r="G381">
        <f>F381+ERP자료_원본!G381</f>
        <v>160000</v>
      </c>
      <c r="H381">
        <f>ERP자료_원본!J381</f>
        <v>160000</v>
      </c>
      <c r="I381">
        <f>ERP자료_원본!L381</f>
        <v>80000</v>
      </c>
    </row>
    <row r="382" spans="1:9" ht="19.149999999999999" x14ac:dyDescent="0.7">
      <c r="A382">
        <v>380</v>
      </c>
      <c r="B382" t="s">
        <v>4748</v>
      </c>
      <c r="C382" t="s">
        <v>626</v>
      </c>
      <c r="D382" t="s">
        <v>4753</v>
      </c>
      <c r="E382" t="s">
        <v>846</v>
      </c>
      <c r="F382">
        <f>IF(AND(ERP자료_원본!E382&lt;0,ERP자료_원본!E382+ERP자료_원본!F382&lt;0),0,IF(ERP자료_원본!E382&gt;=0,ERP자료_원본!F382,0))</f>
        <v>80000</v>
      </c>
      <c r="G382">
        <f>F382+ERP자료_원본!G382</f>
        <v>80000</v>
      </c>
      <c r="H382">
        <f>ERP자료_원본!J382</f>
        <v>80000</v>
      </c>
      <c r="I382">
        <f>ERP자료_원본!L382</f>
        <v>0</v>
      </c>
    </row>
    <row r="383" spans="1:9" ht="19.149999999999999" x14ac:dyDescent="0.7">
      <c r="A383">
        <v>381</v>
      </c>
      <c r="B383" t="s">
        <v>4748</v>
      </c>
      <c r="C383" t="s">
        <v>626</v>
      </c>
      <c r="D383" t="s">
        <v>4754</v>
      </c>
      <c r="E383" t="s">
        <v>980</v>
      </c>
      <c r="F383">
        <f>IF(AND(ERP자료_원본!E383&lt;0,ERP자료_원본!E383+ERP자료_원본!F383&lt;0),0,IF(ERP자료_원본!E383&gt;=0,ERP자료_원본!F383,0))</f>
        <v>1392800</v>
      </c>
      <c r="G383">
        <f>F383+ERP자료_원본!G383</f>
        <v>1392800</v>
      </c>
      <c r="H383">
        <f>ERP자료_원본!J383</f>
        <v>3000000</v>
      </c>
      <c r="I383">
        <f>ERP자료_원본!L383</f>
        <v>-1607200</v>
      </c>
    </row>
    <row r="384" spans="1:9" ht="19.149999999999999" x14ac:dyDescent="0.7">
      <c r="A384">
        <v>382</v>
      </c>
      <c r="B384" t="s">
        <v>4748</v>
      </c>
      <c r="C384" t="s">
        <v>626</v>
      </c>
      <c r="D384" t="s">
        <v>4755</v>
      </c>
      <c r="E384" t="s">
        <v>1045</v>
      </c>
      <c r="F384">
        <f>IF(AND(ERP자료_원본!E384&lt;0,ERP자료_원본!E384+ERP자료_원본!F384&lt;0),0,IF(ERP자료_원본!E384&gt;=0,ERP자료_원본!F384,0))</f>
        <v>0</v>
      </c>
      <c r="G384">
        <f>F384+ERP자료_원본!G384</f>
        <v>0</v>
      </c>
      <c r="H384">
        <f>ERP자료_원본!J384</f>
        <v>17959000</v>
      </c>
      <c r="I384">
        <f>ERP자료_원본!L384</f>
        <v>-5496085</v>
      </c>
    </row>
    <row r="385" spans="1:9" ht="19.149999999999999" x14ac:dyDescent="0.7">
      <c r="A385">
        <v>383</v>
      </c>
      <c r="B385" t="s">
        <v>4748</v>
      </c>
      <c r="C385" t="s">
        <v>626</v>
      </c>
      <c r="D385" t="s">
        <v>4756</v>
      </c>
      <c r="E385" t="s">
        <v>1078</v>
      </c>
      <c r="F385">
        <f>IF(AND(ERP자료_원본!E385&lt;0,ERP자료_원본!E385+ERP자료_원본!F385&lt;0),0,IF(ERP자료_원본!E385&gt;=0,ERP자료_원본!F385,0))</f>
        <v>17349873</v>
      </c>
      <c r="G385">
        <f>F385+ERP자료_원본!G385</f>
        <v>17349873</v>
      </c>
      <c r="H385">
        <f>ERP자료_원본!J385</f>
        <v>20160000</v>
      </c>
      <c r="I385">
        <f>ERP자료_원본!L385</f>
        <v>1055302</v>
      </c>
    </row>
    <row r="386" spans="1:9" ht="19.149999999999999" x14ac:dyDescent="0.7">
      <c r="A386">
        <v>384</v>
      </c>
      <c r="B386" t="s">
        <v>4748</v>
      </c>
      <c r="C386" t="s">
        <v>626</v>
      </c>
      <c r="D386" t="s">
        <v>4757</v>
      </c>
      <c r="E386" t="s">
        <v>1252</v>
      </c>
      <c r="F386">
        <f>IF(AND(ERP자료_원본!E386&lt;0,ERP자료_원본!E386+ERP자료_원본!F386&lt;0),0,IF(ERP자료_원본!E386&gt;=0,ERP자료_원본!F386,0))</f>
        <v>40000</v>
      </c>
      <c r="G386">
        <f>F386+ERP자료_원본!G386</f>
        <v>40000</v>
      </c>
      <c r="H386">
        <f>ERP자료_원본!J386</f>
        <v>40000</v>
      </c>
      <c r="I386">
        <f>ERP자료_원본!L386</f>
        <v>0</v>
      </c>
    </row>
    <row r="387" spans="1:9" ht="19.149999999999999" x14ac:dyDescent="0.7">
      <c r="A387">
        <v>385</v>
      </c>
      <c r="B387" t="s">
        <v>4748</v>
      </c>
      <c r="C387" t="s">
        <v>626</v>
      </c>
      <c r="D387" t="s">
        <v>4758</v>
      </c>
      <c r="E387" t="s">
        <v>1284</v>
      </c>
      <c r="F387">
        <f>IF(AND(ERP자료_원본!E387&lt;0,ERP자료_원본!E387+ERP자료_원본!F387&lt;0),0,IF(ERP자료_원본!E387&gt;=0,ERP자료_원본!F387,0))</f>
        <v>0</v>
      </c>
      <c r="G387">
        <f>F387+ERP자료_원본!G387</f>
        <v>0</v>
      </c>
      <c r="H387">
        <f>ERP자료_원본!J387</f>
        <v>0</v>
      </c>
      <c r="I387">
        <f>ERP자료_원본!L387</f>
        <v>-1283821</v>
      </c>
    </row>
    <row r="388" spans="1:9" ht="19.149999999999999" x14ac:dyDescent="0.7">
      <c r="A388">
        <v>386</v>
      </c>
      <c r="B388" t="s">
        <v>4748</v>
      </c>
      <c r="C388" t="s">
        <v>626</v>
      </c>
      <c r="D388" t="s">
        <v>4759</v>
      </c>
      <c r="E388" t="s">
        <v>1488</v>
      </c>
      <c r="F388">
        <f>IF(AND(ERP자료_원본!E388&lt;0,ERP자료_원본!E388+ERP자료_원본!F388&lt;0),0,IF(ERP자료_원본!E388&gt;=0,ERP자료_원본!F388,0))</f>
        <v>0</v>
      </c>
      <c r="G388">
        <f>F388+ERP자료_원본!G388</f>
        <v>0</v>
      </c>
      <c r="H388">
        <f>ERP자료_원본!J388</f>
        <v>0</v>
      </c>
      <c r="I388">
        <f>ERP자료_원본!L388</f>
        <v>26500000</v>
      </c>
    </row>
    <row r="389" spans="1:9" ht="19.149999999999999" x14ac:dyDescent="0.7">
      <c r="A389">
        <v>387</v>
      </c>
      <c r="B389" t="s">
        <v>4748</v>
      </c>
      <c r="C389" t="s">
        <v>626</v>
      </c>
      <c r="D389" t="s">
        <v>4760</v>
      </c>
      <c r="E389" t="s">
        <v>1488</v>
      </c>
      <c r="F389">
        <f>IF(AND(ERP자료_원본!E389&lt;0,ERP자료_원본!E389+ERP자료_원본!F389&lt;0),0,IF(ERP자료_원본!E389&gt;=0,ERP자료_원본!F389,0))</f>
        <v>0</v>
      </c>
      <c r="G389">
        <f>F389+ERP자료_원본!G389</f>
        <v>1800000</v>
      </c>
      <c r="H389">
        <f>ERP자료_원본!J389</f>
        <v>120000000</v>
      </c>
      <c r="I389">
        <f>ERP자료_원본!L389</f>
        <v>-74175207</v>
      </c>
    </row>
    <row r="390" spans="1:9" ht="19.149999999999999" x14ac:dyDescent="0.7">
      <c r="A390">
        <v>388</v>
      </c>
      <c r="B390" t="s">
        <v>4748</v>
      </c>
      <c r="C390" t="s">
        <v>626</v>
      </c>
      <c r="D390" t="s">
        <v>4761</v>
      </c>
      <c r="E390" t="s">
        <v>1492</v>
      </c>
      <c r="F390">
        <f>IF(AND(ERP자료_원본!E390&lt;0,ERP자료_원본!E390+ERP자료_원본!F390&lt;0),0,IF(ERP자료_원본!E390&gt;=0,ERP자료_원본!F390,0))</f>
        <v>0</v>
      </c>
      <c r="G390">
        <f>F390+ERP자료_원본!G390</f>
        <v>0</v>
      </c>
      <c r="H390">
        <f>ERP자료_원본!J390</f>
        <v>0</v>
      </c>
      <c r="I390">
        <f>ERP자료_원본!L390</f>
        <v>-2033500</v>
      </c>
    </row>
    <row r="391" spans="1:9" ht="19.149999999999999" x14ac:dyDescent="0.7">
      <c r="A391">
        <v>389</v>
      </c>
      <c r="B391" t="s">
        <v>4748</v>
      </c>
      <c r="C391" t="s">
        <v>626</v>
      </c>
      <c r="D391" t="s">
        <v>4762</v>
      </c>
      <c r="E391" t="s">
        <v>1607</v>
      </c>
      <c r="F391">
        <f>IF(AND(ERP자료_원본!E391&lt;0,ERP자료_원본!E391+ERP자료_원본!F391&lt;0),0,IF(ERP자료_원본!E391&gt;=0,ERP자료_원본!F391,0))</f>
        <v>650000</v>
      </c>
      <c r="G391">
        <f>F391+ERP자료_원본!G391</f>
        <v>650000</v>
      </c>
      <c r="H391">
        <f>ERP자료_원본!J391</f>
        <v>650000</v>
      </c>
      <c r="I391">
        <f>ERP자료_원본!L391</f>
        <v>0</v>
      </c>
    </row>
    <row r="392" spans="1:9" ht="19.149999999999999" x14ac:dyDescent="0.7">
      <c r="A392">
        <v>390</v>
      </c>
      <c r="B392" t="s">
        <v>4748</v>
      </c>
      <c r="C392" t="s">
        <v>626</v>
      </c>
      <c r="D392" t="s">
        <v>4763</v>
      </c>
      <c r="E392" t="s">
        <v>1890</v>
      </c>
      <c r="F392">
        <f>IF(AND(ERP자료_원본!E392&lt;0,ERP자료_원본!E392+ERP자료_원본!F392&lt;0),0,IF(ERP자료_원본!E392&gt;=0,ERP자료_원본!F392,0))</f>
        <v>0</v>
      </c>
      <c r="G392">
        <f>F392+ERP자료_원본!G392</f>
        <v>0</v>
      </c>
      <c r="H392">
        <f>ERP자료_원본!J392</f>
        <v>0</v>
      </c>
      <c r="I392">
        <f>ERP자료_원본!L392</f>
        <v>-42000</v>
      </c>
    </row>
    <row r="393" spans="1:9" ht="19.149999999999999" x14ac:dyDescent="0.7">
      <c r="A393">
        <v>391</v>
      </c>
      <c r="B393" t="s">
        <v>4748</v>
      </c>
      <c r="C393" t="s">
        <v>626</v>
      </c>
      <c r="D393" t="s">
        <v>4764</v>
      </c>
      <c r="E393" t="s">
        <v>2098</v>
      </c>
      <c r="F393">
        <f>IF(AND(ERP자료_원본!E393&lt;0,ERP자료_원본!E393+ERP자료_원본!F393&lt;0),0,IF(ERP자료_원본!E393&gt;=0,ERP자료_원본!F393,0))</f>
        <v>0</v>
      </c>
      <c r="G393">
        <f>F393+ERP자료_원본!G393</f>
        <v>0</v>
      </c>
      <c r="H393">
        <f>ERP자료_원본!J393</f>
        <v>0</v>
      </c>
      <c r="I393">
        <f>ERP자료_원본!L393</f>
        <v>-1203080</v>
      </c>
    </row>
    <row r="394" spans="1:9" ht="19.149999999999999" x14ac:dyDescent="0.7">
      <c r="A394">
        <v>392</v>
      </c>
      <c r="B394" t="s">
        <v>4748</v>
      </c>
      <c r="C394" t="s">
        <v>626</v>
      </c>
      <c r="D394" t="s">
        <v>4765</v>
      </c>
      <c r="E394" t="s">
        <v>2287</v>
      </c>
      <c r="F394">
        <f>IF(AND(ERP자료_원본!E394&lt;0,ERP자료_원본!E394+ERP자료_원본!F394&lt;0),0,IF(ERP자료_원본!E394&gt;=0,ERP자료_원본!F394,0))</f>
        <v>80000</v>
      </c>
      <c r="G394">
        <f>F394+ERP자료_원본!G394</f>
        <v>80000</v>
      </c>
      <c r="H394">
        <f>ERP자료_원본!J394</f>
        <v>80000</v>
      </c>
      <c r="I394">
        <f>ERP자료_원본!L394</f>
        <v>0</v>
      </c>
    </row>
    <row r="395" spans="1:9" ht="19.149999999999999" x14ac:dyDescent="0.7">
      <c r="A395">
        <v>393</v>
      </c>
      <c r="B395" t="s">
        <v>4748</v>
      </c>
      <c r="C395" t="s">
        <v>626</v>
      </c>
      <c r="D395" t="s">
        <v>4766</v>
      </c>
      <c r="E395" t="s">
        <v>2435</v>
      </c>
      <c r="F395">
        <f>IF(AND(ERP자료_원본!E395&lt;0,ERP자료_원본!E395+ERP자료_원본!F395&lt;0),0,IF(ERP자료_원본!E395&gt;=0,ERP자료_원본!F395,0))</f>
        <v>0</v>
      </c>
      <c r="G395">
        <f>F395+ERP자료_원본!G395</f>
        <v>0</v>
      </c>
      <c r="H395">
        <f>ERP자료_원본!J395</f>
        <v>0</v>
      </c>
      <c r="I395">
        <f>ERP자료_원본!L395</f>
        <v>272900</v>
      </c>
    </row>
    <row r="396" spans="1:9" ht="19.149999999999999" x14ac:dyDescent="0.7">
      <c r="A396">
        <v>394</v>
      </c>
      <c r="B396" t="s">
        <v>4748</v>
      </c>
      <c r="C396" t="s">
        <v>626</v>
      </c>
      <c r="D396" t="s">
        <v>4767</v>
      </c>
      <c r="E396" t="s">
        <v>2461</v>
      </c>
      <c r="F396">
        <f>IF(AND(ERP자료_원본!E396&lt;0,ERP자료_원본!E396+ERP자료_원본!F396&lt;0),0,IF(ERP자료_원본!E396&gt;=0,ERP자료_원본!F396,0))</f>
        <v>14290400</v>
      </c>
      <c r="G396">
        <f>F396+ERP자료_원본!G396</f>
        <v>14290400</v>
      </c>
      <c r="H396">
        <f>ERP자료_원본!J396</f>
        <v>15062800</v>
      </c>
      <c r="I396">
        <f>ERP자료_원본!L396</f>
        <v>995600</v>
      </c>
    </row>
    <row r="397" spans="1:9" ht="19.149999999999999" x14ac:dyDescent="0.7">
      <c r="A397">
        <v>395</v>
      </c>
      <c r="B397" t="s">
        <v>4748</v>
      </c>
      <c r="C397" t="s">
        <v>626</v>
      </c>
      <c r="D397" t="s">
        <v>4768</v>
      </c>
      <c r="E397" t="s">
        <v>2557</v>
      </c>
      <c r="F397">
        <f>IF(AND(ERP자료_원본!E397&lt;0,ERP자료_원본!E397+ERP자료_원본!F397&lt;0),0,IF(ERP자료_원본!E397&gt;=0,ERP자료_원본!F397,0))</f>
        <v>0</v>
      </c>
      <c r="G397">
        <f>F397+ERP자료_원본!G397</f>
        <v>0</v>
      </c>
      <c r="H397">
        <f>ERP자료_원본!J397</f>
        <v>0</v>
      </c>
      <c r="I397">
        <f>ERP자료_원본!L397</f>
        <v>-2285400</v>
      </c>
    </row>
    <row r="398" spans="1:9" ht="19.149999999999999" x14ac:dyDescent="0.7">
      <c r="A398">
        <v>396</v>
      </c>
      <c r="B398" t="s">
        <v>4748</v>
      </c>
      <c r="C398" t="s">
        <v>626</v>
      </c>
      <c r="D398" t="s">
        <v>4769</v>
      </c>
      <c r="E398" t="s">
        <v>2797</v>
      </c>
      <c r="F398">
        <f>IF(AND(ERP자료_원본!E398&lt;0,ERP자료_원본!E398+ERP자료_원본!F398&lt;0),0,IF(ERP자료_원본!E398&gt;=0,ERP자료_원본!F398,0))</f>
        <v>0</v>
      </c>
      <c r="G398">
        <f>F398+ERP자료_원본!G398</f>
        <v>240000</v>
      </c>
      <c r="H398">
        <f>ERP자료_원본!J398</f>
        <v>5000000</v>
      </c>
      <c r="I398">
        <f>ERP자료_원본!L398</f>
        <v>-4169800</v>
      </c>
    </row>
    <row r="399" spans="1:9" ht="19.149999999999999" x14ac:dyDescent="0.7">
      <c r="A399">
        <v>397</v>
      </c>
      <c r="B399" t="s">
        <v>4748</v>
      </c>
      <c r="C399" t="s">
        <v>626</v>
      </c>
      <c r="D399" t="s">
        <v>4770</v>
      </c>
      <c r="E399" t="s">
        <v>2911</v>
      </c>
      <c r="F399">
        <f>IF(AND(ERP자료_원본!E399&lt;0,ERP자료_원본!E399+ERP자료_원본!F399&lt;0),0,IF(ERP자료_원본!E399&gt;=0,ERP자료_원본!F399,0))</f>
        <v>0</v>
      </c>
      <c r="G399">
        <f>F399+ERP자료_원본!G399</f>
        <v>0</v>
      </c>
      <c r="H399">
        <f>ERP자료_원본!J399</f>
        <v>0</v>
      </c>
      <c r="I399">
        <f>ERP자료_원본!L399</f>
        <v>-5264470</v>
      </c>
    </row>
    <row r="400" spans="1:9" ht="19.149999999999999" x14ac:dyDescent="0.7">
      <c r="A400">
        <v>398</v>
      </c>
      <c r="B400" t="s">
        <v>4748</v>
      </c>
      <c r="C400" t="s">
        <v>626</v>
      </c>
      <c r="D400" t="s">
        <v>4771</v>
      </c>
      <c r="E400" t="s">
        <v>2916</v>
      </c>
      <c r="F400">
        <f>IF(AND(ERP자료_원본!E400&lt;0,ERP자료_원본!E400+ERP자료_원본!F400&lt;0),0,IF(ERP자료_원본!E400&gt;=0,ERP자료_원본!F400,0))</f>
        <v>2608680</v>
      </c>
      <c r="G400">
        <f>F400+ERP자료_원본!G400</f>
        <v>2608680</v>
      </c>
      <c r="H400">
        <f>ERP자료_원본!J400</f>
        <v>5000000</v>
      </c>
      <c r="I400">
        <f>ERP자료_원본!L400</f>
        <v>-2391320</v>
      </c>
    </row>
    <row r="401" spans="1:9" ht="19.149999999999999" x14ac:dyDescent="0.7">
      <c r="A401">
        <v>399</v>
      </c>
      <c r="B401" t="s">
        <v>4748</v>
      </c>
      <c r="C401" t="s">
        <v>626</v>
      </c>
      <c r="D401" t="s">
        <v>4772</v>
      </c>
      <c r="E401" t="s">
        <v>2976</v>
      </c>
      <c r="F401">
        <f>IF(AND(ERP자료_원본!E401&lt;0,ERP자료_원본!E401+ERP자료_원본!F401&lt;0),0,IF(ERP자료_원본!E401&gt;=0,ERP자료_원본!F401,0))</f>
        <v>0</v>
      </c>
      <c r="G401">
        <f>F401+ERP자료_원본!G401</f>
        <v>0</v>
      </c>
      <c r="H401">
        <f>ERP자료_원본!J401</f>
        <v>0</v>
      </c>
      <c r="I401">
        <f>ERP자료_원본!L401</f>
        <v>-36583</v>
      </c>
    </row>
    <row r="402" spans="1:9" ht="19.149999999999999" x14ac:dyDescent="0.7">
      <c r="A402">
        <v>400</v>
      </c>
      <c r="B402" t="s">
        <v>4748</v>
      </c>
      <c r="C402" t="s">
        <v>626</v>
      </c>
      <c r="D402" t="s">
        <v>4773</v>
      </c>
      <c r="E402" t="s">
        <v>3024</v>
      </c>
      <c r="F402">
        <f>IF(AND(ERP자료_원본!E402&lt;0,ERP자료_원본!E402+ERP자료_원본!F402&lt;0),0,IF(ERP자료_원본!E402&gt;=0,ERP자료_원본!F402,0))</f>
        <v>64000</v>
      </c>
      <c r="G402">
        <f>F402+ERP자료_원본!G402</f>
        <v>64000</v>
      </c>
      <c r="H402">
        <f>ERP자료_원본!J402</f>
        <v>64000</v>
      </c>
      <c r="I402">
        <f>ERP자료_원본!L402</f>
        <v>0</v>
      </c>
    </row>
    <row r="403" spans="1:9" ht="19.149999999999999" x14ac:dyDescent="0.7">
      <c r="A403">
        <v>401</v>
      </c>
      <c r="B403" t="s">
        <v>4748</v>
      </c>
      <c r="C403" t="s">
        <v>626</v>
      </c>
      <c r="D403" t="s">
        <v>4774</v>
      </c>
      <c r="E403" t="s">
        <v>3031</v>
      </c>
      <c r="F403">
        <f>IF(AND(ERP자료_원본!E403&lt;0,ERP자료_원본!E403+ERP자료_원본!F403&lt;0),0,IF(ERP자료_원본!E403&gt;=0,ERP자료_원본!F403,0))</f>
        <v>278500</v>
      </c>
      <c r="G403">
        <f>F403+ERP자료_원본!G403</f>
        <v>278500</v>
      </c>
      <c r="H403">
        <f>ERP자료_원본!J403</f>
        <v>278500</v>
      </c>
      <c r="I403">
        <f>ERP자료_원본!L403</f>
        <v>0</v>
      </c>
    </row>
    <row r="404" spans="1:9" ht="19.149999999999999" x14ac:dyDescent="0.7">
      <c r="A404">
        <v>402</v>
      </c>
      <c r="B404" t="s">
        <v>4748</v>
      </c>
      <c r="C404" t="s">
        <v>626</v>
      </c>
      <c r="D404" t="s">
        <v>4775</v>
      </c>
      <c r="E404" t="s">
        <v>3051</v>
      </c>
      <c r="F404">
        <f>IF(AND(ERP자료_원본!E404&lt;0,ERP자료_원본!E404+ERP자료_원본!F404&lt;0),0,IF(ERP자료_원본!E404&gt;=0,ERP자료_원본!F404,0))</f>
        <v>0</v>
      </c>
      <c r="G404">
        <f>F404+ERP자료_원본!G404</f>
        <v>0</v>
      </c>
      <c r="H404">
        <f>ERP자료_원본!J404</f>
        <v>0</v>
      </c>
      <c r="I404">
        <f>ERP자료_원본!L404</f>
        <v>-6832400</v>
      </c>
    </row>
    <row r="405" spans="1:9" ht="19.149999999999999" x14ac:dyDescent="0.7">
      <c r="A405">
        <v>403</v>
      </c>
      <c r="B405" t="s">
        <v>4748</v>
      </c>
      <c r="C405" t="s">
        <v>626</v>
      </c>
      <c r="D405" t="s">
        <v>4776</v>
      </c>
      <c r="E405" t="s">
        <v>3158</v>
      </c>
      <c r="F405">
        <f>IF(AND(ERP자료_원본!E405&lt;0,ERP자료_원본!E405+ERP자료_원본!F405&lt;0),0,IF(ERP자료_원본!E405&gt;=0,ERP자료_원본!F405,0))</f>
        <v>0</v>
      </c>
      <c r="G405">
        <f>F405+ERP자료_원본!G405</f>
        <v>0</v>
      </c>
      <c r="H405">
        <f>ERP자료_원본!J405</f>
        <v>10000000</v>
      </c>
      <c r="I405">
        <f>ERP자료_원본!L405</f>
        <v>-7989966</v>
      </c>
    </row>
    <row r="406" spans="1:9" ht="19.149999999999999" x14ac:dyDescent="0.7">
      <c r="A406">
        <v>404</v>
      </c>
      <c r="B406" t="s">
        <v>4748</v>
      </c>
      <c r="C406" t="s">
        <v>626</v>
      </c>
      <c r="D406" t="s">
        <v>4777</v>
      </c>
      <c r="E406" t="s">
        <v>3178</v>
      </c>
      <c r="F406">
        <f>IF(AND(ERP자료_원본!E406&lt;0,ERP자료_원본!E406+ERP자료_원본!F406&lt;0),0,IF(ERP자료_원본!E406&gt;=0,ERP자료_원본!F406,0))</f>
        <v>920000</v>
      </c>
      <c r="G406">
        <f>F406+ERP자료_원본!G406</f>
        <v>920000</v>
      </c>
      <c r="H406">
        <f>ERP자료_원본!J406</f>
        <v>920000</v>
      </c>
      <c r="I406">
        <f>ERP자료_원본!L406</f>
        <v>0</v>
      </c>
    </row>
    <row r="407" spans="1:9" ht="19.149999999999999" x14ac:dyDescent="0.7">
      <c r="A407">
        <v>405</v>
      </c>
      <c r="B407" t="s">
        <v>4748</v>
      </c>
      <c r="C407" t="s">
        <v>626</v>
      </c>
      <c r="D407" t="s">
        <v>4778</v>
      </c>
      <c r="E407" t="s">
        <v>3185</v>
      </c>
      <c r="F407">
        <f>IF(AND(ERP자료_원본!E407&lt;0,ERP자료_원본!E407+ERP자료_원본!F407&lt;0),0,IF(ERP자료_원본!E407&gt;=0,ERP자료_원본!F407,0))</f>
        <v>0</v>
      </c>
      <c r="G407">
        <f>F407+ERP자료_원본!G407</f>
        <v>0</v>
      </c>
      <c r="H407">
        <f>ERP자료_원본!J407</f>
        <v>0</v>
      </c>
      <c r="I407">
        <f>ERP자료_원본!L407</f>
        <v>8000</v>
      </c>
    </row>
    <row r="408" spans="1:9" ht="19.149999999999999" x14ac:dyDescent="0.7">
      <c r="A408">
        <v>406</v>
      </c>
      <c r="B408" t="s">
        <v>4748</v>
      </c>
      <c r="C408" t="s">
        <v>626</v>
      </c>
      <c r="D408" t="s">
        <v>4779</v>
      </c>
      <c r="E408" t="s">
        <v>3191</v>
      </c>
      <c r="F408">
        <f>IF(AND(ERP자료_원본!E408&lt;0,ERP자료_원본!E408+ERP자료_원본!F408&lt;0),0,IF(ERP자료_원본!E408&gt;=0,ERP자료_원본!F408,0))</f>
        <v>160000</v>
      </c>
      <c r="G408">
        <f>F408+ERP자료_원본!G408</f>
        <v>160000</v>
      </c>
      <c r="H408">
        <f>ERP자료_원본!J408</f>
        <v>160000</v>
      </c>
      <c r="I408">
        <f>ERP자료_원본!L408</f>
        <v>0</v>
      </c>
    </row>
    <row r="409" spans="1:9" ht="19.149999999999999" x14ac:dyDescent="0.7">
      <c r="A409">
        <v>407</v>
      </c>
      <c r="B409" t="s">
        <v>4748</v>
      </c>
      <c r="C409" t="s">
        <v>626</v>
      </c>
      <c r="D409" t="s">
        <v>4780</v>
      </c>
      <c r="E409" t="s">
        <v>3391</v>
      </c>
      <c r="F409">
        <f>IF(AND(ERP자료_원본!E409&lt;0,ERP자료_원본!E409+ERP자료_원본!F409&lt;0),0,IF(ERP자료_원본!E409&gt;=0,ERP자료_원본!F409,0))</f>
        <v>0</v>
      </c>
      <c r="G409">
        <f>F409+ERP자료_원본!G409</f>
        <v>240000</v>
      </c>
      <c r="H409">
        <f>ERP자료_원본!J409</f>
        <v>0</v>
      </c>
      <c r="I409">
        <f>ERP자료_원본!L409</f>
        <v>-6061000</v>
      </c>
    </row>
    <row r="410" spans="1:9" ht="19.149999999999999" x14ac:dyDescent="0.7">
      <c r="A410">
        <v>408</v>
      </c>
      <c r="B410" t="s">
        <v>4748</v>
      </c>
      <c r="C410" t="s">
        <v>626</v>
      </c>
      <c r="D410" t="s">
        <v>4781</v>
      </c>
      <c r="E410" t="s">
        <v>3451</v>
      </c>
      <c r="F410">
        <f>IF(AND(ERP자료_원본!E410&lt;0,ERP자료_원본!E410+ERP자료_원본!F410&lt;0),0,IF(ERP자료_원본!E410&gt;=0,ERP자료_원본!F410,0))</f>
        <v>0</v>
      </c>
      <c r="G410">
        <f>F410+ERP자료_원본!G410</f>
        <v>0</v>
      </c>
      <c r="H410">
        <f>ERP자료_원본!J410</f>
        <v>0</v>
      </c>
      <c r="I410">
        <f>ERP자료_원본!L410</f>
        <v>-2558172</v>
      </c>
    </row>
    <row r="411" spans="1:9" ht="19.149999999999999" x14ac:dyDescent="0.7">
      <c r="A411">
        <v>409</v>
      </c>
      <c r="B411" t="s">
        <v>4748</v>
      </c>
      <c r="C411" t="s">
        <v>626</v>
      </c>
      <c r="D411" t="s">
        <v>4782</v>
      </c>
      <c r="E411" t="s">
        <v>4783</v>
      </c>
      <c r="F411">
        <f>IF(AND(ERP자료_원본!E411&lt;0,ERP자료_원본!E411+ERP자료_원본!F411&lt;0),0,IF(ERP자료_원본!E411&gt;=0,ERP자료_원본!F411,0))</f>
        <v>0</v>
      </c>
      <c r="G411">
        <f>F411+ERP자료_원본!G411</f>
        <v>120000</v>
      </c>
      <c r="H411">
        <f>ERP자료_원본!J411</f>
        <v>20000000</v>
      </c>
      <c r="I411">
        <f>ERP자료_원본!L411</f>
        <v>-28945857</v>
      </c>
    </row>
    <row r="412" spans="1:9" ht="19.149999999999999" x14ac:dyDescent="0.7">
      <c r="A412">
        <v>410</v>
      </c>
      <c r="B412" t="s">
        <v>4748</v>
      </c>
      <c r="C412" t="s">
        <v>626</v>
      </c>
      <c r="D412" t="s">
        <v>4784</v>
      </c>
      <c r="E412" t="s">
        <v>3700</v>
      </c>
      <c r="F412">
        <f>IF(AND(ERP자료_원본!E412&lt;0,ERP자료_원본!E412+ERP자료_원본!F412&lt;0),0,IF(ERP자료_원본!E412&gt;=0,ERP자료_원본!F412,0))</f>
        <v>0</v>
      </c>
      <c r="G412">
        <f>F412+ERP자료_원본!G412</f>
        <v>0</v>
      </c>
      <c r="H412">
        <f>ERP자료_원본!J412</f>
        <v>0</v>
      </c>
      <c r="I412">
        <f>ERP자료_원본!L412</f>
        <v>-12367750</v>
      </c>
    </row>
    <row r="413" spans="1:9" ht="19.149999999999999" x14ac:dyDescent="0.7">
      <c r="A413">
        <v>411</v>
      </c>
      <c r="B413" t="s">
        <v>4748</v>
      </c>
      <c r="C413" t="s">
        <v>626</v>
      </c>
      <c r="D413" t="s">
        <v>4785</v>
      </c>
      <c r="E413" t="s">
        <v>3834</v>
      </c>
      <c r="F413">
        <f>IF(AND(ERP자료_원본!E413&lt;0,ERP자료_원본!E413+ERP자료_원본!F413&lt;0),0,IF(ERP자료_원본!E413&gt;=0,ERP자료_원본!F413,0))</f>
        <v>0</v>
      </c>
      <c r="G413">
        <f>F413+ERP자료_원본!G413</f>
        <v>0</v>
      </c>
      <c r="H413">
        <f>ERP자료_원본!J413</f>
        <v>20000000</v>
      </c>
      <c r="I413">
        <f>ERP자료_원본!L413</f>
        <v>-8852200</v>
      </c>
    </row>
    <row r="414" spans="1:9" ht="19.149999999999999" x14ac:dyDescent="0.7">
      <c r="A414">
        <v>412</v>
      </c>
      <c r="B414" t="s">
        <v>4748</v>
      </c>
      <c r="C414" t="s">
        <v>626</v>
      </c>
      <c r="D414" t="s">
        <v>4786</v>
      </c>
      <c r="E414" t="s">
        <v>3891</v>
      </c>
      <c r="F414">
        <f>IF(AND(ERP자료_원본!E414&lt;0,ERP자료_원본!E414+ERP자료_원본!F414&lt;0),0,IF(ERP자료_원본!E414&gt;=0,ERP자료_원본!F414,0))</f>
        <v>0</v>
      </c>
      <c r="G414">
        <f>F414+ERP자료_원본!G414</f>
        <v>0</v>
      </c>
      <c r="H414">
        <f>ERP자료_원본!J414</f>
        <v>0</v>
      </c>
      <c r="I414">
        <f>ERP자료_원본!L414</f>
        <v>-2821664</v>
      </c>
    </row>
    <row r="415" spans="1:9" ht="19.149999999999999" x14ac:dyDescent="0.7">
      <c r="A415">
        <v>413</v>
      </c>
      <c r="B415" t="s">
        <v>4748</v>
      </c>
      <c r="C415" t="s">
        <v>626</v>
      </c>
      <c r="D415" t="s">
        <v>4787</v>
      </c>
      <c r="E415" t="s">
        <v>3955</v>
      </c>
      <c r="F415">
        <f>IF(AND(ERP자료_원본!E415&lt;0,ERP자료_원본!E415+ERP자료_원본!F415&lt;0),0,IF(ERP자료_원본!E415&gt;=0,ERP자료_원본!F415,0))</f>
        <v>0</v>
      </c>
      <c r="G415">
        <f>F415+ERP자료_원본!G415</f>
        <v>0</v>
      </c>
      <c r="H415">
        <f>ERP자료_원본!J415</f>
        <v>10000000</v>
      </c>
      <c r="I415">
        <f>ERP자료_원본!L415</f>
        <v>-9471687</v>
      </c>
    </row>
    <row r="416" spans="1:9" ht="19.149999999999999" x14ac:dyDescent="0.7">
      <c r="A416">
        <v>414</v>
      </c>
      <c r="B416" t="s">
        <v>4748</v>
      </c>
      <c r="C416" t="s">
        <v>626</v>
      </c>
      <c r="D416" t="s">
        <v>4788</v>
      </c>
      <c r="E416" t="s">
        <v>4012</v>
      </c>
      <c r="F416">
        <f>IF(AND(ERP자료_원본!E416&lt;0,ERP자료_원본!E416+ERP자료_원본!F416&lt;0),0,IF(ERP자료_원본!E416&gt;=0,ERP자료_원본!F416,0))</f>
        <v>10658200</v>
      </c>
      <c r="G416">
        <f>F416+ERP자료_원본!G416</f>
        <v>10658200</v>
      </c>
      <c r="H416">
        <f>ERP자료_원본!J416</f>
        <v>10000000</v>
      </c>
      <c r="I416">
        <f>ERP자료_원본!L416</f>
        <v>1758600</v>
      </c>
    </row>
    <row r="417" spans="1:9" ht="19.149999999999999" x14ac:dyDescent="0.7">
      <c r="A417">
        <v>415</v>
      </c>
      <c r="B417" t="s">
        <v>4748</v>
      </c>
      <c r="C417" t="s">
        <v>626</v>
      </c>
      <c r="D417" t="s">
        <v>4789</v>
      </c>
      <c r="E417" t="s">
        <v>4173</v>
      </c>
      <c r="F417">
        <f>IF(AND(ERP자료_원본!E417&lt;0,ERP자료_원본!E417+ERP자료_원본!F417&lt;0),0,IF(ERP자료_원본!E417&gt;=0,ERP자료_원본!F417,0))</f>
        <v>0</v>
      </c>
      <c r="G417">
        <f>F417+ERP자료_원본!G417</f>
        <v>0</v>
      </c>
      <c r="H417">
        <f>ERP자료_원본!J417</f>
        <v>0</v>
      </c>
      <c r="I417">
        <f>ERP자료_원본!L417</f>
        <v>-29000</v>
      </c>
    </row>
    <row r="418" spans="1:9" ht="19.149999999999999" x14ac:dyDescent="0.7">
      <c r="A418">
        <v>416</v>
      </c>
      <c r="B418" t="s">
        <v>4748</v>
      </c>
      <c r="C418" t="s">
        <v>626</v>
      </c>
      <c r="D418" t="s">
        <v>4790</v>
      </c>
      <c r="E418" t="s">
        <v>4222</v>
      </c>
      <c r="F418">
        <f>IF(AND(ERP자료_원본!E418&lt;0,ERP자료_원본!E418+ERP자료_원본!F418&lt;0),0,IF(ERP자료_원본!E418&gt;=0,ERP자료_원본!F418,0))</f>
        <v>380000</v>
      </c>
      <c r="G418">
        <f>F418+ERP자료_원본!G418</f>
        <v>380000</v>
      </c>
      <c r="H418">
        <f>ERP자료_원본!J418</f>
        <v>380000</v>
      </c>
      <c r="I418">
        <f>ERP자료_원본!L418</f>
        <v>0</v>
      </c>
    </row>
    <row r="419" spans="1:9" ht="19.149999999999999" x14ac:dyDescent="0.7">
      <c r="A419">
        <v>417</v>
      </c>
      <c r="B419" t="s">
        <v>4791</v>
      </c>
    </row>
    <row r="420" spans="1:9" ht="19.149999999999999" x14ac:dyDescent="0.7">
      <c r="A420">
        <v>418</v>
      </c>
      <c r="B420" t="s">
        <v>4792</v>
      </c>
      <c r="C420" t="s">
        <v>176</v>
      </c>
      <c r="D420" t="s">
        <v>4793</v>
      </c>
      <c r="E420" t="s">
        <v>1445</v>
      </c>
      <c r="F420">
        <f>IF(AND(ERP자료_원본!E420&lt;0,ERP자료_원본!E420+ERP자료_원본!F420&lt;0),0,IF(ERP자료_원본!E420&gt;=0,ERP자료_원본!F420,0))</f>
        <v>0</v>
      </c>
      <c r="G420">
        <f>F420+ERP자료_원본!G420</f>
        <v>-450000000</v>
      </c>
      <c r="H420">
        <f>ERP자료_원본!J420</f>
        <v>0</v>
      </c>
      <c r="I420">
        <f>ERP자료_원본!L420</f>
        <v>0</v>
      </c>
    </row>
    <row r="421" spans="1:9" ht="19.149999999999999" x14ac:dyDescent="0.7">
      <c r="A421">
        <v>419</v>
      </c>
      <c r="B421" t="s">
        <v>4792</v>
      </c>
      <c r="C421" t="s">
        <v>176</v>
      </c>
      <c r="D421" t="s">
        <v>4794</v>
      </c>
      <c r="E421" t="s">
        <v>4795</v>
      </c>
      <c r="F421">
        <f>IF(AND(ERP자료_원본!E421&lt;0,ERP자료_원본!E421+ERP자료_원본!F421&lt;0),0,IF(ERP자료_원본!E421&gt;=0,ERP자료_원본!F421,0))</f>
        <v>13275000</v>
      </c>
      <c r="G421">
        <f>F421+ERP자료_원본!G421</f>
        <v>13275000</v>
      </c>
      <c r="H421">
        <f>ERP자료_원본!J421</f>
        <v>0</v>
      </c>
      <c r="I421">
        <f>ERP자료_원본!L421</f>
        <v>13275000</v>
      </c>
    </row>
    <row r="422" spans="1:9" ht="19.149999999999999" x14ac:dyDescent="0.7">
      <c r="A422">
        <v>420</v>
      </c>
      <c r="B422" t="s">
        <v>4792</v>
      </c>
      <c r="C422" t="s">
        <v>176</v>
      </c>
      <c r="D422" t="s">
        <v>4796</v>
      </c>
      <c r="E422" t="s">
        <v>4380</v>
      </c>
      <c r="F422">
        <f>IF(AND(ERP자료_원본!E422&lt;0,ERP자료_원본!E422+ERP자료_원본!F422&lt;0),0,IF(ERP자료_원본!E422&gt;=0,ERP자료_원본!F422,0))</f>
        <v>0</v>
      </c>
      <c r="G422">
        <f>F422+ERP자료_원본!G422</f>
        <v>0</v>
      </c>
      <c r="H422">
        <f>ERP자료_원본!J422</f>
        <v>0</v>
      </c>
      <c r="I422">
        <f>ERP자료_원본!L422</f>
        <v>882254600</v>
      </c>
    </row>
    <row r="423" spans="1:9" ht="19.149999999999999" x14ac:dyDescent="0.7">
      <c r="A423">
        <v>421</v>
      </c>
      <c r="B423" t="s">
        <v>4797</v>
      </c>
    </row>
    <row r="424" spans="1:9" ht="19.149999999999999" x14ac:dyDescent="0.7">
      <c r="A424">
        <v>422</v>
      </c>
      <c r="B424" t="s">
        <v>4798</v>
      </c>
      <c r="C424" t="s">
        <v>75</v>
      </c>
      <c r="D424" t="s">
        <v>4799</v>
      </c>
      <c r="E424" t="s">
        <v>461</v>
      </c>
      <c r="F424">
        <f>IF(AND(ERP자료_원본!E424&lt;0,ERP자료_원본!E424+ERP자료_원본!F424&lt;0),0,IF(ERP자료_원본!E424&gt;=0,ERP자료_원본!F424,0))</f>
        <v>0</v>
      </c>
      <c r="G424">
        <f>F424+ERP자료_원본!G424</f>
        <v>0</v>
      </c>
      <c r="H424">
        <f>ERP자료_원본!J424</f>
        <v>0</v>
      </c>
      <c r="I424">
        <f>ERP자료_원본!L424</f>
        <v>-8500</v>
      </c>
    </row>
    <row r="425" spans="1:9" ht="19.149999999999999" x14ac:dyDescent="0.7">
      <c r="A425">
        <v>423</v>
      </c>
      <c r="B425" t="s">
        <v>4798</v>
      </c>
      <c r="C425" t="s">
        <v>75</v>
      </c>
      <c r="D425" t="s">
        <v>4800</v>
      </c>
      <c r="E425" t="s">
        <v>525</v>
      </c>
      <c r="F425">
        <f>IF(AND(ERP자료_원본!E425&lt;0,ERP자료_원본!E425+ERP자료_원본!F425&lt;0),0,IF(ERP자료_원본!E425&gt;=0,ERP자료_원본!F425,0))</f>
        <v>0</v>
      </c>
      <c r="G425">
        <f>F425+ERP자료_원본!G425</f>
        <v>0</v>
      </c>
      <c r="H425">
        <f>ERP자료_원본!J425</f>
        <v>0</v>
      </c>
      <c r="I425">
        <f>ERP자료_원본!L425</f>
        <v>-719820</v>
      </c>
    </row>
    <row r="426" spans="1:9" ht="19.149999999999999" x14ac:dyDescent="0.7">
      <c r="A426">
        <v>424</v>
      </c>
      <c r="B426" t="s">
        <v>4798</v>
      </c>
      <c r="C426" t="s">
        <v>75</v>
      </c>
      <c r="D426" t="s">
        <v>4801</v>
      </c>
      <c r="E426" t="s">
        <v>716</v>
      </c>
      <c r="F426">
        <f>IF(AND(ERP자료_원본!E426&lt;0,ERP자료_원본!E426+ERP자료_원본!F426&lt;0),0,IF(ERP자료_원본!E426&gt;=0,ERP자료_원본!F426,0))</f>
        <v>3477600</v>
      </c>
      <c r="G426">
        <f>F426+ERP자료_원본!G426</f>
        <v>3477600</v>
      </c>
      <c r="H426">
        <f>ERP자료_원본!J426</f>
        <v>5000000</v>
      </c>
      <c r="I426">
        <f>ERP자료_원본!L426</f>
        <v>-1522400</v>
      </c>
    </row>
    <row r="427" spans="1:9" ht="19.149999999999999" x14ac:dyDescent="0.7">
      <c r="A427">
        <v>425</v>
      </c>
      <c r="B427" t="s">
        <v>4798</v>
      </c>
      <c r="C427" t="s">
        <v>75</v>
      </c>
      <c r="D427" t="s">
        <v>4802</v>
      </c>
      <c r="E427" t="s">
        <v>611</v>
      </c>
      <c r="F427">
        <f>IF(AND(ERP자료_원본!E427&lt;0,ERP자료_원본!E427+ERP자료_원본!F427&lt;0),0,IF(ERP자료_원본!E427&gt;=0,ERP자료_원본!F427,0))</f>
        <v>8349610</v>
      </c>
      <c r="G427">
        <f>F427+ERP자료_원본!G427</f>
        <v>8349610</v>
      </c>
      <c r="H427">
        <f>ERP자료_원본!J427</f>
        <v>10000000</v>
      </c>
      <c r="I427">
        <f>ERP자료_원본!L427</f>
        <v>-1650390</v>
      </c>
    </row>
    <row r="428" spans="1:9" ht="19.149999999999999" x14ac:dyDescent="0.7">
      <c r="A428">
        <v>426</v>
      </c>
      <c r="B428" t="s">
        <v>4798</v>
      </c>
      <c r="C428" t="s">
        <v>75</v>
      </c>
      <c r="D428" t="s">
        <v>4803</v>
      </c>
      <c r="E428" t="s">
        <v>637</v>
      </c>
      <c r="F428">
        <f>IF(AND(ERP자료_원본!E428&lt;0,ERP자료_원본!E428+ERP자료_원본!F428&lt;0),0,IF(ERP자료_원본!E428&gt;=0,ERP자료_원본!F428,0))</f>
        <v>4040510</v>
      </c>
      <c r="G428">
        <f>F428+ERP자료_원본!G428</f>
        <v>4040510</v>
      </c>
      <c r="H428">
        <f>ERP자료_원본!J428</f>
        <v>5200000</v>
      </c>
      <c r="I428">
        <f>ERP자료_원본!L428</f>
        <v>-1159490</v>
      </c>
    </row>
    <row r="429" spans="1:9" ht="19.149999999999999" x14ac:dyDescent="0.7">
      <c r="A429">
        <v>427</v>
      </c>
      <c r="B429" t="s">
        <v>4798</v>
      </c>
      <c r="C429" t="s">
        <v>75</v>
      </c>
      <c r="D429" t="s">
        <v>4804</v>
      </c>
      <c r="E429" t="s">
        <v>808</v>
      </c>
      <c r="F429">
        <f>IF(AND(ERP자료_원본!E429&lt;0,ERP자료_원본!E429+ERP자료_원본!F429&lt;0),0,IF(ERP자료_원본!E429&gt;=0,ERP자료_원본!F429,0))</f>
        <v>80000</v>
      </c>
      <c r="G429">
        <f>F429+ERP자료_원본!G429</f>
        <v>80000</v>
      </c>
      <c r="H429">
        <f>ERP자료_원본!J429</f>
        <v>80000</v>
      </c>
      <c r="I429">
        <f>ERP자료_원본!L429</f>
        <v>0</v>
      </c>
    </row>
    <row r="430" spans="1:9" ht="19.149999999999999" x14ac:dyDescent="0.7">
      <c r="A430">
        <v>428</v>
      </c>
      <c r="B430" t="s">
        <v>4798</v>
      </c>
      <c r="C430" t="s">
        <v>75</v>
      </c>
      <c r="D430" t="s">
        <v>4805</v>
      </c>
      <c r="E430" t="s">
        <v>820</v>
      </c>
      <c r="F430">
        <f>IF(AND(ERP자료_원본!E430&lt;0,ERP자료_원본!E430+ERP자료_원본!F430&lt;0),0,IF(ERP자료_원본!E430&gt;=0,ERP자료_원본!F430,0))</f>
        <v>0</v>
      </c>
      <c r="G430">
        <f>F430+ERP자료_원본!G430</f>
        <v>0</v>
      </c>
      <c r="H430">
        <f>ERP자료_원본!J430</f>
        <v>0</v>
      </c>
      <c r="I430">
        <f>ERP자료_원본!L430</f>
        <v>4969800</v>
      </c>
    </row>
    <row r="431" spans="1:9" ht="19.149999999999999" x14ac:dyDescent="0.7">
      <c r="A431">
        <v>429</v>
      </c>
      <c r="B431" t="s">
        <v>4798</v>
      </c>
      <c r="C431" t="s">
        <v>75</v>
      </c>
      <c r="D431" t="s">
        <v>4806</v>
      </c>
      <c r="E431" t="s">
        <v>4807</v>
      </c>
      <c r="F431">
        <f>IF(AND(ERP자료_원본!E431&lt;0,ERP자료_원본!E431+ERP자료_원본!F431&lt;0),0,IF(ERP자료_원본!E431&gt;=0,ERP자료_원본!F431,0))</f>
        <v>0</v>
      </c>
      <c r="G431">
        <f>F431+ERP자료_원본!G431</f>
        <v>0</v>
      </c>
      <c r="H431">
        <f>ERP자료_원본!J431</f>
        <v>0</v>
      </c>
      <c r="I431">
        <f>ERP자료_원본!L431</f>
        <v>-6712200</v>
      </c>
    </row>
    <row r="432" spans="1:9" ht="19.149999999999999" x14ac:dyDescent="0.7">
      <c r="A432">
        <v>430</v>
      </c>
      <c r="B432" t="s">
        <v>4798</v>
      </c>
      <c r="C432" t="s">
        <v>75</v>
      </c>
      <c r="D432" t="s">
        <v>4808</v>
      </c>
      <c r="E432" t="s">
        <v>1022</v>
      </c>
      <c r="F432">
        <f>IF(AND(ERP자료_원본!E432&lt;0,ERP자료_원본!E432+ERP자료_원본!F432&lt;0),0,IF(ERP자료_원본!E432&gt;=0,ERP자료_원본!F432,0))</f>
        <v>0</v>
      </c>
      <c r="G432">
        <f>F432+ERP자료_원본!G432</f>
        <v>0</v>
      </c>
      <c r="H432">
        <f>ERP자료_원본!J432</f>
        <v>0</v>
      </c>
      <c r="I432">
        <f>ERP자료_원본!L432</f>
        <v>-409240</v>
      </c>
    </row>
    <row r="433" spans="1:9" ht="19.149999999999999" x14ac:dyDescent="0.7">
      <c r="A433">
        <v>431</v>
      </c>
      <c r="B433" t="s">
        <v>4798</v>
      </c>
      <c r="C433" t="s">
        <v>75</v>
      </c>
      <c r="D433" t="s">
        <v>4809</v>
      </c>
      <c r="E433" t="s">
        <v>1271</v>
      </c>
      <c r="F433">
        <f>IF(AND(ERP자료_원본!E433&lt;0,ERP자료_원본!E433+ERP자료_원본!F433&lt;0),0,IF(ERP자료_원본!E433&gt;=0,ERP자료_원본!F433,0))</f>
        <v>0</v>
      </c>
      <c r="G433">
        <f>F433+ERP자료_원본!G433</f>
        <v>0</v>
      </c>
      <c r="H433">
        <f>ERP자료_원본!J433</f>
        <v>0</v>
      </c>
      <c r="I433">
        <f>ERP자료_원본!L433</f>
        <v>-1308049</v>
      </c>
    </row>
    <row r="434" spans="1:9" ht="19.149999999999999" x14ac:dyDescent="0.7">
      <c r="A434">
        <v>432</v>
      </c>
      <c r="B434" t="s">
        <v>4798</v>
      </c>
      <c r="C434" t="s">
        <v>75</v>
      </c>
      <c r="D434" t="s">
        <v>4810</v>
      </c>
      <c r="E434" t="s">
        <v>4811</v>
      </c>
      <c r="F434">
        <f>IF(AND(ERP자료_원본!E434&lt;0,ERP자료_원본!E434+ERP자료_원본!F434&lt;0),0,IF(ERP자료_원본!E434&gt;=0,ERP자료_원본!F434,0))</f>
        <v>0</v>
      </c>
      <c r="G434">
        <f>F434+ERP자료_원본!G434</f>
        <v>0</v>
      </c>
      <c r="H434">
        <f>ERP자료_원본!J434</f>
        <v>0</v>
      </c>
      <c r="I434">
        <f>ERP자료_원본!L434</f>
        <v>-913000</v>
      </c>
    </row>
    <row r="435" spans="1:9" ht="19.149999999999999" x14ac:dyDescent="0.7">
      <c r="A435">
        <v>433</v>
      </c>
      <c r="B435" t="s">
        <v>4798</v>
      </c>
      <c r="C435" t="s">
        <v>75</v>
      </c>
      <c r="D435" t="s">
        <v>4812</v>
      </c>
      <c r="E435" t="s">
        <v>4813</v>
      </c>
      <c r="F435">
        <f>IF(AND(ERP자료_원본!E435&lt;0,ERP자료_원본!E435+ERP자료_원본!F435&lt;0),0,IF(ERP자료_원본!E435&gt;=0,ERP자료_원본!F435,0))</f>
        <v>0</v>
      </c>
      <c r="G435">
        <f>F435+ERP자료_원본!G435</f>
        <v>0</v>
      </c>
      <c r="H435">
        <f>ERP자료_원본!J435</f>
        <v>0</v>
      </c>
      <c r="I435">
        <f>ERP자료_원본!L435</f>
        <v>-280000</v>
      </c>
    </row>
    <row r="436" spans="1:9" ht="19.149999999999999" x14ac:dyDescent="0.7">
      <c r="A436">
        <v>434</v>
      </c>
      <c r="B436" t="s">
        <v>4798</v>
      </c>
      <c r="C436" t="s">
        <v>75</v>
      </c>
      <c r="D436" t="s">
        <v>4814</v>
      </c>
      <c r="E436" t="s">
        <v>1349</v>
      </c>
      <c r="F436">
        <f>IF(AND(ERP자료_원본!E436&lt;0,ERP자료_원본!E436+ERP자료_원본!F436&lt;0),0,IF(ERP자료_원본!E436&gt;=0,ERP자료_원본!F436,0))</f>
        <v>0</v>
      </c>
      <c r="G436">
        <f>F436+ERP자료_원본!G436</f>
        <v>0</v>
      </c>
      <c r="H436">
        <f>ERP자료_원본!J436</f>
        <v>0</v>
      </c>
      <c r="I436">
        <f>ERP자료_원본!L436</f>
        <v>-540000</v>
      </c>
    </row>
    <row r="437" spans="1:9" ht="19.149999999999999" x14ac:dyDescent="0.7">
      <c r="A437">
        <v>435</v>
      </c>
      <c r="B437" t="s">
        <v>4798</v>
      </c>
      <c r="C437" t="s">
        <v>75</v>
      </c>
      <c r="D437" t="s">
        <v>4815</v>
      </c>
      <c r="E437" t="s">
        <v>4816</v>
      </c>
      <c r="F437">
        <f>IF(AND(ERP자료_원본!E437&lt;0,ERP자료_원본!E437+ERP자료_원본!F437&lt;0),0,IF(ERP자료_원본!E437&gt;=0,ERP자료_원본!F437,0))</f>
        <v>40000</v>
      </c>
      <c r="G437">
        <f>F437+ERP자료_원본!G437</f>
        <v>50000</v>
      </c>
      <c r="H437">
        <f>ERP자료_원본!J437</f>
        <v>50000</v>
      </c>
      <c r="I437">
        <f>ERP자료_원본!L437</f>
        <v>0</v>
      </c>
    </row>
    <row r="438" spans="1:9" ht="19.149999999999999" x14ac:dyDescent="0.7">
      <c r="A438">
        <v>436</v>
      </c>
      <c r="B438" t="s">
        <v>4798</v>
      </c>
      <c r="C438" t="s">
        <v>75</v>
      </c>
      <c r="D438" t="s">
        <v>4817</v>
      </c>
      <c r="E438" t="s">
        <v>1500</v>
      </c>
      <c r="F438">
        <f>IF(AND(ERP자료_원본!E438&lt;0,ERP자료_원본!E438+ERP자료_원본!F438&lt;0),0,IF(ERP자료_원본!E438&gt;=0,ERP자료_원본!F438,0))</f>
        <v>0</v>
      </c>
      <c r="G438">
        <f>F438+ERP자료_원본!G438</f>
        <v>0</v>
      </c>
      <c r="H438">
        <f>ERP자료_원본!J438</f>
        <v>0</v>
      </c>
      <c r="I438">
        <f>ERP자료_원본!L438</f>
        <v>400000</v>
      </c>
    </row>
    <row r="439" spans="1:9" ht="19.149999999999999" x14ac:dyDescent="0.7">
      <c r="A439">
        <v>437</v>
      </c>
      <c r="B439" t="s">
        <v>4798</v>
      </c>
      <c r="C439" t="s">
        <v>75</v>
      </c>
      <c r="D439" t="s">
        <v>4818</v>
      </c>
      <c r="E439" t="s">
        <v>1536</v>
      </c>
      <c r="F439">
        <f>IF(AND(ERP자료_원본!E439&lt;0,ERP자료_원본!E439+ERP자료_원본!F439&lt;0),0,IF(ERP자료_원본!E439&gt;=0,ERP자료_원본!F439,0))</f>
        <v>0</v>
      </c>
      <c r="G439">
        <f>F439+ERP자료_원본!G439</f>
        <v>0</v>
      </c>
      <c r="H439">
        <f>ERP자료_원본!J439</f>
        <v>10000000</v>
      </c>
      <c r="I439">
        <f>ERP자료_원본!L439</f>
        <v>-6775480</v>
      </c>
    </row>
    <row r="440" spans="1:9" ht="19.149999999999999" x14ac:dyDescent="0.7">
      <c r="A440">
        <v>438</v>
      </c>
      <c r="B440" t="s">
        <v>4798</v>
      </c>
      <c r="C440" t="s">
        <v>75</v>
      </c>
      <c r="D440" t="s">
        <v>4819</v>
      </c>
      <c r="E440" t="s">
        <v>1574</v>
      </c>
      <c r="F440">
        <f>IF(AND(ERP자료_원본!E440&lt;0,ERP자료_원본!E440+ERP자료_원본!F440&lt;0),0,IF(ERP자료_원본!E440&gt;=0,ERP자료_원본!F440,0))</f>
        <v>0</v>
      </c>
      <c r="G440">
        <f>F440+ERP자료_원본!G440</f>
        <v>0</v>
      </c>
      <c r="H440">
        <f>ERP자료_원본!J440</f>
        <v>22800000</v>
      </c>
      <c r="I440">
        <f>ERP자료_원본!L440</f>
        <v>-6386342</v>
      </c>
    </row>
    <row r="441" spans="1:9" ht="19.149999999999999" x14ac:dyDescent="0.7">
      <c r="A441">
        <v>439</v>
      </c>
      <c r="B441" t="s">
        <v>4798</v>
      </c>
      <c r="C441" t="s">
        <v>75</v>
      </c>
      <c r="D441" t="s">
        <v>4820</v>
      </c>
      <c r="E441" t="s">
        <v>1651</v>
      </c>
      <c r="F441">
        <f>IF(AND(ERP자료_원본!E441&lt;0,ERP자료_원본!E441+ERP자료_원본!F441&lt;0),0,IF(ERP자료_원본!E441&gt;=0,ERP자료_원본!F441,0))</f>
        <v>0</v>
      </c>
      <c r="G441">
        <f>F441+ERP자료_원본!G441</f>
        <v>0</v>
      </c>
      <c r="H441">
        <f>ERP자료_원본!J441</f>
        <v>0</v>
      </c>
      <c r="I441">
        <f>ERP자료_원본!L441</f>
        <v>-4500</v>
      </c>
    </row>
    <row r="442" spans="1:9" ht="19.149999999999999" x14ac:dyDescent="0.7">
      <c r="A442">
        <v>440</v>
      </c>
      <c r="B442" t="s">
        <v>4798</v>
      </c>
      <c r="C442" t="s">
        <v>75</v>
      </c>
      <c r="D442" t="s">
        <v>4821</v>
      </c>
      <c r="E442" t="s">
        <v>1678</v>
      </c>
      <c r="F442">
        <f>IF(AND(ERP자료_원본!E442&lt;0,ERP자료_원본!E442+ERP자료_원본!F442&lt;0),0,IF(ERP자료_원본!E442&gt;=0,ERP자료_원본!F442,0))</f>
        <v>1179000</v>
      </c>
      <c r="G442">
        <f>F442+ERP자료_원본!G442</f>
        <v>1179000</v>
      </c>
      <c r="H442">
        <f>ERP자료_원본!J442</f>
        <v>3482000</v>
      </c>
      <c r="I442">
        <f>ERP자료_원본!L442</f>
        <v>-2303000</v>
      </c>
    </row>
    <row r="443" spans="1:9" ht="19.149999999999999" x14ac:dyDescent="0.7">
      <c r="A443">
        <v>441</v>
      </c>
      <c r="B443" t="s">
        <v>4798</v>
      </c>
      <c r="C443" t="s">
        <v>75</v>
      </c>
      <c r="D443" t="s">
        <v>4822</v>
      </c>
      <c r="E443" t="s">
        <v>1702</v>
      </c>
      <c r="F443">
        <f>IF(AND(ERP자료_원본!E443&lt;0,ERP자료_원본!E443+ERP자료_원본!F443&lt;0),0,IF(ERP자료_원본!E443&gt;=0,ERP자료_원본!F443,0))</f>
        <v>48000</v>
      </c>
      <c r="G443">
        <f>F443+ERP자료_원본!G443</f>
        <v>48000</v>
      </c>
      <c r="H443">
        <f>ERP자료_원본!J443</f>
        <v>48000</v>
      </c>
      <c r="I443">
        <f>ERP자료_원본!L443</f>
        <v>0</v>
      </c>
    </row>
    <row r="444" spans="1:9" ht="19.149999999999999" x14ac:dyDescent="0.7">
      <c r="A444">
        <v>442</v>
      </c>
      <c r="B444" t="s">
        <v>4798</v>
      </c>
      <c r="C444" t="s">
        <v>75</v>
      </c>
      <c r="D444" t="s">
        <v>4823</v>
      </c>
      <c r="E444" t="s">
        <v>1762</v>
      </c>
      <c r="F444">
        <f>IF(AND(ERP자료_원본!E444&lt;0,ERP자료_원본!E444+ERP자료_원본!F444&lt;0),0,IF(ERP자료_원본!E444&gt;=0,ERP자료_원본!F444,0))</f>
        <v>7500000</v>
      </c>
      <c r="G444">
        <f>F444+ERP자료_원본!G444</f>
        <v>7500000</v>
      </c>
      <c r="H444">
        <f>ERP자료_원본!J444</f>
        <v>7500000</v>
      </c>
      <c r="I444">
        <f>ERP자료_원본!L444</f>
        <v>0</v>
      </c>
    </row>
    <row r="445" spans="1:9" ht="19.149999999999999" x14ac:dyDescent="0.7">
      <c r="A445">
        <v>443</v>
      </c>
      <c r="B445" t="s">
        <v>4798</v>
      </c>
      <c r="C445" t="s">
        <v>75</v>
      </c>
      <c r="D445" t="s">
        <v>4824</v>
      </c>
      <c r="E445" t="s">
        <v>1803</v>
      </c>
      <c r="F445">
        <f>IF(AND(ERP자료_원본!E445&lt;0,ERP자료_원본!E445+ERP자료_원본!F445&lt;0),0,IF(ERP자료_원본!E445&gt;=0,ERP자료_원본!F445,0))</f>
        <v>1726860</v>
      </c>
      <c r="G445">
        <f>F445+ERP자료_원본!G445</f>
        <v>1726860</v>
      </c>
      <c r="H445">
        <f>ERP자료_원본!J445</f>
        <v>1726860</v>
      </c>
      <c r="I445">
        <f>ERP자료_원본!L445</f>
        <v>0</v>
      </c>
    </row>
    <row r="446" spans="1:9" ht="19.149999999999999" x14ac:dyDescent="0.7">
      <c r="A446">
        <v>444</v>
      </c>
      <c r="B446" t="s">
        <v>4798</v>
      </c>
      <c r="C446" t="s">
        <v>75</v>
      </c>
      <c r="D446" t="s">
        <v>4825</v>
      </c>
      <c r="E446" t="s">
        <v>1869</v>
      </c>
      <c r="F446">
        <f>IF(AND(ERP자료_원본!E446&lt;0,ERP자료_원본!E446+ERP자료_원본!F446&lt;0),0,IF(ERP자료_원본!E446&gt;=0,ERP자료_원본!F446,0))</f>
        <v>80000</v>
      </c>
      <c r="G446">
        <f>F446+ERP자료_원본!G446</f>
        <v>80000</v>
      </c>
      <c r="H446">
        <f>ERP자료_원본!J446</f>
        <v>80000</v>
      </c>
      <c r="I446">
        <f>ERP자료_원본!L446</f>
        <v>0</v>
      </c>
    </row>
    <row r="447" spans="1:9" ht="19.149999999999999" x14ac:dyDescent="0.7">
      <c r="A447">
        <v>445</v>
      </c>
      <c r="B447" t="s">
        <v>4798</v>
      </c>
      <c r="C447" t="s">
        <v>75</v>
      </c>
      <c r="D447" t="s">
        <v>4826</v>
      </c>
      <c r="E447" t="s">
        <v>1894</v>
      </c>
      <c r="F447">
        <f>IF(AND(ERP자료_원본!E447&lt;0,ERP자료_원본!E447+ERP자료_원본!F447&lt;0),0,IF(ERP자료_원본!E447&gt;=0,ERP자료_원본!F447,0))</f>
        <v>0</v>
      </c>
      <c r="G447">
        <f>F447+ERP자료_원본!G447</f>
        <v>0</v>
      </c>
      <c r="H447">
        <f>ERP자료_원본!J447</f>
        <v>0</v>
      </c>
      <c r="I447">
        <f>ERP자료_원본!L447</f>
        <v>-4080540</v>
      </c>
    </row>
    <row r="448" spans="1:9" ht="19.149999999999999" x14ac:dyDescent="0.7">
      <c r="A448">
        <v>446</v>
      </c>
      <c r="B448" t="s">
        <v>4798</v>
      </c>
      <c r="C448" t="s">
        <v>75</v>
      </c>
      <c r="D448" t="s">
        <v>4827</v>
      </c>
      <c r="E448" t="s">
        <v>1941</v>
      </c>
      <c r="F448">
        <f>IF(AND(ERP자료_원본!E448&lt;0,ERP자료_원본!E448+ERP자료_원본!F448&lt;0),0,IF(ERP자료_원본!E448&gt;=0,ERP자료_원본!F448,0))</f>
        <v>2015710</v>
      </c>
      <c r="G448">
        <f>F448+ERP자료_원본!G448</f>
        <v>2015710</v>
      </c>
      <c r="H448">
        <f>ERP자료_원본!J448</f>
        <v>5000000</v>
      </c>
      <c r="I448">
        <f>ERP자료_원본!L448</f>
        <v>-2984290</v>
      </c>
    </row>
    <row r="449" spans="1:9" ht="19.149999999999999" x14ac:dyDescent="0.7">
      <c r="A449">
        <v>447</v>
      </c>
      <c r="B449" t="s">
        <v>4798</v>
      </c>
      <c r="C449" t="s">
        <v>75</v>
      </c>
      <c r="D449" t="s">
        <v>4828</v>
      </c>
      <c r="E449" t="s">
        <v>2087</v>
      </c>
      <c r="F449">
        <f>IF(AND(ERP자료_원본!E449&lt;0,ERP자료_원본!E449+ERP자료_원본!F449&lt;0),0,IF(ERP자료_원본!E449&gt;=0,ERP자료_원본!F449,0))</f>
        <v>93000</v>
      </c>
      <c r="G449">
        <f>F449+ERP자료_원본!G449</f>
        <v>93000</v>
      </c>
      <c r="H449">
        <f>ERP자료_원본!J449</f>
        <v>93000</v>
      </c>
      <c r="I449">
        <f>ERP자료_원본!L449</f>
        <v>0</v>
      </c>
    </row>
    <row r="450" spans="1:9" ht="19.149999999999999" x14ac:dyDescent="0.7">
      <c r="A450">
        <v>448</v>
      </c>
      <c r="B450" t="s">
        <v>4798</v>
      </c>
      <c r="C450" t="s">
        <v>75</v>
      </c>
      <c r="D450" t="s">
        <v>4829</v>
      </c>
      <c r="E450" t="s">
        <v>2130</v>
      </c>
      <c r="F450">
        <f>IF(AND(ERP자료_원본!E450&lt;0,ERP자료_원본!E450+ERP자료_원본!F450&lt;0),0,IF(ERP자료_원본!E450&gt;=0,ERP자료_원본!F450,0))</f>
        <v>0</v>
      </c>
      <c r="G450">
        <f>F450+ERP자료_원본!G450</f>
        <v>0</v>
      </c>
      <c r="H450">
        <f>ERP자료_원본!J450</f>
        <v>0</v>
      </c>
      <c r="I450">
        <f>ERP자료_원본!L450</f>
        <v>74256</v>
      </c>
    </row>
    <row r="451" spans="1:9" ht="19.149999999999999" x14ac:dyDescent="0.7">
      <c r="A451">
        <v>449</v>
      </c>
      <c r="B451" t="s">
        <v>4798</v>
      </c>
      <c r="C451" t="s">
        <v>75</v>
      </c>
      <c r="D451" t="s">
        <v>4830</v>
      </c>
      <c r="E451" t="s">
        <v>2138</v>
      </c>
      <c r="F451">
        <f>IF(AND(ERP자료_원본!E451&lt;0,ERP자료_원본!E451+ERP자료_원본!F451&lt;0),0,IF(ERP자료_원본!E451&gt;=0,ERP자료_원본!F451,0))</f>
        <v>0</v>
      </c>
      <c r="G451">
        <f>F451+ERP자료_원본!G451</f>
        <v>0</v>
      </c>
      <c r="H451">
        <f>ERP자료_원본!J451</f>
        <v>0</v>
      </c>
      <c r="I451">
        <f>ERP자료_원본!L451</f>
        <v>-98000</v>
      </c>
    </row>
    <row r="452" spans="1:9" ht="19.149999999999999" x14ac:dyDescent="0.7">
      <c r="A452">
        <v>450</v>
      </c>
      <c r="B452" t="s">
        <v>4798</v>
      </c>
      <c r="C452" t="s">
        <v>75</v>
      </c>
      <c r="D452" t="s">
        <v>4831</v>
      </c>
      <c r="E452" t="s">
        <v>2267</v>
      </c>
      <c r="F452">
        <f>IF(AND(ERP자료_원본!E452&lt;0,ERP자료_원본!E452+ERP자료_원본!F452&lt;0),0,IF(ERP자료_원본!E452&gt;=0,ERP자료_원본!F452,0))</f>
        <v>1153686</v>
      </c>
      <c r="G452">
        <f>F452+ERP자료_원본!G452</f>
        <v>1153686</v>
      </c>
      <c r="H452">
        <f>ERP자료_원본!J452</f>
        <v>3000000</v>
      </c>
      <c r="I452">
        <f>ERP자료_원본!L452</f>
        <v>-1846314</v>
      </c>
    </row>
    <row r="453" spans="1:9" ht="19.149999999999999" x14ac:dyDescent="0.7">
      <c r="A453">
        <v>451</v>
      </c>
      <c r="B453" t="s">
        <v>4798</v>
      </c>
      <c r="C453" t="s">
        <v>75</v>
      </c>
      <c r="D453" t="s">
        <v>4832</v>
      </c>
      <c r="E453" t="s">
        <v>2405</v>
      </c>
      <c r="F453">
        <f>IF(AND(ERP자료_원본!E453&lt;0,ERP자료_원본!E453+ERP자료_원본!F453&lt;0),0,IF(ERP자료_원본!E453&gt;=0,ERP자료_원본!F453,0))</f>
        <v>0</v>
      </c>
      <c r="G453">
        <f>F453+ERP자료_원본!G453</f>
        <v>0</v>
      </c>
      <c r="H453">
        <f>ERP자료_원본!J453</f>
        <v>1450000</v>
      </c>
      <c r="I453">
        <f>ERP자료_원본!L453</f>
        <v>-1450000</v>
      </c>
    </row>
    <row r="454" spans="1:9" ht="19.149999999999999" x14ac:dyDescent="0.7">
      <c r="A454">
        <v>452</v>
      </c>
      <c r="B454" t="s">
        <v>4798</v>
      </c>
      <c r="C454" t="s">
        <v>75</v>
      </c>
      <c r="D454" t="s">
        <v>4833</v>
      </c>
      <c r="E454" t="s">
        <v>2420</v>
      </c>
      <c r="F454">
        <f>IF(AND(ERP자료_원본!E454&lt;0,ERP자료_원본!E454+ERP자료_원본!F454&lt;0),0,IF(ERP자료_원본!E454&gt;=0,ERP자료_원본!F454,0))</f>
        <v>0</v>
      </c>
      <c r="G454">
        <f>F454+ERP자료_원본!G454</f>
        <v>0</v>
      </c>
      <c r="H454">
        <f>ERP자료_원본!J454</f>
        <v>0</v>
      </c>
      <c r="I454">
        <f>ERP자료_원본!L454</f>
        <v>-30000</v>
      </c>
    </row>
    <row r="455" spans="1:9" ht="19.149999999999999" x14ac:dyDescent="0.7">
      <c r="A455">
        <v>453</v>
      </c>
      <c r="B455" t="s">
        <v>4798</v>
      </c>
      <c r="C455" t="s">
        <v>75</v>
      </c>
      <c r="D455" t="s">
        <v>4834</v>
      </c>
      <c r="E455" t="s">
        <v>2528</v>
      </c>
      <c r="F455">
        <f>IF(AND(ERP자료_원본!E455&lt;0,ERP자료_원본!E455+ERP자료_원본!F455&lt;0),0,IF(ERP자료_원본!E455&gt;=0,ERP자료_원본!F455,0))</f>
        <v>92000</v>
      </c>
      <c r="G455">
        <f>F455+ERP자료_원본!G455</f>
        <v>92000</v>
      </c>
      <c r="H455">
        <f>ERP자료_원본!J455</f>
        <v>92000</v>
      </c>
      <c r="I455">
        <f>ERP자료_원본!L455</f>
        <v>0</v>
      </c>
    </row>
    <row r="456" spans="1:9" ht="19.149999999999999" x14ac:dyDescent="0.7">
      <c r="A456">
        <v>454</v>
      </c>
      <c r="B456" t="s">
        <v>4798</v>
      </c>
      <c r="C456" t="s">
        <v>75</v>
      </c>
      <c r="D456" t="s">
        <v>4835</v>
      </c>
      <c r="E456" t="s">
        <v>2691</v>
      </c>
      <c r="F456">
        <f>IF(AND(ERP자료_원본!E456&lt;0,ERP자료_원본!E456+ERP자료_원본!F456&lt;0),0,IF(ERP자료_원본!E456&gt;=0,ERP자료_원본!F456,0))</f>
        <v>144000</v>
      </c>
      <c r="G456">
        <f>F456+ERP자료_원본!G456</f>
        <v>144000</v>
      </c>
      <c r="H456">
        <f>ERP자료_원본!J456</f>
        <v>96000</v>
      </c>
      <c r="I456">
        <f>ERP자료_원본!L456</f>
        <v>48000</v>
      </c>
    </row>
    <row r="457" spans="1:9" ht="19.149999999999999" x14ac:dyDescent="0.7">
      <c r="A457">
        <v>455</v>
      </c>
      <c r="B457" t="s">
        <v>4798</v>
      </c>
      <c r="C457" t="s">
        <v>75</v>
      </c>
      <c r="D457" t="s">
        <v>4836</v>
      </c>
      <c r="E457" t="s">
        <v>2707</v>
      </c>
      <c r="F457">
        <f>IF(AND(ERP자료_원본!E457&lt;0,ERP자료_원본!E457+ERP자료_원본!F457&lt;0),0,IF(ERP자료_원본!E457&gt;=0,ERP자료_원본!F457,0))</f>
        <v>80000</v>
      </c>
      <c r="G457">
        <f>F457+ERP자료_원본!G457</f>
        <v>80000</v>
      </c>
      <c r="H457">
        <f>ERP자료_원본!J457</f>
        <v>80000</v>
      </c>
      <c r="I457">
        <f>ERP자료_원본!L457</f>
        <v>0</v>
      </c>
    </row>
    <row r="458" spans="1:9" ht="19.149999999999999" x14ac:dyDescent="0.7">
      <c r="A458">
        <v>456</v>
      </c>
      <c r="B458" t="s">
        <v>4798</v>
      </c>
      <c r="C458" t="s">
        <v>75</v>
      </c>
      <c r="D458" t="s">
        <v>4837</v>
      </c>
      <c r="E458" t="s">
        <v>2723</v>
      </c>
      <c r="F458">
        <f>IF(AND(ERP자료_원본!E458&lt;0,ERP자료_원본!E458+ERP자료_원본!F458&lt;0),0,IF(ERP자료_원본!E458&gt;=0,ERP자료_원본!F458,0))</f>
        <v>0</v>
      </c>
      <c r="G458">
        <f>F458+ERP자료_원본!G458</f>
        <v>9418700</v>
      </c>
      <c r="H458">
        <f>ERP자료_원본!J458</f>
        <v>0</v>
      </c>
      <c r="I458">
        <f>ERP자료_원본!L458</f>
        <v>0</v>
      </c>
    </row>
    <row r="459" spans="1:9" ht="19.149999999999999" x14ac:dyDescent="0.7">
      <c r="A459">
        <v>457</v>
      </c>
      <c r="B459" t="s">
        <v>4798</v>
      </c>
      <c r="C459" t="s">
        <v>75</v>
      </c>
      <c r="D459" t="s">
        <v>4838</v>
      </c>
      <c r="E459" t="s">
        <v>2736</v>
      </c>
      <c r="F459">
        <f>IF(AND(ERP자료_원본!E459&lt;0,ERP자료_원본!E459+ERP자료_원본!F459&lt;0),0,IF(ERP자료_원본!E459&gt;=0,ERP자료_원본!F459,0))</f>
        <v>63000</v>
      </c>
      <c r="G459">
        <f>F459+ERP자료_원본!G459</f>
        <v>63000</v>
      </c>
      <c r="H459">
        <f>ERP자료_원본!J459</f>
        <v>47000</v>
      </c>
      <c r="I459">
        <f>ERP자료_원본!L459</f>
        <v>16000</v>
      </c>
    </row>
    <row r="460" spans="1:9" ht="19.149999999999999" x14ac:dyDescent="0.7">
      <c r="A460">
        <v>458</v>
      </c>
      <c r="B460" t="s">
        <v>4798</v>
      </c>
      <c r="C460" t="s">
        <v>75</v>
      </c>
      <c r="D460" t="s">
        <v>4839</v>
      </c>
      <c r="E460" t="s">
        <v>2898</v>
      </c>
      <c r="F460">
        <f>IF(AND(ERP자료_원본!E460&lt;0,ERP자료_원본!E460+ERP자료_원본!F460&lt;0),0,IF(ERP자료_원본!E460&gt;=0,ERP자료_원본!F460,0))</f>
        <v>1718700</v>
      </c>
      <c r="G460">
        <f>F460+ERP자료_원본!G460</f>
        <v>1718700</v>
      </c>
      <c r="H460">
        <f>ERP자료_원본!J460</f>
        <v>5000000</v>
      </c>
      <c r="I460">
        <f>ERP자료_원본!L460</f>
        <v>-3281300</v>
      </c>
    </row>
    <row r="461" spans="1:9" ht="19.149999999999999" x14ac:dyDescent="0.7">
      <c r="A461">
        <v>459</v>
      </c>
      <c r="B461" t="s">
        <v>4798</v>
      </c>
      <c r="C461" t="s">
        <v>75</v>
      </c>
      <c r="D461" t="s">
        <v>4840</v>
      </c>
      <c r="E461" t="s">
        <v>2931</v>
      </c>
      <c r="F461">
        <f>IF(AND(ERP자료_원본!E461&lt;0,ERP자료_원본!E461+ERP자료_원본!F461&lt;0),0,IF(ERP자료_원본!E461&gt;=0,ERP자료_원본!F461,0))</f>
        <v>0</v>
      </c>
      <c r="G461">
        <f>F461+ERP자료_원본!G461</f>
        <v>675000</v>
      </c>
      <c r="H461">
        <f>ERP자료_원본!J461</f>
        <v>0</v>
      </c>
      <c r="I461">
        <f>ERP자료_원본!L461</f>
        <v>-2038100</v>
      </c>
    </row>
    <row r="462" spans="1:9" ht="19.149999999999999" x14ac:dyDescent="0.7">
      <c r="A462">
        <v>460</v>
      </c>
      <c r="B462" t="s">
        <v>4798</v>
      </c>
      <c r="C462" t="s">
        <v>75</v>
      </c>
      <c r="D462" t="s">
        <v>4841</v>
      </c>
      <c r="E462" t="s">
        <v>2988</v>
      </c>
      <c r="F462">
        <f>IF(AND(ERP자료_원본!E462&lt;0,ERP자료_원본!E462+ERP자료_원본!F462&lt;0),0,IF(ERP자료_원본!E462&gt;=0,ERP자료_원본!F462,0))</f>
        <v>0</v>
      </c>
      <c r="G462">
        <f>F462+ERP자료_원본!G462</f>
        <v>0</v>
      </c>
      <c r="H462">
        <f>ERP자료_원본!J462</f>
        <v>0</v>
      </c>
      <c r="I462">
        <f>ERP자료_원본!L462</f>
        <v>-1362972</v>
      </c>
    </row>
    <row r="463" spans="1:9" ht="19.149999999999999" x14ac:dyDescent="0.7">
      <c r="A463">
        <v>461</v>
      </c>
      <c r="B463" t="s">
        <v>4798</v>
      </c>
      <c r="C463" t="s">
        <v>75</v>
      </c>
      <c r="D463" t="s">
        <v>4842</v>
      </c>
      <c r="E463" t="s">
        <v>3126</v>
      </c>
      <c r="F463">
        <f>IF(AND(ERP자료_원본!E463&lt;0,ERP자료_원본!E463+ERP자료_원본!F463&lt;0),0,IF(ERP자료_원본!E463&gt;=0,ERP자료_원본!F463,0))</f>
        <v>160000</v>
      </c>
      <c r="G463">
        <f>F463+ERP자료_원본!G463</f>
        <v>160000</v>
      </c>
      <c r="H463">
        <f>ERP자료_원본!J463</f>
        <v>154000</v>
      </c>
      <c r="I463">
        <f>ERP자료_원본!L463</f>
        <v>6000</v>
      </c>
    </row>
    <row r="464" spans="1:9" ht="19.149999999999999" x14ac:dyDescent="0.7">
      <c r="A464">
        <v>462</v>
      </c>
      <c r="B464" t="s">
        <v>4798</v>
      </c>
      <c r="C464" t="s">
        <v>75</v>
      </c>
      <c r="D464" t="s">
        <v>4843</v>
      </c>
      <c r="E464" t="s">
        <v>3219</v>
      </c>
      <c r="F464">
        <f>IF(AND(ERP자료_원본!E464&lt;0,ERP자료_원본!E464+ERP자료_원본!F464&lt;0),0,IF(ERP자료_원본!E464&gt;=0,ERP자료_원본!F464,0))</f>
        <v>0</v>
      </c>
      <c r="G464">
        <f>F464+ERP자료_원본!G464</f>
        <v>0</v>
      </c>
      <c r="H464">
        <f>ERP자료_원본!J464</f>
        <v>0</v>
      </c>
      <c r="I464">
        <f>ERP자료_원본!L464</f>
        <v>16000</v>
      </c>
    </row>
    <row r="465" spans="1:9" ht="19.149999999999999" x14ac:dyDescent="0.7">
      <c r="A465">
        <v>463</v>
      </c>
      <c r="B465" t="s">
        <v>4798</v>
      </c>
      <c r="C465" t="s">
        <v>75</v>
      </c>
      <c r="D465" t="s">
        <v>4844</v>
      </c>
      <c r="E465" t="s">
        <v>3225</v>
      </c>
      <c r="F465">
        <f>IF(AND(ERP자료_원본!E465&lt;0,ERP자료_원본!E465+ERP자료_원본!F465&lt;0),0,IF(ERP자료_원본!E465&gt;=0,ERP자료_원본!F465,0))</f>
        <v>0</v>
      </c>
      <c r="G465">
        <f>F465+ERP자료_원본!G465</f>
        <v>0</v>
      </c>
      <c r="H465">
        <f>ERP자료_원본!J465</f>
        <v>5000000</v>
      </c>
      <c r="I465">
        <f>ERP자료_원본!L465</f>
        <v>-5000000</v>
      </c>
    </row>
    <row r="466" spans="1:9" ht="19.149999999999999" x14ac:dyDescent="0.7">
      <c r="A466">
        <v>464</v>
      </c>
      <c r="B466" t="s">
        <v>4798</v>
      </c>
      <c r="C466" t="s">
        <v>75</v>
      </c>
      <c r="D466" t="s">
        <v>4845</v>
      </c>
      <c r="E466" t="s">
        <v>3233</v>
      </c>
      <c r="F466">
        <f>IF(AND(ERP자료_원본!E466&lt;0,ERP자료_원본!E466+ERP자료_원본!F466&lt;0),0,IF(ERP자료_원본!E466&gt;=0,ERP자료_원본!F466,0))</f>
        <v>228000</v>
      </c>
      <c r="G466">
        <f>F466+ERP자료_원본!G466</f>
        <v>228000</v>
      </c>
      <c r="H466">
        <f>ERP자료_원본!J466</f>
        <v>228000</v>
      </c>
      <c r="I466">
        <f>ERP자료_원본!L466</f>
        <v>0</v>
      </c>
    </row>
    <row r="467" spans="1:9" ht="19.149999999999999" x14ac:dyDescent="0.7">
      <c r="A467">
        <v>465</v>
      </c>
      <c r="B467" t="s">
        <v>4798</v>
      </c>
      <c r="C467" t="s">
        <v>75</v>
      </c>
      <c r="D467" t="s">
        <v>4846</v>
      </c>
      <c r="E467" t="s">
        <v>3292</v>
      </c>
      <c r="F467">
        <f>IF(AND(ERP자료_원본!E467&lt;0,ERP자료_원본!E467+ERP자료_원본!F467&lt;0),0,IF(ERP자료_원본!E467&gt;=0,ERP자료_원본!F467,0))</f>
        <v>76500</v>
      </c>
      <c r="G467">
        <f>F467+ERP자료_원본!G467</f>
        <v>76500</v>
      </c>
      <c r="H467">
        <f>ERP자료_원본!J467</f>
        <v>75000</v>
      </c>
      <c r="I467">
        <f>ERP자료_원본!L467</f>
        <v>1500</v>
      </c>
    </row>
    <row r="468" spans="1:9" ht="19.149999999999999" x14ac:dyDescent="0.7">
      <c r="A468">
        <v>466</v>
      </c>
      <c r="B468" t="s">
        <v>4798</v>
      </c>
      <c r="C468" t="s">
        <v>75</v>
      </c>
      <c r="D468" t="s">
        <v>4847</v>
      </c>
      <c r="E468" t="s">
        <v>3326</v>
      </c>
      <c r="F468">
        <f>IF(AND(ERP자료_원본!E468&lt;0,ERP자료_원본!E468+ERP자료_원본!F468&lt;0),0,IF(ERP자료_원본!E468&gt;=0,ERP자료_원본!F468,0))</f>
        <v>2876950</v>
      </c>
      <c r="G468">
        <f>F468+ERP자료_원본!G468</f>
        <v>3449617</v>
      </c>
      <c r="H468">
        <f>ERP자료_원본!J468</f>
        <v>5000000</v>
      </c>
      <c r="I468">
        <f>ERP자료_원본!L468</f>
        <v>-1530716</v>
      </c>
    </row>
    <row r="469" spans="1:9" ht="19.149999999999999" x14ac:dyDescent="0.7">
      <c r="A469">
        <v>467</v>
      </c>
      <c r="B469" t="s">
        <v>4798</v>
      </c>
      <c r="C469" t="s">
        <v>75</v>
      </c>
      <c r="D469" t="s">
        <v>4848</v>
      </c>
      <c r="E469" t="s">
        <v>3341</v>
      </c>
      <c r="F469">
        <f>IF(AND(ERP자료_원본!E469&lt;0,ERP자료_원본!E469+ERP자료_원본!F469&lt;0),0,IF(ERP자료_원본!E469&gt;=0,ERP자료_원본!F469,0))</f>
        <v>153000</v>
      </c>
      <c r="G469">
        <f>F469+ERP자료_원본!G469</f>
        <v>153000</v>
      </c>
      <c r="H469">
        <f>ERP자료_원본!J469</f>
        <v>153000</v>
      </c>
      <c r="I469">
        <f>ERP자료_원본!L469</f>
        <v>0</v>
      </c>
    </row>
    <row r="470" spans="1:9" ht="19.149999999999999" x14ac:dyDescent="0.7">
      <c r="A470">
        <v>468</v>
      </c>
      <c r="B470" t="s">
        <v>4798</v>
      </c>
      <c r="C470" t="s">
        <v>75</v>
      </c>
      <c r="D470" t="s">
        <v>4849</v>
      </c>
      <c r="E470" t="s">
        <v>3368</v>
      </c>
      <c r="F470">
        <f>IF(AND(ERP자료_원본!E470&lt;0,ERP자료_원본!E470+ERP자료_원본!F470&lt;0),0,IF(ERP자료_원본!E470&gt;=0,ERP자료_원본!F470,0))</f>
        <v>80000</v>
      </c>
      <c r="G470">
        <f>F470+ERP자료_원본!G470</f>
        <v>80000</v>
      </c>
      <c r="H470">
        <f>ERP자료_원본!J470</f>
        <v>80000</v>
      </c>
      <c r="I470">
        <f>ERP자료_원본!L470</f>
        <v>0</v>
      </c>
    </row>
    <row r="471" spans="1:9" ht="19.149999999999999" x14ac:dyDescent="0.7">
      <c r="A471">
        <v>469</v>
      </c>
      <c r="B471" t="s">
        <v>4798</v>
      </c>
      <c r="C471" t="s">
        <v>75</v>
      </c>
      <c r="D471" t="s">
        <v>4850</v>
      </c>
      <c r="E471" t="s">
        <v>3568</v>
      </c>
      <c r="F471">
        <f>IF(AND(ERP자료_원본!E471&lt;0,ERP자료_원본!E471+ERP자료_원본!F471&lt;0),0,IF(ERP자료_원본!E471&gt;=0,ERP자료_원본!F471,0))</f>
        <v>4223200</v>
      </c>
      <c r="G471">
        <f>F471+ERP자료_원본!G471</f>
        <v>4223200</v>
      </c>
      <c r="H471">
        <f>ERP자료_원본!J471</f>
        <v>0</v>
      </c>
      <c r="I471">
        <f>ERP자료_원본!L471</f>
        <v>9249200</v>
      </c>
    </row>
    <row r="472" spans="1:9" ht="19.149999999999999" x14ac:dyDescent="0.7">
      <c r="A472">
        <v>470</v>
      </c>
      <c r="B472" t="s">
        <v>4798</v>
      </c>
      <c r="C472" t="s">
        <v>75</v>
      </c>
      <c r="D472" t="s">
        <v>4851</v>
      </c>
      <c r="E472" t="s">
        <v>3735</v>
      </c>
      <c r="F472">
        <f>IF(AND(ERP자료_원본!E472&lt;0,ERP자료_원본!E472+ERP자료_원본!F472&lt;0),0,IF(ERP자료_원본!E472&gt;=0,ERP자료_원본!F472,0))</f>
        <v>300000</v>
      </c>
      <c r="G472">
        <f>F472+ERP자료_원본!G472</f>
        <v>300000</v>
      </c>
      <c r="H472">
        <f>ERP자료_원본!J472</f>
        <v>300000</v>
      </c>
      <c r="I472">
        <f>ERP자료_원본!L472</f>
        <v>0</v>
      </c>
    </row>
    <row r="473" spans="1:9" ht="19.149999999999999" x14ac:dyDescent="0.7">
      <c r="A473">
        <v>471</v>
      </c>
      <c r="B473" t="s">
        <v>4798</v>
      </c>
      <c r="C473" t="s">
        <v>75</v>
      </c>
      <c r="D473" t="s">
        <v>4852</v>
      </c>
      <c r="E473" t="s">
        <v>3898</v>
      </c>
      <c r="F473">
        <f>IF(AND(ERP자료_원본!E473&lt;0,ERP자료_원본!E473+ERP자료_원본!F473&lt;0),0,IF(ERP자료_원본!E473&gt;=0,ERP자료_원본!F473,0))</f>
        <v>6745520</v>
      </c>
      <c r="G473">
        <f>F473+ERP자료_원본!G473</f>
        <v>6745520</v>
      </c>
      <c r="H473">
        <f>ERP자료_원본!J473</f>
        <v>5000000</v>
      </c>
      <c r="I473">
        <f>ERP자료_원본!L473</f>
        <v>1745520</v>
      </c>
    </row>
    <row r="474" spans="1:9" ht="19.149999999999999" x14ac:dyDescent="0.7">
      <c r="A474">
        <v>472</v>
      </c>
      <c r="B474" t="s">
        <v>4798</v>
      </c>
      <c r="C474" t="s">
        <v>75</v>
      </c>
      <c r="D474" t="s">
        <v>4853</v>
      </c>
      <c r="E474" t="s">
        <v>3898</v>
      </c>
      <c r="F474">
        <f>IF(AND(ERP자료_원본!E474&lt;0,ERP자료_원본!E474+ERP자료_원본!F474&lt;0),0,IF(ERP자료_원본!E474&gt;=0,ERP자료_원본!F474,0))</f>
        <v>0</v>
      </c>
      <c r="G474">
        <f>F474+ERP자료_원본!G474</f>
        <v>0</v>
      </c>
      <c r="H474">
        <f>ERP자료_원본!J474</f>
        <v>0</v>
      </c>
      <c r="I474">
        <f>ERP자료_원본!L474</f>
        <v>5000000</v>
      </c>
    </row>
    <row r="475" spans="1:9" ht="19.149999999999999" x14ac:dyDescent="0.7">
      <c r="A475">
        <v>473</v>
      </c>
      <c r="B475" t="s">
        <v>4798</v>
      </c>
      <c r="C475" t="s">
        <v>75</v>
      </c>
      <c r="D475" t="s">
        <v>4854</v>
      </c>
      <c r="E475" t="s">
        <v>3908</v>
      </c>
      <c r="F475">
        <f>IF(AND(ERP자료_원본!E475&lt;0,ERP자료_원본!E475+ERP자료_원본!F475&lt;0),0,IF(ERP자료_원본!E475&gt;=0,ERP자료_원본!F475,0))</f>
        <v>80000</v>
      </c>
      <c r="G475">
        <f>F475+ERP자료_원본!G475</f>
        <v>80000</v>
      </c>
      <c r="H475">
        <f>ERP자료_원본!J475</f>
        <v>80000</v>
      </c>
      <c r="I475">
        <f>ERP자료_원본!L475</f>
        <v>0</v>
      </c>
    </row>
    <row r="476" spans="1:9" ht="19.149999999999999" x14ac:dyDescent="0.7">
      <c r="A476">
        <v>474</v>
      </c>
      <c r="B476" t="s">
        <v>4798</v>
      </c>
      <c r="C476" t="s">
        <v>75</v>
      </c>
      <c r="D476" t="s">
        <v>4855</v>
      </c>
      <c r="E476" t="s">
        <v>4022</v>
      </c>
      <c r="F476">
        <f>IF(AND(ERP자료_원본!E476&lt;0,ERP자료_원본!E476+ERP자료_원본!F476&lt;0),0,IF(ERP자료_원본!E476&gt;=0,ERP자료_원본!F476,0))</f>
        <v>0</v>
      </c>
      <c r="G476">
        <f>F476+ERP자료_원본!G476</f>
        <v>0</v>
      </c>
      <c r="H476">
        <f>ERP자료_원본!J476</f>
        <v>0</v>
      </c>
      <c r="I476">
        <f>ERP자료_원본!L476</f>
        <v>-1189200</v>
      </c>
    </row>
    <row r="477" spans="1:9" ht="19.149999999999999" x14ac:dyDescent="0.7">
      <c r="A477">
        <v>475</v>
      </c>
      <c r="B477" t="s">
        <v>4798</v>
      </c>
      <c r="C477" t="s">
        <v>75</v>
      </c>
      <c r="D477" t="s">
        <v>4856</v>
      </c>
      <c r="E477" t="s">
        <v>4030</v>
      </c>
      <c r="F477">
        <f>IF(AND(ERP자료_원본!E477&lt;0,ERP자료_원본!E477+ERP자료_원본!F477&lt;0),0,IF(ERP자료_원본!E477&gt;=0,ERP자료_원본!F477,0))</f>
        <v>975100</v>
      </c>
      <c r="G477">
        <f>F477+ERP자료_원본!G477</f>
        <v>975100</v>
      </c>
      <c r="H477">
        <f>ERP자료_원본!J477</f>
        <v>3000000</v>
      </c>
      <c r="I477">
        <f>ERP자료_원본!L477</f>
        <v>-2024900</v>
      </c>
    </row>
    <row r="478" spans="1:9" ht="19.149999999999999" x14ac:dyDescent="0.7">
      <c r="A478">
        <v>476</v>
      </c>
      <c r="B478" t="s">
        <v>4798</v>
      </c>
      <c r="C478" t="s">
        <v>75</v>
      </c>
      <c r="D478" t="s">
        <v>4857</v>
      </c>
      <c r="E478" t="s">
        <v>4061</v>
      </c>
      <c r="F478">
        <f>IF(AND(ERP자료_원본!E478&lt;0,ERP자료_원본!E478+ERP자료_원본!F478&lt;0),0,IF(ERP자료_원본!E478&gt;=0,ERP자료_원본!F478,0))</f>
        <v>0</v>
      </c>
      <c r="G478">
        <f>F478+ERP자료_원본!G478</f>
        <v>0</v>
      </c>
      <c r="H478">
        <f>ERP자료_원본!J478</f>
        <v>0</v>
      </c>
      <c r="I478">
        <f>ERP자료_원본!L478</f>
        <v>-4622200</v>
      </c>
    </row>
    <row r="479" spans="1:9" ht="19.149999999999999" x14ac:dyDescent="0.7">
      <c r="A479">
        <v>477</v>
      </c>
      <c r="B479" t="s">
        <v>4798</v>
      </c>
      <c r="C479" t="s">
        <v>75</v>
      </c>
      <c r="D479" t="s">
        <v>4858</v>
      </c>
      <c r="E479" t="s">
        <v>4082</v>
      </c>
      <c r="F479">
        <f>IF(AND(ERP자료_원본!E479&lt;0,ERP자료_원본!E479+ERP자료_원본!F479&lt;0),0,IF(ERP자료_원본!E479&gt;=0,ERP자료_원본!F479,0))</f>
        <v>1000000</v>
      </c>
      <c r="G479">
        <f>F479+ERP자료_원본!G479</f>
        <v>1000000</v>
      </c>
      <c r="H479">
        <f>ERP자료_원본!J479</f>
        <v>1000000</v>
      </c>
      <c r="I479">
        <f>ERP자료_원본!L479</f>
        <v>0</v>
      </c>
    </row>
    <row r="480" spans="1:9" ht="19.149999999999999" x14ac:dyDescent="0.7">
      <c r="A480">
        <v>478</v>
      </c>
      <c r="B480" t="s">
        <v>4798</v>
      </c>
      <c r="C480" t="s">
        <v>75</v>
      </c>
      <c r="D480" t="s">
        <v>4859</v>
      </c>
      <c r="E480" t="s">
        <v>4085</v>
      </c>
      <c r="F480">
        <f>IF(AND(ERP자료_원본!E480&lt;0,ERP자료_원본!E480+ERP자료_원본!F480&lt;0),0,IF(ERP자료_원본!E480&gt;=0,ERP자료_원본!F480,0))</f>
        <v>0</v>
      </c>
      <c r="G480">
        <f>F480+ERP자료_원본!G480</f>
        <v>0</v>
      </c>
      <c r="H480">
        <f>ERP자료_원본!J480</f>
        <v>3000000</v>
      </c>
      <c r="I480">
        <f>ERP자료_원본!L480</f>
        <v>0</v>
      </c>
    </row>
    <row r="481" spans="1:9" ht="19.149999999999999" x14ac:dyDescent="0.7">
      <c r="A481">
        <v>479</v>
      </c>
      <c r="B481" t="s">
        <v>4798</v>
      </c>
      <c r="C481" t="s">
        <v>75</v>
      </c>
      <c r="D481" t="s">
        <v>4860</v>
      </c>
      <c r="E481" t="s">
        <v>4095</v>
      </c>
      <c r="F481">
        <f>IF(AND(ERP자료_원본!E481&lt;0,ERP자료_원본!E481+ERP자료_원본!F481&lt;0),0,IF(ERP자료_원본!E481&gt;=0,ERP자료_원본!F481,0))</f>
        <v>1098700</v>
      </c>
      <c r="G481">
        <f>F481+ERP자료_원본!G481</f>
        <v>1098700</v>
      </c>
      <c r="H481">
        <f>ERP자료_원본!J481</f>
        <v>2000000</v>
      </c>
      <c r="I481">
        <f>ERP자료_원본!L481</f>
        <v>-901300</v>
      </c>
    </row>
    <row r="482" spans="1:9" ht="19.149999999999999" x14ac:dyDescent="0.7">
      <c r="A482">
        <v>480</v>
      </c>
      <c r="B482" t="s">
        <v>4798</v>
      </c>
      <c r="C482" t="s">
        <v>75</v>
      </c>
      <c r="D482" t="s">
        <v>4861</v>
      </c>
      <c r="E482" t="s">
        <v>4248</v>
      </c>
      <c r="F482">
        <f>IF(AND(ERP자료_원본!E482&lt;0,ERP자료_원본!E482+ERP자료_원본!F482&lt;0),0,IF(ERP자료_원본!E482&gt;=0,ERP자료_원본!F482,0))</f>
        <v>0</v>
      </c>
      <c r="G482">
        <f>F482+ERP자료_원본!G482</f>
        <v>0</v>
      </c>
      <c r="H482">
        <f>ERP자료_원본!J482</f>
        <v>32000</v>
      </c>
      <c r="I482">
        <f>ERP자료_원본!L482</f>
        <v>0</v>
      </c>
    </row>
    <row r="483" spans="1:9" ht="19.149999999999999" x14ac:dyDescent="0.7">
      <c r="A483">
        <v>481</v>
      </c>
      <c r="B483" t="s">
        <v>4862</v>
      </c>
    </row>
    <row r="484" spans="1:9" ht="19.149999999999999" x14ac:dyDescent="0.7">
      <c r="A484">
        <v>482</v>
      </c>
      <c r="B484" t="s">
        <v>4863</v>
      </c>
      <c r="C484" t="s">
        <v>69</v>
      </c>
      <c r="D484" t="s">
        <v>4864</v>
      </c>
      <c r="E484" t="s">
        <v>65</v>
      </c>
      <c r="F484">
        <f>IF(AND(ERP자료_원본!E484&lt;0,ERP자료_원본!E484+ERP자료_원본!F484&lt;0),0,IF(ERP자료_원본!E484&gt;=0,ERP자료_원본!F484,0))</f>
        <v>2556500</v>
      </c>
      <c r="G484">
        <f>F484+ERP자료_원본!G484</f>
        <v>2556500</v>
      </c>
      <c r="H484">
        <f>ERP자료_원본!J484</f>
        <v>0</v>
      </c>
      <c r="I484">
        <f>ERP자료_원본!L484</f>
        <v>2556500</v>
      </c>
    </row>
    <row r="485" spans="1:9" ht="19.149999999999999" x14ac:dyDescent="0.7">
      <c r="A485">
        <v>483</v>
      </c>
      <c r="B485" t="s">
        <v>4863</v>
      </c>
      <c r="C485" t="s">
        <v>69</v>
      </c>
      <c r="D485" t="s">
        <v>4865</v>
      </c>
      <c r="E485" t="s">
        <v>267</v>
      </c>
      <c r="F485">
        <f>IF(AND(ERP자료_원본!E485&lt;0,ERP자료_원본!E485+ERP자료_원본!F485&lt;0),0,IF(ERP자료_원본!E485&gt;=0,ERP자료_원본!F485,0))</f>
        <v>0</v>
      </c>
      <c r="G485">
        <f>F485+ERP자료_원본!G485</f>
        <v>0</v>
      </c>
      <c r="H485">
        <f>ERP자료_원본!J485</f>
        <v>0</v>
      </c>
      <c r="I485">
        <f>ERP자료_원본!L485</f>
        <v>300000000</v>
      </c>
    </row>
    <row r="486" spans="1:9" ht="19.149999999999999" x14ac:dyDescent="0.7">
      <c r="A486">
        <v>484</v>
      </c>
      <c r="B486" t="s">
        <v>4863</v>
      </c>
      <c r="C486" t="s">
        <v>69</v>
      </c>
      <c r="D486" t="s">
        <v>4866</v>
      </c>
      <c r="E486" t="s">
        <v>389</v>
      </c>
      <c r="F486">
        <f>IF(AND(ERP자료_원본!E486&lt;0,ERP자료_원본!E486+ERP자료_원본!F486&lt;0),0,IF(ERP자료_원본!E486&gt;=0,ERP자료_원본!F486,0))</f>
        <v>64000</v>
      </c>
      <c r="G486">
        <f>F486+ERP자료_원본!G486</f>
        <v>64000</v>
      </c>
      <c r="H486">
        <f>ERP자료_원본!J486</f>
        <v>64000</v>
      </c>
      <c r="I486">
        <f>ERP자료_원본!L486</f>
        <v>0</v>
      </c>
    </row>
    <row r="487" spans="1:9" ht="19.149999999999999" x14ac:dyDescent="0.7">
      <c r="A487">
        <v>485</v>
      </c>
      <c r="B487" t="s">
        <v>4863</v>
      </c>
      <c r="C487" t="s">
        <v>69</v>
      </c>
      <c r="D487" t="s">
        <v>4867</v>
      </c>
      <c r="E487" t="s">
        <v>633</v>
      </c>
      <c r="F487">
        <f>IF(AND(ERP자료_원본!E487&lt;0,ERP자료_원본!E487+ERP자료_원본!F487&lt;0),0,IF(ERP자료_원본!E487&gt;=0,ERP자료_원본!F487,0))</f>
        <v>459000</v>
      </c>
      <c r="G487">
        <f>F487+ERP자료_원본!G487</f>
        <v>459000</v>
      </c>
      <c r="H487">
        <f>ERP자료_원본!J487</f>
        <v>306000</v>
      </c>
      <c r="I487">
        <f>ERP자료_원본!L487</f>
        <v>153000</v>
      </c>
    </row>
    <row r="488" spans="1:9" ht="19.149999999999999" x14ac:dyDescent="0.7">
      <c r="A488">
        <v>486</v>
      </c>
      <c r="B488" t="s">
        <v>4863</v>
      </c>
      <c r="C488" t="s">
        <v>69</v>
      </c>
      <c r="D488" t="s">
        <v>4868</v>
      </c>
      <c r="E488" t="s">
        <v>938</v>
      </c>
      <c r="F488">
        <f>IF(AND(ERP자료_원본!E488&lt;0,ERP자료_원본!E488+ERP자료_원본!F488&lt;0),0,IF(ERP자료_원본!E488&gt;=0,ERP자료_원본!F488,0))</f>
        <v>0</v>
      </c>
      <c r="G488">
        <f>F488+ERP자료_원본!G488</f>
        <v>0</v>
      </c>
      <c r="H488">
        <f>ERP자료_원본!J488</f>
        <v>0</v>
      </c>
      <c r="I488">
        <f>ERP자료_원본!L488</f>
        <v>30000</v>
      </c>
    </row>
    <row r="489" spans="1:9" ht="19.149999999999999" x14ac:dyDescent="0.7">
      <c r="A489">
        <v>487</v>
      </c>
      <c r="B489" t="s">
        <v>4863</v>
      </c>
      <c r="C489" t="s">
        <v>69</v>
      </c>
      <c r="D489" t="s">
        <v>4869</v>
      </c>
      <c r="E489" t="s">
        <v>1155</v>
      </c>
      <c r="F489">
        <f>IF(AND(ERP자료_원본!E489&lt;0,ERP자료_원본!E489+ERP자료_원본!F489&lt;0),0,IF(ERP자료_원본!E489&gt;=0,ERP자료_원본!F489,0))</f>
        <v>538820</v>
      </c>
      <c r="G489">
        <f>F489+ERP자료_원본!G489</f>
        <v>538820</v>
      </c>
      <c r="H489">
        <f>ERP자료_원본!J489</f>
        <v>0</v>
      </c>
      <c r="I489">
        <f>ERP자료_원본!L489</f>
        <v>2203120</v>
      </c>
    </row>
    <row r="490" spans="1:9" ht="19.149999999999999" x14ac:dyDescent="0.7">
      <c r="A490">
        <v>488</v>
      </c>
      <c r="B490" t="s">
        <v>4863</v>
      </c>
      <c r="C490" t="s">
        <v>69</v>
      </c>
      <c r="D490" t="s">
        <v>4870</v>
      </c>
      <c r="E490" t="s">
        <v>2067</v>
      </c>
      <c r="F490">
        <f>IF(AND(ERP자료_원본!E490&lt;0,ERP자료_원본!E490+ERP자료_원본!F490&lt;0),0,IF(ERP자료_원본!E490&gt;=0,ERP자료_원본!F490,0))</f>
        <v>108000</v>
      </c>
      <c r="G490">
        <f>F490+ERP자료_원본!G490</f>
        <v>108000</v>
      </c>
      <c r="H490">
        <f>ERP자료_원본!J490</f>
        <v>108000</v>
      </c>
      <c r="I490">
        <f>ERP자료_원본!L490</f>
        <v>0</v>
      </c>
    </row>
    <row r="491" spans="1:9" ht="19.149999999999999" x14ac:dyDescent="0.7">
      <c r="A491">
        <v>489</v>
      </c>
      <c r="B491" t="s">
        <v>4863</v>
      </c>
      <c r="C491" t="s">
        <v>69</v>
      </c>
      <c r="D491" t="s">
        <v>4871</v>
      </c>
      <c r="E491" t="s">
        <v>2109</v>
      </c>
      <c r="F491">
        <f>IF(AND(ERP자료_원본!E491&lt;0,ERP자료_원본!E491+ERP자료_원본!F491&lt;0),0,IF(ERP자료_원본!E491&gt;=0,ERP자료_원본!F491,0))</f>
        <v>96000</v>
      </c>
      <c r="G491">
        <f>F491+ERP자료_원본!G491</f>
        <v>96000</v>
      </c>
      <c r="H491">
        <f>ERP자료_원본!J491</f>
        <v>96000</v>
      </c>
      <c r="I491">
        <f>ERP자료_원본!L491</f>
        <v>0</v>
      </c>
    </row>
    <row r="492" spans="1:9" ht="19.149999999999999" x14ac:dyDescent="0.7">
      <c r="A492">
        <v>490</v>
      </c>
      <c r="B492" t="s">
        <v>4863</v>
      </c>
      <c r="C492" t="s">
        <v>69</v>
      </c>
      <c r="D492" t="s">
        <v>4872</v>
      </c>
      <c r="E492" t="s">
        <v>2365</v>
      </c>
      <c r="F492">
        <f>IF(AND(ERP자료_원본!E492&lt;0,ERP자료_원본!E492+ERP자료_원본!F492&lt;0),0,IF(ERP자료_원본!E492&gt;=0,ERP자료_원본!F492,0))</f>
        <v>0</v>
      </c>
      <c r="G492">
        <f>F492+ERP자료_원본!G492</f>
        <v>0</v>
      </c>
      <c r="H492">
        <f>ERP자료_원본!J492</f>
        <v>0</v>
      </c>
      <c r="I492">
        <f>ERP자료_원본!L492</f>
        <v>29292340</v>
      </c>
    </row>
    <row r="493" spans="1:9" ht="19.149999999999999" x14ac:dyDescent="0.7">
      <c r="A493">
        <v>491</v>
      </c>
      <c r="B493" t="s">
        <v>4863</v>
      </c>
      <c r="C493" t="s">
        <v>69</v>
      </c>
      <c r="D493" t="s">
        <v>4873</v>
      </c>
      <c r="E493" t="s">
        <v>2365</v>
      </c>
      <c r="F493">
        <f>IF(AND(ERP자료_원본!E493&lt;0,ERP자료_원본!E493+ERP자료_원본!F493&lt;0),0,IF(ERP자료_원본!E493&gt;=0,ERP자료_원본!F493,0))</f>
        <v>14422241</v>
      </c>
      <c r="G493">
        <f>F493+ERP자료_원본!G493</f>
        <v>14422241</v>
      </c>
      <c r="H493">
        <f>ERP자료_원본!J493</f>
        <v>20000000</v>
      </c>
      <c r="I493">
        <f>ERP자료_원본!L493</f>
        <v>-4870099</v>
      </c>
    </row>
    <row r="494" spans="1:9" ht="19.149999999999999" x14ac:dyDescent="0.7">
      <c r="A494">
        <v>492</v>
      </c>
      <c r="B494" t="s">
        <v>4863</v>
      </c>
      <c r="C494" t="s">
        <v>69</v>
      </c>
      <c r="D494" t="s">
        <v>4874</v>
      </c>
      <c r="E494" t="s">
        <v>2369</v>
      </c>
      <c r="F494">
        <f>IF(AND(ERP자료_원본!E494&lt;0,ERP자료_원본!E494+ERP자료_원본!F494&lt;0),0,IF(ERP자료_원본!E494&gt;=0,ERP자료_원본!F494,0))</f>
        <v>10641400</v>
      </c>
      <c r="G494">
        <f>F494+ERP자료_원본!G494</f>
        <v>10641400</v>
      </c>
      <c r="H494">
        <f>ERP자료_원본!J494</f>
        <v>0</v>
      </c>
      <c r="I494">
        <f>ERP자료_원본!L494</f>
        <v>11477600</v>
      </c>
    </row>
    <row r="495" spans="1:9" ht="19.149999999999999" x14ac:dyDescent="0.7">
      <c r="A495">
        <v>493</v>
      </c>
      <c r="B495" t="s">
        <v>4863</v>
      </c>
      <c r="C495" t="s">
        <v>69</v>
      </c>
      <c r="D495" t="s">
        <v>4875</v>
      </c>
      <c r="E495" t="s">
        <v>2535</v>
      </c>
      <c r="F495">
        <f>IF(AND(ERP자료_원본!E495&lt;0,ERP자료_원본!E495+ERP자료_원본!F495&lt;0),0,IF(ERP자료_원본!E495&gt;=0,ERP자료_원본!F495,0))</f>
        <v>0</v>
      </c>
      <c r="G495">
        <f>F495+ERP자료_원본!G495</f>
        <v>0</v>
      </c>
      <c r="H495">
        <f>ERP자료_원본!J495</f>
        <v>0</v>
      </c>
      <c r="I495">
        <f>ERP자료_원본!L495</f>
        <v>5773998</v>
      </c>
    </row>
    <row r="496" spans="1:9" ht="19.149999999999999" x14ac:dyDescent="0.7">
      <c r="A496">
        <v>494</v>
      </c>
      <c r="B496" t="s">
        <v>4863</v>
      </c>
      <c r="C496" t="s">
        <v>69</v>
      </c>
      <c r="D496" t="s">
        <v>4876</v>
      </c>
      <c r="E496" t="s">
        <v>4877</v>
      </c>
      <c r="F496">
        <f>IF(AND(ERP자료_원본!E496&lt;0,ERP자료_원본!E496+ERP자료_원본!F496&lt;0),0,IF(ERP자료_원본!E496&gt;=0,ERP자료_원본!F496,0))</f>
        <v>11250</v>
      </c>
      <c r="G496">
        <f>F496+ERP자료_원본!G496</f>
        <v>11250</v>
      </c>
      <c r="H496">
        <f>ERP자료_원본!J496</f>
        <v>11250</v>
      </c>
      <c r="I496">
        <f>ERP자료_원본!L496</f>
        <v>0</v>
      </c>
    </row>
    <row r="497" spans="1:9" ht="19.149999999999999" x14ac:dyDescent="0.7">
      <c r="A497">
        <v>495</v>
      </c>
      <c r="B497" t="s">
        <v>4863</v>
      </c>
      <c r="C497" t="s">
        <v>69</v>
      </c>
      <c r="D497" t="s">
        <v>4878</v>
      </c>
      <c r="E497" t="s">
        <v>2710</v>
      </c>
      <c r="F497">
        <f>IF(AND(ERP자료_원본!E497&lt;0,ERP자료_원본!E497+ERP자료_원본!F497&lt;0),0,IF(ERP자료_원본!E497&gt;=0,ERP자료_원본!F497,0))</f>
        <v>958140</v>
      </c>
      <c r="G497">
        <f>F497+ERP자료_원본!G497</f>
        <v>958140</v>
      </c>
      <c r="H497">
        <f>ERP자료_원본!J497</f>
        <v>958140</v>
      </c>
      <c r="I497">
        <f>ERP자료_원본!L497</f>
        <v>0</v>
      </c>
    </row>
    <row r="498" spans="1:9" ht="19.149999999999999" x14ac:dyDescent="0.7">
      <c r="A498">
        <v>496</v>
      </c>
      <c r="B498" t="s">
        <v>4863</v>
      </c>
      <c r="C498" t="s">
        <v>69</v>
      </c>
      <c r="D498" t="s">
        <v>4879</v>
      </c>
      <c r="E498" t="s">
        <v>2753</v>
      </c>
      <c r="F498">
        <f>IF(AND(ERP자료_원본!E498&lt;0,ERP자료_원본!E498+ERP자료_원본!F498&lt;0),0,IF(ERP자료_원본!E498&gt;=0,ERP자료_원본!F498,0))</f>
        <v>1021000</v>
      </c>
      <c r="G498">
        <f>F498+ERP자료_원본!G498</f>
        <v>1021000</v>
      </c>
      <c r="H498">
        <f>ERP자료_원본!J498</f>
        <v>1500000</v>
      </c>
      <c r="I498">
        <f>ERP자료_원본!L498</f>
        <v>-479000</v>
      </c>
    </row>
    <row r="499" spans="1:9" ht="19.149999999999999" x14ac:dyDescent="0.7">
      <c r="A499">
        <v>497</v>
      </c>
      <c r="B499" t="s">
        <v>4863</v>
      </c>
      <c r="C499" t="s">
        <v>69</v>
      </c>
      <c r="D499" t="s">
        <v>4880</v>
      </c>
      <c r="E499" t="s">
        <v>2956</v>
      </c>
      <c r="F499">
        <f>IF(AND(ERP자료_원본!E499&lt;0,ERP자료_원본!E499+ERP자료_원본!F499&lt;0),0,IF(ERP자료_원본!E499&gt;=0,ERP자료_원본!F499,0))</f>
        <v>15000</v>
      </c>
      <c r="G499">
        <f>F499+ERP자료_원본!G499</f>
        <v>15000</v>
      </c>
      <c r="H499">
        <f>ERP자료_원본!J499</f>
        <v>15000</v>
      </c>
      <c r="I499">
        <f>ERP자료_원본!L499</f>
        <v>0</v>
      </c>
    </row>
    <row r="500" spans="1:9" ht="19.149999999999999" x14ac:dyDescent="0.7">
      <c r="A500">
        <v>498</v>
      </c>
      <c r="B500" t="s">
        <v>4863</v>
      </c>
      <c r="C500" t="s">
        <v>69</v>
      </c>
      <c r="D500" t="s">
        <v>4881</v>
      </c>
      <c r="E500" t="s">
        <v>3016</v>
      </c>
      <c r="F500">
        <f>IF(AND(ERP자료_원본!E500&lt;0,ERP자료_원본!E500+ERP자료_원본!F500&lt;0),0,IF(ERP자료_원본!E500&gt;=0,ERP자료_원본!F500,0))</f>
        <v>0</v>
      </c>
      <c r="G500">
        <f>F500+ERP자료_원본!G500</f>
        <v>0</v>
      </c>
      <c r="H500">
        <f>ERP자료_원본!J500</f>
        <v>0</v>
      </c>
      <c r="I500">
        <f>ERP자료_원본!L500</f>
        <v>1943000</v>
      </c>
    </row>
    <row r="501" spans="1:9" ht="19.149999999999999" x14ac:dyDescent="0.7">
      <c r="A501">
        <v>499</v>
      </c>
      <c r="B501" t="s">
        <v>4863</v>
      </c>
      <c r="C501" t="s">
        <v>69</v>
      </c>
      <c r="D501" t="s">
        <v>4882</v>
      </c>
      <c r="E501" t="s">
        <v>3105</v>
      </c>
      <c r="F501">
        <f>IF(AND(ERP자료_원본!E501&lt;0,ERP자료_원본!E501+ERP자료_원본!F501&lt;0),0,IF(ERP자료_원본!E501&gt;=0,ERP자료_원본!F501,0))</f>
        <v>0</v>
      </c>
      <c r="G501">
        <f>F501+ERP자료_원본!G501</f>
        <v>0</v>
      </c>
      <c r="H501">
        <f>ERP자료_원본!J501</f>
        <v>0</v>
      </c>
      <c r="I501">
        <f>ERP자료_원본!L501</f>
        <v>-4544180</v>
      </c>
    </row>
    <row r="502" spans="1:9" ht="19.149999999999999" x14ac:dyDescent="0.7">
      <c r="A502">
        <v>500</v>
      </c>
      <c r="B502" t="s">
        <v>4863</v>
      </c>
      <c r="C502" t="s">
        <v>69</v>
      </c>
      <c r="D502" t="s">
        <v>4883</v>
      </c>
      <c r="E502" t="s">
        <v>3173</v>
      </c>
      <c r="F502">
        <f>IF(AND(ERP자료_원본!E502&lt;0,ERP자료_원본!E502+ERP자료_원본!F502&lt;0),0,IF(ERP자료_원본!E502&gt;=0,ERP자료_원본!F502,0))</f>
        <v>16000</v>
      </c>
      <c r="G502">
        <f>F502+ERP자료_원본!G502</f>
        <v>16000</v>
      </c>
      <c r="H502">
        <f>ERP자료_원본!J502</f>
        <v>0</v>
      </c>
      <c r="I502">
        <f>ERP자료_원본!L502</f>
        <v>16000</v>
      </c>
    </row>
    <row r="503" spans="1:9" ht="19.149999999999999" x14ac:dyDescent="0.7">
      <c r="A503">
        <v>501</v>
      </c>
      <c r="B503" t="s">
        <v>4863</v>
      </c>
      <c r="C503" t="s">
        <v>69</v>
      </c>
      <c r="D503" t="s">
        <v>4884</v>
      </c>
      <c r="E503" t="s">
        <v>3287</v>
      </c>
      <c r="F503">
        <f>IF(AND(ERP자료_원본!E503&lt;0,ERP자료_원본!E503+ERP자료_원본!F503&lt;0),0,IF(ERP자료_원본!E503&gt;=0,ERP자료_원본!F503,0))</f>
        <v>76000</v>
      </c>
      <c r="G503">
        <f>F503+ERP자료_원본!G503</f>
        <v>76000</v>
      </c>
      <c r="H503">
        <f>ERP자료_원본!J503</f>
        <v>0</v>
      </c>
      <c r="I503">
        <f>ERP자료_원본!L503</f>
        <v>76000</v>
      </c>
    </row>
    <row r="504" spans="1:9" ht="19.149999999999999" x14ac:dyDescent="0.7">
      <c r="A504">
        <v>502</v>
      </c>
      <c r="B504" t="s">
        <v>4863</v>
      </c>
      <c r="C504" t="s">
        <v>69</v>
      </c>
      <c r="D504" t="s">
        <v>4885</v>
      </c>
      <c r="E504" t="s">
        <v>3396</v>
      </c>
      <c r="F504">
        <f>IF(AND(ERP자료_원본!E504&lt;0,ERP자료_원본!E504+ERP자료_원본!F504&lt;0),0,IF(ERP자료_원본!E504&gt;=0,ERP자료_원본!F504,0))</f>
        <v>4223000</v>
      </c>
      <c r="G504">
        <f>F504+ERP자료_원본!G504</f>
        <v>4223000</v>
      </c>
      <c r="H504">
        <f>ERP자료_원본!J504</f>
        <v>21814451</v>
      </c>
      <c r="I504">
        <f>ERP자료_원본!L504</f>
        <v>-17591451</v>
      </c>
    </row>
    <row r="505" spans="1:9" ht="19.149999999999999" x14ac:dyDescent="0.7">
      <c r="A505">
        <v>503</v>
      </c>
      <c r="B505" t="s">
        <v>4863</v>
      </c>
      <c r="C505" t="s">
        <v>69</v>
      </c>
      <c r="D505" t="s">
        <v>4886</v>
      </c>
      <c r="E505" t="s">
        <v>3429</v>
      </c>
      <c r="F505">
        <f>IF(AND(ERP자료_원본!E505&lt;0,ERP자료_원본!E505+ERP자료_원본!F505&lt;0),0,IF(ERP자료_원본!E505&gt;=0,ERP자료_원본!F505,0))</f>
        <v>66000</v>
      </c>
      <c r="G505">
        <f>F505+ERP자료_원본!G505</f>
        <v>66000</v>
      </c>
      <c r="H505">
        <f>ERP자료_원본!J505</f>
        <v>66000</v>
      </c>
      <c r="I505">
        <f>ERP자료_원본!L505</f>
        <v>0</v>
      </c>
    </row>
    <row r="506" spans="1:9" ht="19.149999999999999" x14ac:dyDescent="0.7">
      <c r="A506">
        <v>504</v>
      </c>
      <c r="B506" t="s">
        <v>4863</v>
      </c>
      <c r="C506" t="s">
        <v>69</v>
      </c>
      <c r="D506" t="s">
        <v>4887</v>
      </c>
      <c r="E506" t="s">
        <v>3447</v>
      </c>
      <c r="F506">
        <f>IF(AND(ERP자료_원본!E506&lt;0,ERP자료_원본!E506+ERP자료_원본!F506&lt;0),0,IF(ERP자료_원본!E506&gt;=0,ERP자료_원본!F506,0))</f>
        <v>0</v>
      </c>
      <c r="G506">
        <f>F506+ERP자료_원본!G506</f>
        <v>0</v>
      </c>
      <c r="H506">
        <f>ERP자료_원본!J506</f>
        <v>0</v>
      </c>
      <c r="I506">
        <f>ERP자료_원본!L506</f>
        <v>-22672</v>
      </c>
    </row>
    <row r="507" spans="1:9" ht="19.149999999999999" x14ac:dyDescent="0.7">
      <c r="A507">
        <v>505</v>
      </c>
      <c r="B507" t="s">
        <v>4863</v>
      </c>
      <c r="C507" t="s">
        <v>69</v>
      </c>
      <c r="D507" t="s">
        <v>4888</v>
      </c>
      <c r="E507" t="s">
        <v>3466</v>
      </c>
      <c r="F507">
        <f>IF(AND(ERP자료_원본!E507&lt;0,ERP자료_원본!E507+ERP자료_원본!F507&lt;0),0,IF(ERP자료_원본!E507&gt;=0,ERP자료_원본!F507,0))</f>
        <v>400000</v>
      </c>
      <c r="G507">
        <f>F507+ERP자료_원본!G507</f>
        <v>400000</v>
      </c>
      <c r="H507">
        <f>ERP자료_원본!J507</f>
        <v>400000</v>
      </c>
      <c r="I507">
        <f>ERP자료_원본!L507</f>
        <v>0</v>
      </c>
    </row>
    <row r="508" spans="1:9" ht="19.149999999999999" x14ac:dyDescent="0.7">
      <c r="A508">
        <v>506</v>
      </c>
      <c r="B508" t="s">
        <v>4863</v>
      </c>
      <c r="C508" t="s">
        <v>69</v>
      </c>
      <c r="D508" t="s">
        <v>4889</v>
      </c>
      <c r="E508" t="s">
        <v>4890</v>
      </c>
      <c r="F508">
        <f>IF(AND(ERP자료_원본!E508&lt;0,ERP자료_원본!E508+ERP자료_원본!F508&lt;0),0,IF(ERP자료_원본!E508&gt;=0,ERP자료_원본!F508,0))</f>
        <v>10489100</v>
      </c>
      <c r="G508">
        <f>F508+ERP자료_원본!G508</f>
        <v>10489100</v>
      </c>
      <c r="H508">
        <f>ERP자료_원본!J508</f>
        <v>10489100</v>
      </c>
      <c r="I508">
        <f>ERP자료_원본!L508</f>
        <v>0</v>
      </c>
    </row>
    <row r="509" spans="1:9" ht="19.149999999999999" x14ac:dyDescent="0.7">
      <c r="A509">
        <v>507</v>
      </c>
      <c r="B509" t="s">
        <v>4863</v>
      </c>
      <c r="C509" t="s">
        <v>69</v>
      </c>
      <c r="D509" t="s">
        <v>4891</v>
      </c>
      <c r="E509" t="s">
        <v>4892</v>
      </c>
      <c r="F509">
        <f>IF(AND(ERP자료_원본!E509&lt;0,ERP자료_원본!E509+ERP자료_원본!F509&lt;0),0,IF(ERP자료_원본!E509&gt;=0,ERP자료_원본!F509,0))</f>
        <v>9041000</v>
      </c>
      <c r="G509">
        <f>F509+ERP자료_원본!G509</f>
        <v>9041000</v>
      </c>
      <c r="H509">
        <f>ERP자료_원본!J509</f>
        <v>7512000</v>
      </c>
      <c r="I509">
        <f>ERP자료_원본!L509</f>
        <v>1529000</v>
      </c>
    </row>
    <row r="510" spans="1:9" ht="19.149999999999999" x14ac:dyDescent="0.7">
      <c r="A510">
        <v>508</v>
      </c>
      <c r="B510" t="s">
        <v>4863</v>
      </c>
      <c r="C510" t="s">
        <v>69</v>
      </c>
      <c r="D510" t="s">
        <v>4893</v>
      </c>
      <c r="E510" t="s">
        <v>3632</v>
      </c>
      <c r="F510">
        <f>IF(AND(ERP자료_원본!E510&lt;0,ERP자료_원본!E510+ERP자료_원본!F510&lt;0),0,IF(ERP자료_원본!E510&gt;=0,ERP자료_원본!F510,0))</f>
        <v>4016000</v>
      </c>
      <c r="G510">
        <f>F510+ERP자료_원본!G510</f>
        <v>4016000</v>
      </c>
      <c r="H510">
        <f>ERP자료_원본!J510</f>
        <v>0</v>
      </c>
      <c r="I510">
        <f>ERP자료_원본!L510</f>
        <v>6040000</v>
      </c>
    </row>
    <row r="511" spans="1:9" ht="19.149999999999999" x14ac:dyDescent="0.7">
      <c r="A511">
        <v>509</v>
      </c>
      <c r="B511" t="s">
        <v>4863</v>
      </c>
      <c r="C511" t="s">
        <v>69</v>
      </c>
      <c r="D511" t="s">
        <v>4894</v>
      </c>
      <c r="E511" t="s">
        <v>3679</v>
      </c>
      <c r="F511">
        <f>IF(AND(ERP자료_원본!E511&lt;0,ERP자료_원본!E511+ERP자료_원본!F511&lt;0),0,IF(ERP자료_원본!E511&gt;=0,ERP자료_원본!F511,0))</f>
        <v>0</v>
      </c>
      <c r="G511">
        <f>F511+ERP자료_원본!G511</f>
        <v>0</v>
      </c>
      <c r="H511">
        <f>ERP자료_원본!J511</f>
        <v>0</v>
      </c>
      <c r="I511">
        <f>ERP자료_원본!L511</f>
        <v>-2582103</v>
      </c>
    </row>
    <row r="512" spans="1:9" ht="19.149999999999999" x14ac:dyDescent="0.7">
      <c r="A512">
        <v>510</v>
      </c>
      <c r="B512" t="s">
        <v>4863</v>
      </c>
      <c r="C512" t="s">
        <v>69</v>
      </c>
      <c r="D512" t="s">
        <v>4895</v>
      </c>
      <c r="E512" t="s">
        <v>3961</v>
      </c>
      <c r="F512">
        <f>IF(AND(ERP자료_원본!E512&lt;0,ERP자료_원본!E512+ERP자료_원본!F512&lt;0),0,IF(ERP자료_원본!E512&gt;=0,ERP자료_원본!F512,0))</f>
        <v>0</v>
      </c>
      <c r="G512">
        <f>F512+ERP자료_원본!G512</f>
        <v>0</v>
      </c>
      <c r="H512">
        <f>ERP자료_원본!J512</f>
        <v>80000</v>
      </c>
      <c r="I512">
        <f>ERP자료_원본!L512</f>
        <v>-166000</v>
      </c>
    </row>
    <row r="513" spans="1:9" ht="19.149999999999999" x14ac:dyDescent="0.7">
      <c r="A513">
        <v>511</v>
      </c>
      <c r="B513" t="s">
        <v>4863</v>
      </c>
      <c r="C513" t="s">
        <v>69</v>
      </c>
      <c r="D513" t="s">
        <v>4896</v>
      </c>
      <c r="E513" t="s">
        <v>3982</v>
      </c>
      <c r="F513">
        <f>IF(AND(ERP자료_원본!E513&lt;0,ERP자료_원본!E513+ERP자료_원본!F513&lt;0),0,IF(ERP자료_원본!E513&gt;=0,ERP자료_원본!F513,0))</f>
        <v>32973600</v>
      </c>
      <c r="G513">
        <f>F513+ERP자료_원본!G513</f>
        <v>32973600</v>
      </c>
      <c r="H513">
        <f>ERP자료_원본!J513</f>
        <v>32973600</v>
      </c>
      <c r="I513">
        <f>ERP자료_원본!L513</f>
        <v>0</v>
      </c>
    </row>
    <row r="514" spans="1:9" ht="19.149999999999999" x14ac:dyDescent="0.7">
      <c r="A514">
        <v>512</v>
      </c>
      <c r="B514" t="s">
        <v>4897</v>
      </c>
    </row>
    <row r="515" spans="1:9" ht="19.149999999999999" x14ac:dyDescent="0.7">
      <c r="A515">
        <v>513</v>
      </c>
      <c r="B515" t="s">
        <v>4898</v>
      </c>
      <c r="C515" t="s">
        <v>186</v>
      </c>
      <c r="D515" t="s">
        <v>4899</v>
      </c>
      <c r="E515" t="s">
        <v>408</v>
      </c>
      <c r="F515">
        <f>IF(AND(ERP자료_원본!E515&lt;0,ERP자료_원본!E515+ERP자료_원본!F515&lt;0),0,IF(ERP자료_원본!E515&gt;=0,ERP자료_원본!F515,0))</f>
        <v>120000</v>
      </c>
      <c r="G515">
        <f>F515+ERP자료_원본!G515</f>
        <v>120000</v>
      </c>
      <c r="H515">
        <f>ERP자료_원본!J515</f>
        <v>120000</v>
      </c>
      <c r="I515">
        <f>ERP자료_원본!L515</f>
        <v>0</v>
      </c>
    </row>
    <row r="516" spans="1:9" ht="19.149999999999999" x14ac:dyDescent="0.7">
      <c r="A516">
        <v>514</v>
      </c>
      <c r="B516" t="s">
        <v>4898</v>
      </c>
      <c r="C516" t="s">
        <v>186</v>
      </c>
      <c r="D516" t="s">
        <v>4900</v>
      </c>
      <c r="E516" t="s">
        <v>4901</v>
      </c>
      <c r="F516">
        <f>IF(AND(ERP자료_원본!E516&lt;0,ERP자료_원본!E516+ERP자료_원본!F516&lt;0),0,IF(ERP자료_원본!E516&gt;=0,ERP자료_원본!F516,0))</f>
        <v>0</v>
      </c>
      <c r="G516">
        <f>F516+ERP자료_원본!G516</f>
        <v>0</v>
      </c>
      <c r="H516">
        <f>ERP자료_원본!J516</f>
        <v>5000000</v>
      </c>
      <c r="I516">
        <f>ERP자료_원본!L516</f>
        <v>-4486349</v>
      </c>
    </row>
    <row r="517" spans="1:9" ht="19.149999999999999" x14ac:dyDescent="0.7">
      <c r="A517">
        <v>515</v>
      </c>
      <c r="B517" t="s">
        <v>4898</v>
      </c>
      <c r="C517" t="s">
        <v>186</v>
      </c>
      <c r="D517" t="s">
        <v>4902</v>
      </c>
      <c r="E517" t="s">
        <v>451</v>
      </c>
      <c r="F517">
        <f>IF(AND(ERP자료_원본!E517&lt;0,ERP자료_원본!E517+ERP자료_원본!F517&lt;0),0,IF(ERP자료_원본!E517&gt;=0,ERP자료_원본!F517,0))</f>
        <v>9968433</v>
      </c>
      <c r="G517">
        <f>F517+ERP자료_원본!G517</f>
        <v>9968433</v>
      </c>
      <c r="H517">
        <f>ERP자료_원본!J517</f>
        <v>13251600</v>
      </c>
      <c r="I517">
        <f>ERP자료_원본!L517</f>
        <v>-2727967</v>
      </c>
    </row>
    <row r="518" spans="1:9" ht="19.149999999999999" x14ac:dyDescent="0.7">
      <c r="A518">
        <v>516</v>
      </c>
      <c r="B518" t="s">
        <v>4898</v>
      </c>
      <c r="C518" t="s">
        <v>186</v>
      </c>
      <c r="D518" t="s">
        <v>4903</v>
      </c>
      <c r="E518" t="s">
        <v>552</v>
      </c>
      <c r="F518">
        <f>IF(AND(ERP자료_원본!E518&lt;0,ERP자료_원본!E518+ERP자료_원본!F518&lt;0),0,IF(ERP자료_원본!E518&gt;=0,ERP자료_원본!F518,0))</f>
        <v>0</v>
      </c>
      <c r="G518">
        <f>F518+ERP자료_원본!G518</f>
        <v>0</v>
      </c>
      <c r="H518">
        <f>ERP자료_원본!J518</f>
        <v>45000</v>
      </c>
      <c r="I518">
        <f>ERP자료_원본!L518</f>
        <v>-45000</v>
      </c>
    </row>
    <row r="519" spans="1:9" ht="19.149999999999999" x14ac:dyDescent="0.7">
      <c r="A519">
        <v>517</v>
      </c>
      <c r="B519" t="s">
        <v>4898</v>
      </c>
      <c r="C519" t="s">
        <v>186</v>
      </c>
      <c r="D519" t="s">
        <v>4904</v>
      </c>
      <c r="E519" t="s">
        <v>564</v>
      </c>
      <c r="F519">
        <f>IF(AND(ERP자료_원본!E519&lt;0,ERP자료_원본!E519+ERP자료_원본!F519&lt;0),0,IF(ERP자료_원본!E519&gt;=0,ERP자료_원본!F519,0))</f>
        <v>0</v>
      </c>
      <c r="G519">
        <f>F519+ERP자료_원본!G519</f>
        <v>0</v>
      </c>
      <c r="H519">
        <f>ERP자료_원본!J519</f>
        <v>0</v>
      </c>
      <c r="I519">
        <f>ERP자료_원본!L519</f>
        <v>-417980</v>
      </c>
    </row>
    <row r="520" spans="1:9" ht="19.149999999999999" x14ac:dyDescent="0.7">
      <c r="A520">
        <v>518</v>
      </c>
      <c r="B520" t="s">
        <v>4898</v>
      </c>
      <c r="C520" t="s">
        <v>186</v>
      </c>
      <c r="D520" t="s">
        <v>4905</v>
      </c>
      <c r="E520" t="s">
        <v>629</v>
      </c>
      <c r="F520">
        <f>IF(AND(ERP자료_원본!E520&lt;0,ERP자료_원본!E520+ERP자료_원본!F520&lt;0),0,IF(ERP자료_원본!E520&gt;=0,ERP자료_원본!F520,0))</f>
        <v>48000</v>
      </c>
      <c r="G520">
        <f>F520+ERP자료_원본!G520</f>
        <v>48000</v>
      </c>
      <c r="H520">
        <f>ERP자료_원본!J520</f>
        <v>48000</v>
      </c>
      <c r="I520">
        <f>ERP자료_원본!L520</f>
        <v>0</v>
      </c>
    </row>
    <row r="521" spans="1:9" ht="19.149999999999999" x14ac:dyDescent="0.7">
      <c r="A521">
        <v>519</v>
      </c>
      <c r="B521" t="s">
        <v>4898</v>
      </c>
      <c r="C521" t="s">
        <v>186</v>
      </c>
      <c r="D521" t="s">
        <v>4906</v>
      </c>
      <c r="E521" t="s">
        <v>4907</v>
      </c>
      <c r="F521">
        <f>IF(AND(ERP자료_원본!E521&lt;0,ERP자료_원본!E521+ERP자료_원본!F521&lt;0),0,IF(ERP자료_원본!E521&gt;=0,ERP자료_원본!F521,0))</f>
        <v>0</v>
      </c>
      <c r="G521">
        <f>F521+ERP자료_원본!G521</f>
        <v>0</v>
      </c>
      <c r="H521">
        <f>ERP자료_원본!J521</f>
        <v>0</v>
      </c>
      <c r="I521">
        <f>ERP자료_원본!L521</f>
        <v>-2553810</v>
      </c>
    </row>
    <row r="522" spans="1:9" ht="19.149999999999999" x14ac:dyDescent="0.7">
      <c r="A522">
        <v>520</v>
      </c>
      <c r="B522" t="s">
        <v>4898</v>
      </c>
      <c r="C522" t="s">
        <v>186</v>
      </c>
      <c r="D522" t="s">
        <v>4908</v>
      </c>
      <c r="E522" t="s">
        <v>711</v>
      </c>
      <c r="F522">
        <f>IF(AND(ERP자료_원본!E522&lt;0,ERP자료_원본!E522+ERP자료_원본!F522&lt;0),0,IF(ERP자료_원본!E522&gt;=0,ERP자료_원본!F522,0))</f>
        <v>0</v>
      </c>
      <c r="G522">
        <f>F522+ERP자료_원본!G522</f>
        <v>0</v>
      </c>
      <c r="H522">
        <f>ERP자료_원본!J522</f>
        <v>0</v>
      </c>
      <c r="I522">
        <f>ERP자료_원본!L522</f>
        <v>1000000</v>
      </c>
    </row>
    <row r="523" spans="1:9" ht="19.149999999999999" x14ac:dyDescent="0.7">
      <c r="A523">
        <v>521</v>
      </c>
      <c r="B523" t="s">
        <v>4898</v>
      </c>
      <c r="C523" t="s">
        <v>186</v>
      </c>
      <c r="D523" t="s">
        <v>4909</v>
      </c>
      <c r="E523" t="s">
        <v>729</v>
      </c>
      <c r="F523">
        <f>IF(AND(ERP자료_원본!E523&lt;0,ERP자료_원본!E523+ERP자료_원본!F523&lt;0),0,IF(ERP자료_원본!E523&gt;=0,ERP자료_원본!F523,0))</f>
        <v>0</v>
      </c>
      <c r="G523">
        <f>F523+ERP자료_원본!G523</f>
        <v>0</v>
      </c>
      <c r="H523">
        <f>ERP자료_원본!J523</f>
        <v>0</v>
      </c>
      <c r="I523">
        <f>ERP자료_원본!L523</f>
        <v>-4770178</v>
      </c>
    </row>
    <row r="524" spans="1:9" ht="19.149999999999999" x14ac:dyDescent="0.7">
      <c r="A524">
        <v>522</v>
      </c>
      <c r="B524" t="s">
        <v>4898</v>
      </c>
      <c r="C524" t="s">
        <v>186</v>
      </c>
      <c r="D524" t="s">
        <v>4910</v>
      </c>
      <c r="E524" t="s">
        <v>4271</v>
      </c>
      <c r="F524">
        <f>IF(AND(ERP자료_원본!E524&lt;0,ERP자료_원본!E524+ERP자료_원본!F524&lt;0),0,IF(ERP자료_원본!E524&gt;=0,ERP자료_원본!F524,0))</f>
        <v>30000</v>
      </c>
      <c r="G524">
        <f>F524+ERP자료_원본!G524</f>
        <v>30000</v>
      </c>
      <c r="H524">
        <f>ERP자료_원본!J524</f>
        <v>30000</v>
      </c>
      <c r="I524">
        <f>ERP자료_원본!L524</f>
        <v>0</v>
      </c>
    </row>
    <row r="525" spans="1:9" ht="19.149999999999999" x14ac:dyDescent="0.7">
      <c r="A525">
        <v>523</v>
      </c>
      <c r="B525" t="s">
        <v>4898</v>
      </c>
      <c r="C525" t="s">
        <v>186</v>
      </c>
      <c r="D525" t="s">
        <v>4911</v>
      </c>
      <c r="E525" t="s">
        <v>842</v>
      </c>
      <c r="F525">
        <f>IF(AND(ERP자료_원본!E525&lt;0,ERP자료_원본!E525+ERP자료_원본!F525&lt;0),0,IF(ERP자료_원본!E525&gt;=0,ERP자료_원본!F525,0))</f>
        <v>30000</v>
      </c>
      <c r="G525">
        <f>F525+ERP자료_원본!G525</f>
        <v>30000</v>
      </c>
      <c r="H525">
        <f>ERP자료_원본!J525</f>
        <v>0</v>
      </c>
      <c r="I525">
        <f>ERP자료_원본!L525</f>
        <v>30000</v>
      </c>
    </row>
    <row r="526" spans="1:9" ht="19.149999999999999" x14ac:dyDescent="0.7">
      <c r="A526">
        <v>524</v>
      </c>
      <c r="B526" t="s">
        <v>4898</v>
      </c>
      <c r="C526" t="s">
        <v>186</v>
      </c>
      <c r="D526" t="s">
        <v>4912</v>
      </c>
      <c r="E526" t="s">
        <v>855</v>
      </c>
      <c r="F526">
        <f>IF(AND(ERP자료_원본!E526&lt;0,ERP자료_원본!E526+ERP자료_원본!F526&lt;0),0,IF(ERP자료_원본!E526&gt;=0,ERP자료_원본!F526,0))</f>
        <v>0</v>
      </c>
      <c r="G526">
        <f>F526+ERP자료_원본!G526</f>
        <v>0</v>
      </c>
      <c r="H526">
        <f>ERP자료_원본!J526</f>
        <v>0</v>
      </c>
      <c r="I526">
        <f>ERP자료_원본!L526</f>
        <v>-48000</v>
      </c>
    </row>
    <row r="527" spans="1:9" ht="19.149999999999999" x14ac:dyDescent="0.7">
      <c r="A527">
        <v>525</v>
      </c>
      <c r="B527" t="s">
        <v>4898</v>
      </c>
      <c r="C527" t="s">
        <v>186</v>
      </c>
      <c r="D527" t="s">
        <v>4913</v>
      </c>
      <c r="E527" t="s">
        <v>989</v>
      </c>
      <c r="F527">
        <f>IF(AND(ERP자료_원본!E527&lt;0,ERP자료_원본!E527+ERP자료_원본!F527&lt;0),0,IF(ERP자료_원본!E527&gt;=0,ERP자료_원본!F527,0))</f>
        <v>5739810</v>
      </c>
      <c r="G527">
        <f>F527+ERP자료_원본!G527</f>
        <v>5739810</v>
      </c>
      <c r="H527">
        <f>ERP자료_원본!J527</f>
        <v>5355310</v>
      </c>
      <c r="I527">
        <f>ERP자료_원본!L527</f>
        <v>384500</v>
      </c>
    </row>
    <row r="528" spans="1:9" ht="19.149999999999999" x14ac:dyDescent="0.7">
      <c r="A528">
        <v>526</v>
      </c>
      <c r="B528" t="s">
        <v>4898</v>
      </c>
      <c r="C528" t="s">
        <v>186</v>
      </c>
      <c r="D528" t="s">
        <v>4914</v>
      </c>
      <c r="E528" t="s">
        <v>1088</v>
      </c>
      <c r="F528">
        <f>IF(AND(ERP자료_원본!E528&lt;0,ERP자료_원본!E528+ERP자료_원본!F528&lt;0),0,IF(ERP자료_원본!E528&gt;=0,ERP자료_원본!F528,0))</f>
        <v>0</v>
      </c>
      <c r="G528">
        <f>F528+ERP자료_원본!G528</f>
        <v>0</v>
      </c>
      <c r="H528">
        <f>ERP자료_원본!J528</f>
        <v>0</v>
      </c>
      <c r="I528">
        <f>ERP자료_원본!L528</f>
        <v>642800</v>
      </c>
    </row>
    <row r="529" spans="1:9" ht="19.149999999999999" x14ac:dyDescent="0.7">
      <c r="A529">
        <v>527</v>
      </c>
      <c r="B529" t="s">
        <v>4898</v>
      </c>
      <c r="C529" t="s">
        <v>186</v>
      </c>
      <c r="D529" t="s">
        <v>4915</v>
      </c>
      <c r="E529" t="s">
        <v>4916</v>
      </c>
      <c r="F529">
        <f>IF(AND(ERP자료_원본!E529&lt;0,ERP자료_원본!E529+ERP자료_원본!F529&lt;0),0,IF(ERP자료_원본!E529&gt;=0,ERP자료_원본!F529,0))</f>
        <v>4633200</v>
      </c>
      <c r="G529">
        <f>F529+ERP자료_원본!G529</f>
        <v>4633200</v>
      </c>
      <c r="H529">
        <f>ERP자료_원본!J529</f>
        <v>1848000</v>
      </c>
      <c r="I529">
        <f>ERP자료_원본!L529</f>
        <v>2785200</v>
      </c>
    </row>
    <row r="530" spans="1:9" ht="19.149999999999999" x14ac:dyDescent="0.7">
      <c r="A530">
        <v>528</v>
      </c>
      <c r="B530" t="s">
        <v>4898</v>
      </c>
      <c r="C530" t="s">
        <v>186</v>
      </c>
      <c r="D530" t="s">
        <v>4917</v>
      </c>
      <c r="E530" t="s">
        <v>1229</v>
      </c>
      <c r="F530">
        <f>IF(AND(ERP자료_원본!E530&lt;0,ERP자료_원본!E530+ERP자료_원본!F530&lt;0),0,IF(ERP자료_원본!E530&gt;=0,ERP자료_원본!F530,0))</f>
        <v>0</v>
      </c>
      <c r="G530">
        <f>F530+ERP자료_원본!G530</f>
        <v>0</v>
      </c>
      <c r="H530">
        <f>ERP자료_원본!J530</f>
        <v>0</v>
      </c>
      <c r="I530">
        <f>ERP자료_원본!L530</f>
        <v>163410</v>
      </c>
    </row>
    <row r="531" spans="1:9" ht="19.149999999999999" x14ac:dyDescent="0.7">
      <c r="A531">
        <v>529</v>
      </c>
      <c r="B531" t="s">
        <v>4898</v>
      </c>
      <c r="C531" t="s">
        <v>186</v>
      </c>
      <c r="D531" t="s">
        <v>4918</v>
      </c>
      <c r="E531" t="s">
        <v>1244</v>
      </c>
      <c r="F531">
        <f>IF(AND(ERP자료_원본!E531&lt;0,ERP자료_원본!E531+ERP자료_원본!F531&lt;0),0,IF(ERP자료_원본!E531&gt;=0,ERP자료_원본!F531,0))</f>
        <v>0</v>
      </c>
      <c r="G531">
        <f>F531+ERP자료_원본!G531</f>
        <v>0</v>
      </c>
      <c r="H531">
        <f>ERP자료_원본!J531</f>
        <v>0</v>
      </c>
      <c r="I531">
        <f>ERP자료_원본!L531</f>
        <v>352861</v>
      </c>
    </row>
    <row r="532" spans="1:9" ht="19.149999999999999" x14ac:dyDescent="0.7">
      <c r="A532">
        <v>530</v>
      </c>
      <c r="B532" t="s">
        <v>4898</v>
      </c>
      <c r="C532" t="s">
        <v>186</v>
      </c>
      <c r="D532" t="s">
        <v>4919</v>
      </c>
      <c r="E532" t="s">
        <v>1281</v>
      </c>
      <c r="F532">
        <f>IF(AND(ERP자료_원본!E532&lt;0,ERP자료_원본!E532+ERP자료_원본!F532&lt;0),0,IF(ERP자료_원본!E532&gt;=0,ERP자료_원본!F532,0))</f>
        <v>0</v>
      </c>
      <c r="G532">
        <f>F532+ERP자료_원본!G532</f>
        <v>0</v>
      </c>
      <c r="H532">
        <f>ERP자료_원본!J532</f>
        <v>0</v>
      </c>
      <c r="I532">
        <f>ERP자료_원본!L532</f>
        <v>-3488743</v>
      </c>
    </row>
    <row r="533" spans="1:9" ht="19.149999999999999" x14ac:dyDescent="0.7">
      <c r="A533">
        <v>531</v>
      </c>
      <c r="B533" t="s">
        <v>4898</v>
      </c>
      <c r="C533" t="s">
        <v>186</v>
      </c>
      <c r="D533" t="s">
        <v>4920</v>
      </c>
      <c r="E533" t="s">
        <v>1457</v>
      </c>
      <c r="F533">
        <f>IF(AND(ERP자료_원본!E533&lt;0,ERP자료_원본!E533+ERP자료_원본!F533&lt;0),0,IF(ERP자료_원본!E533&gt;=0,ERP자료_원본!F533,0))</f>
        <v>0</v>
      </c>
      <c r="G533">
        <f>F533+ERP자료_원본!G533</f>
        <v>0</v>
      </c>
      <c r="H533">
        <f>ERP자료_원본!J533</f>
        <v>2178300</v>
      </c>
      <c r="I533">
        <f>ERP자료_원본!L533</f>
        <v>0</v>
      </c>
    </row>
    <row r="534" spans="1:9" ht="19.149999999999999" x14ac:dyDescent="0.7">
      <c r="A534">
        <v>532</v>
      </c>
      <c r="B534" t="s">
        <v>4898</v>
      </c>
      <c r="C534" t="s">
        <v>186</v>
      </c>
      <c r="D534" t="s">
        <v>4921</v>
      </c>
      <c r="E534" t="s">
        <v>1456</v>
      </c>
      <c r="F534">
        <f>IF(AND(ERP자료_원본!E534&lt;0,ERP자료_원본!E534+ERP자료_원본!F534&lt;0),0,IF(ERP자료_원본!E534&gt;=0,ERP자료_원본!F534,0))</f>
        <v>0</v>
      </c>
      <c r="G534">
        <f>F534+ERP자료_원본!G534</f>
        <v>0</v>
      </c>
      <c r="H534">
        <f>ERP자료_원본!J534</f>
        <v>802950</v>
      </c>
      <c r="I534">
        <f>ERP자료_원본!L534</f>
        <v>0</v>
      </c>
    </row>
    <row r="535" spans="1:9" ht="19.149999999999999" x14ac:dyDescent="0.7">
      <c r="A535">
        <v>533</v>
      </c>
      <c r="B535" t="s">
        <v>4898</v>
      </c>
      <c r="C535" t="s">
        <v>186</v>
      </c>
      <c r="D535" t="s">
        <v>4922</v>
      </c>
      <c r="E535" t="s">
        <v>1478</v>
      </c>
      <c r="F535">
        <f>IF(AND(ERP자료_원본!E535&lt;0,ERP자료_원본!E535+ERP자료_원본!F535&lt;0),0,IF(ERP자료_원본!E535&gt;=0,ERP자료_원본!F535,0))</f>
        <v>760000</v>
      </c>
      <c r="G535">
        <f>F535+ERP자료_원본!G535</f>
        <v>760000</v>
      </c>
      <c r="H535">
        <f>ERP자료_원본!J535</f>
        <v>380000</v>
      </c>
      <c r="I535">
        <f>ERP자료_원본!L535</f>
        <v>380000</v>
      </c>
    </row>
    <row r="536" spans="1:9" ht="19.149999999999999" x14ac:dyDescent="0.7">
      <c r="A536">
        <v>534</v>
      </c>
      <c r="B536" t="s">
        <v>4898</v>
      </c>
      <c r="C536" t="s">
        <v>186</v>
      </c>
      <c r="D536" t="s">
        <v>4923</v>
      </c>
      <c r="E536" t="s">
        <v>1754</v>
      </c>
      <c r="F536">
        <f>IF(AND(ERP자료_원본!E536&lt;0,ERP자료_원본!E536+ERP자료_원본!F536&lt;0),0,IF(ERP자료_원본!E536&gt;=0,ERP자료_원본!F536,0))</f>
        <v>0</v>
      </c>
      <c r="G536">
        <f>F536+ERP자료_원본!G536</f>
        <v>0</v>
      </c>
      <c r="H536">
        <f>ERP자료_원본!J536</f>
        <v>0</v>
      </c>
      <c r="I536">
        <f>ERP자료_원본!L536</f>
        <v>20000</v>
      </c>
    </row>
    <row r="537" spans="1:9" ht="19.149999999999999" x14ac:dyDescent="0.7">
      <c r="A537">
        <v>535</v>
      </c>
      <c r="B537" t="s">
        <v>4898</v>
      </c>
      <c r="C537" t="s">
        <v>186</v>
      </c>
      <c r="D537" t="s">
        <v>4924</v>
      </c>
      <c r="E537" t="s">
        <v>1843</v>
      </c>
      <c r="F537">
        <f>IF(AND(ERP자료_원본!E537&lt;0,ERP자료_원본!E537+ERP자료_원본!F537&lt;0),0,IF(ERP자료_원본!E537&gt;=0,ERP자료_원본!F537,0))</f>
        <v>0</v>
      </c>
      <c r="G537">
        <f>F537+ERP자료_원본!G537</f>
        <v>0</v>
      </c>
      <c r="H537">
        <f>ERP자료_원본!J537</f>
        <v>4400</v>
      </c>
      <c r="I537">
        <f>ERP자료_원본!L537</f>
        <v>0</v>
      </c>
    </row>
    <row r="538" spans="1:9" ht="19.149999999999999" x14ac:dyDescent="0.7">
      <c r="A538">
        <v>536</v>
      </c>
      <c r="B538" t="s">
        <v>4898</v>
      </c>
      <c r="C538" t="s">
        <v>186</v>
      </c>
      <c r="D538" t="s">
        <v>4925</v>
      </c>
      <c r="E538" t="s">
        <v>1873</v>
      </c>
      <c r="F538">
        <f>IF(AND(ERP자료_원본!E538&lt;0,ERP자료_원본!E538+ERP자료_원본!F538&lt;0),0,IF(ERP자료_원본!E538&gt;=0,ERP자료_원본!F538,0))</f>
        <v>0</v>
      </c>
      <c r="G538">
        <f>F538+ERP자료_원본!G538</f>
        <v>0</v>
      </c>
      <c r="H538">
        <f>ERP자료_원본!J538</f>
        <v>1086113</v>
      </c>
      <c r="I538">
        <f>ERP자료_원본!L538</f>
        <v>0</v>
      </c>
    </row>
    <row r="539" spans="1:9" ht="19.149999999999999" x14ac:dyDescent="0.7">
      <c r="A539">
        <v>537</v>
      </c>
      <c r="B539" t="s">
        <v>4898</v>
      </c>
      <c r="C539" t="s">
        <v>186</v>
      </c>
      <c r="D539" t="s">
        <v>4926</v>
      </c>
      <c r="E539" t="s">
        <v>4927</v>
      </c>
      <c r="F539">
        <f>IF(AND(ERP자료_원본!E539&lt;0,ERP자료_원본!E539+ERP자료_원본!F539&lt;0),0,IF(ERP자료_원본!E539&gt;=0,ERP자료_원본!F539,0))</f>
        <v>0</v>
      </c>
      <c r="G539">
        <f>F539+ERP자료_원본!G539</f>
        <v>0</v>
      </c>
      <c r="H539">
        <f>ERP자료_원본!J539</f>
        <v>0</v>
      </c>
      <c r="I539">
        <f>ERP자료_원본!L539</f>
        <v>-250000</v>
      </c>
    </row>
    <row r="540" spans="1:9" ht="19.149999999999999" x14ac:dyDescent="0.7">
      <c r="A540">
        <v>538</v>
      </c>
      <c r="B540" t="s">
        <v>4898</v>
      </c>
      <c r="C540" t="s">
        <v>186</v>
      </c>
      <c r="D540" t="s">
        <v>4928</v>
      </c>
      <c r="E540" t="s">
        <v>2037</v>
      </c>
      <c r="F540">
        <f>IF(AND(ERP자료_원본!E540&lt;0,ERP자료_원본!E540+ERP자료_원본!F540&lt;0),0,IF(ERP자료_원본!E540&gt;=0,ERP자료_원본!F540,0))</f>
        <v>0</v>
      </c>
      <c r="G540">
        <f>F540+ERP자료_원본!G540</f>
        <v>0</v>
      </c>
      <c r="H540">
        <f>ERP자료_원본!J540</f>
        <v>0</v>
      </c>
      <c r="I540">
        <f>ERP자료_원본!L540</f>
        <v>-6827391</v>
      </c>
    </row>
    <row r="541" spans="1:9" ht="19.149999999999999" x14ac:dyDescent="0.7">
      <c r="A541">
        <v>539</v>
      </c>
      <c r="B541" t="s">
        <v>4898</v>
      </c>
      <c r="C541" t="s">
        <v>186</v>
      </c>
      <c r="D541" t="s">
        <v>4929</v>
      </c>
      <c r="E541" t="s">
        <v>2105</v>
      </c>
      <c r="F541">
        <f>IF(AND(ERP자료_원본!E541&lt;0,ERP자료_원본!E541+ERP자료_원본!F541&lt;0),0,IF(ERP자료_원본!E541&gt;=0,ERP자료_원본!F541,0))</f>
        <v>97200</v>
      </c>
      <c r="G541">
        <f>F541+ERP자료_원본!G541</f>
        <v>97200</v>
      </c>
      <c r="H541">
        <f>ERP자료_원본!J541</f>
        <v>100000</v>
      </c>
      <c r="I541">
        <f>ERP자료_원본!L541</f>
        <v>-2800</v>
      </c>
    </row>
    <row r="542" spans="1:9" ht="19.149999999999999" x14ac:dyDescent="0.7">
      <c r="A542">
        <v>540</v>
      </c>
      <c r="B542" t="s">
        <v>4898</v>
      </c>
      <c r="C542" t="s">
        <v>186</v>
      </c>
      <c r="D542" t="s">
        <v>4930</v>
      </c>
      <c r="E542" t="s">
        <v>4269</v>
      </c>
      <c r="F542">
        <f>IF(AND(ERP자료_원본!E542&lt;0,ERP자료_원본!E542+ERP자료_원본!F542&lt;0),0,IF(ERP자료_원본!E542&gt;=0,ERP자료_원본!F542,0))</f>
        <v>6868880</v>
      </c>
      <c r="G542">
        <f>F542+ERP자료_원본!G542</f>
        <v>6868880</v>
      </c>
      <c r="H542">
        <f>ERP자료_원본!J542</f>
        <v>10000000</v>
      </c>
      <c r="I542">
        <f>ERP자료_원본!L542</f>
        <v>-3131120</v>
      </c>
    </row>
    <row r="543" spans="1:9" ht="19.149999999999999" x14ac:dyDescent="0.7">
      <c r="A543">
        <v>541</v>
      </c>
      <c r="B543" t="s">
        <v>4898</v>
      </c>
      <c r="C543" t="s">
        <v>186</v>
      </c>
      <c r="D543" t="s">
        <v>4931</v>
      </c>
      <c r="E543" t="s">
        <v>2218</v>
      </c>
      <c r="F543">
        <f>IF(AND(ERP자료_원본!E543&lt;0,ERP자료_원본!E543+ERP자료_원본!F543&lt;0),0,IF(ERP자료_원본!E543&gt;=0,ERP자료_원본!F543,0))</f>
        <v>0</v>
      </c>
      <c r="G543">
        <f>F543+ERP자료_원본!G543</f>
        <v>0</v>
      </c>
      <c r="H543">
        <f>ERP자료_원본!J543</f>
        <v>0</v>
      </c>
      <c r="I543">
        <f>ERP자료_원본!L543</f>
        <v>-1232000</v>
      </c>
    </row>
    <row r="544" spans="1:9" ht="19.149999999999999" x14ac:dyDescent="0.7">
      <c r="A544">
        <v>542</v>
      </c>
      <c r="B544" t="s">
        <v>4898</v>
      </c>
      <c r="C544" t="s">
        <v>186</v>
      </c>
      <c r="D544" t="s">
        <v>4932</v>
      </c>
      <c r="E544" t="s">
        <v>2222</v>
      </c>
      <c r="F544">
        <f>IF(AND(ERP자료_원본!E544&lt;0,ERP자료_원본!E544+ERP자료_원본!F544&lt;0),0,IF(ERP자료_원본!E544&gt;=0,ERP자료_원본!F544,0))</f>
        <v>888800</v>
      </c>
      <c r="G544">
        <f>F544+ERP자료_원본!G544</f>
        <v>888800</v>
      </c>
      <c r="H544">
        <f>ERP자료_원본!J544</f>
        <v>1000000</v>
      </c>
      <c r="I544">
        <f>ERP자료_원본!L544</f>
        <v>-111200</v>
      </c>
    </row>
    <row r="545" spans="1:9" ht="19.149999999999999" x14ac:dyDescent="0.7">
      <c r="A545">
        <v>543</v>
      </c>
      <c r="B545" t="s">
        <v>4898</v>
      </c>
      <c r="C545" t="s">
        <v>186</v>
      </c>
      <c r="D545" t="s">
        <v>4933</v>
      </c>
      <c r="E545" t="s">
        <v>2303</v>
      </c>
      <c r="F545">
        <f>IF(AND(ERP자료_원본!E545&lt;0,ERP자료_원본!E545+ERP자료_원본!F545&lt;0),0,IF(ERP자료_원본!E545&gt;=0,ERP자료_원본!F545,0))</f>
        <v>2838200</v>
      </c>
      <c r="G545">
        <f>F545+ERP자료_원본!G545</f>
        <v>2838200</v>
      </c>
      <c r="H545">
        <f>ERP자료_원본!J545</f>
        <v>0</v>
      </c>
      <c r="I545">
        <f>ERP자료_원본!L545</f>
        <v>2838200</v>
      </c>
    </row>
    <row r="546" spans="1:9" ht="19.149999999999999" x14ac:dyDescent="0.7">
      <c r="A546">
        <v>544</v>
      </c>
      <c r="B546" t="s">
        <v>4898</v>
      </c>
      <c r="C546" t="s">
        <v>186</v>
      </c>
      <c r="D546" t="s">
        <v>4934</v>
      </c>
      <c r="E546" t="s">
        <v>2389</v>
      </c>
      <c r="F546">
        <f>IF(AND(ERP자료_원본!E546&lt;0,ERP자료_원본!E546+ERP자료_원본!F546&lt;0),0,IF(ERP자료_원본!E546&gt;=0,ERP자료_원본!F546,0))</f>
        <v>7500000</v>
      </c>
      <c r="G546">
        <f>F546+ERP자료_원본!G546</f>
        <v>7500000</v>
      </c>
      <c r="H546">
        <f>ERP자료_원본!J546</f>
        <v>7500000</v>
      </c>
      <c r="I546">
        <f>ERP자료_원본!L546</f>
        <v>0</v>
      </c>
    </row>
    <row r="547" spans="1:9" ht="19.149999999999999" x14ac:dyDescent="0.7">
      <c r="A547">
        <v>545</v>
      </c>
      <c r="B547" t="s">
        <v>4898</v>
      </c>
      <c r="C547" t="s">
        <v>186</v>
      </c>
      <c r="D547" t="s">
        <v>4935</v>
      </c>
      <c r="E547" t="s">
        <v>2464</v>
      </c>
      <c r="F547">
        <f>IF(AND(ERP자료_원본!E547&lt;0,ERP자료_원본!E547+ERP자료_원본!F547&lt;0),0,IF(ERP자료_원본!E547&gt;=0,ERP자료_원본!F547,0))</f>
        <v>1146836</v>
      </c>
      <c r="G547">
        <f>F547+ERP자료_원본!G547</f>
        <v>1146836</v>
      </c>
      <c r="H547">
        <f>ERP자료_원본!J547</f>
        <v>806400</v>
      </c>
      <c r="I547">
        <f>ERP자료_원본!L547</f>
        <v>340436</v>
      </c>
    </row>
    <row r="548" spans="1:9" ht="19.149999999999999" x14ac:dyDescent="0.7">
      <c r="A548">
        <v>546</v>
      </c>
      <c r="B548" t="s">
        <v>4898</v>
      </c>
      <c r="C548" t="s">
        <v>186</v>
      </c>
      <c r="D548" t="s">
        <v>4936</v>
      </c>
      <c r="E548" t="s">
        <v>2540</v>
      </c>
      <c r="F548">
        <f>IF(AND(ERP자료_원본!E548&lt;0,ERP자료_원본!E548+ERP자료_원본!F548&lt;0),0,IF(ERP자료_원본!E548&gt;=0,ERP자료_원본!F548,0))</f>
        <v>14224220</v>
      </c>
      <c r="G548">
        <f>F548+ERP자료_원본!G548</f>
        <v>14224220</v>
      </c>
      <c r="H548">
        <f>ERP자료_원본!J548</f>
        <v>15000000</v>
      </c>
      <c r="I548">
        <f>ERP자료_원본!L548</f>
        <v>24171860</v>
      </c>
    </row>
    <row r="549" spans="1:9" ht="19.149999999999999" x14ac:dyDescent="0.7">
      <c r="A549">
        <v>547</v>
      </c>
      <c r="B549" t="s">
        <v>4898</v>
      </c>
      <c r="C549" t="s">
        <v>186</v>
      </c>
      <c r="D549" t="s">
        <v>4937</v>
      </c>
      <c r="E549" t="s">
        <v>2548</v>
      </c>
      <c r="F549">
        <f>IF(AND(ERP자료_원본!E549&lt;0,ERP자료_원본!E549+ERP자료_원본!F549&lt;0),0,IF(ERP자료_원본!E549&gt;=0,ERP자료_원본!F549,0))</f>
        <v>0</v>
      </c>
      <c r="G549">
        <f>F549+ERP자료_원본!G549</f>
        <v>0</v>
      </c>
      <c r="H549">
        <f>ERP자료_원본!J549</f>
        <v>0</v>
      </c>
      <c r="I549">
        <f>ERP자료_원본!L549</f>
        <v>-11877076</v>
      </c>
    </row>
    <row r="550" spans="1:9" ht="19.149999999999999" x14ac:dyDescent="0.7">
      <c r="A550">
        <v>548</v>
      </c>
      <c r="B550" t="s">
        <v>4898</v>
      </c>
      <c r="C550" t="s">
        <v>186</v>
      </c>
      <c r="D550" t="s">
        <v>4938</v>
      </c>
      <c r="E550" t="s">
        <v>2564</v>
      </c>
      <c r="F550">
        <f>IF(AND(ERP자료_원본!E550&lt;0,ERP자료_원본!E550+ERP자료_원본!F550&lt;0),0,IF(ERP자료_원본!E550&gt;=0,ERP자료_원본!F550,0))</f>
        <v>0</v>
      </c>
      <c r="G550">
        <f>F550+ERP자료_원본!G550</f>
        <v>0</v>
      </c>
      <c r="H550">
        <f>ERP자료_원본!J550</f>
        <v>5000000</v>
      </c>
      <c r="I550">
        <f>ERP자료_원본!L550</f>
        <v>-1829558</v>
      </c>
    </row>
    <row r="551" spans="1:9" ht="19.149999999999999" x14ac:dyDescent="0.7">
      <c r="A551">
        <v>549</v>
      </c>
      <c r="B551" t="s">
        <v>4898</v>
      </c>
      <c r="C551" t="s">
        <v>186</v>
      </c>
      <c r="D551" t="s">
        <v>4939</v>
      </c>
      <c r="E551" t="s">
        <v>2578</v>
      </c>
      <c r="F551">
        <f>IF(AND(ERP자료_원본!E551&lt;0,ERP자료_원본!E551+ERP자료_원본!F551&lt;0),0,IF(ERP자료_원본!E551&gt;=0,ERP자료_원본!F551,0))</f>
        <v>160000</v>
      </c>
      <c r="G551">
        <f>F551+ERP자료_원본!G551</f>
        <v>160000</v>
      </c>
      <c r="H551">
        <f>ERP자료_원본!J551</f>
        <v>160000</v>
      </c>
      <c r="I551">
        <f>ERP자료_원본!L551</f>
        <v>0</v>
      </c>
    </row>
    <row r="552" spans="1:9" ht="19.149999999999999" x14ac:dyDescent="0.7">
      <c r="A552">
        <v>550</v>
      </c>
      <c r="B552" t="s">
        <v>4898</v>
      </c>
      <c r="C552" t="s">
        <v>186</v>
      </c>
      <c r="D552" t="s">
        <v>4940</v>
      </c>
      <c r="E552" t="s">
        <v>2618</v>
      </c>
      <c r="F552">
        <f>IF(AND(ERP자료_원본!E552&lt;0,ERP자료_원본!E552+ERP자료_원본!F552&lt;0),0,IF(ERP자료_원본!E552&gt;=0,ERP자료_원본!F552,0))</f>
        <v>0</v>
      </c>
      <c r="G552">
        <f>F552+ERP자료_원본!G552</f>
        <v>0</v>
      </c>
      <c r="H552">
        <f>ERP자료_원본!J552</f>
        <v>8000000</v>
      </c>
      <c r="I552">
        <f>ERP자료_원본!L552</f>
        <v>-4100260</v>
      </c>
    </row>
    <row r="553" spans="1:9" ht="19.149999999999999" x14ac:dyDescent="0.7">
      <c r="A553">
        <v>551</v>
      </c>
      <c r="B553" t="s">
        <v>4898</v>
      </c>
      <c r="C553" t="s">
        <v>186</v>
      </c>
      <c r="D553" t="s">
        <v>4941</v>
      </c>
      <c r="E553" t="s">
        <v>2718</v>
      </c>
      <c r="F553">
        <f>IF(AND(ERP자료_원본!E553&lt;0,ERP자료_원본!E553+ERP자료_원본!F553&lt;0),0,IF(ERP자료_원본!E553&gt;=0,ERP자료_원본!F553,0))</f>
        <v>0</v>
      </c>
      <c r="G553">
        <f>F553+ERP자료_원본!G553</f>
        <v>0</v>
      </c>
      <c r="H553">
        <f>ERP자료_원본!J553</f>
        <v>0</v>
      </c>
      <c r="I553">
        <f>ERP자료_원본!L553</f>
        <v>-8095</v>
      </c>
    </row>
    <row r="554" spans="1:9" ht="19.149999999999999" x14ac:dyDescent="0.7">
      <c r="A554">
        <v>552</v>
      </c>
      <c r="B554" t="s">
        <v>4898</v>
      </c>
      <c r="C554" t="s">
        <v>186</v>
      </c>
      <c r="D554" t="s">
        <v>4942</v>
      </c>
      <c r="E554" t="s">
        <v>2733</v>
      </c>
      <c r="F554">
        <f>IF(AND(ERP자료_원본!E554&lt;0,ERP자료_원본!E554+ERP자료_원본!F554&lt;0),0,IF(ERP자료_원본!E554&gt;=0,ERP자료_원본!F554,0))</f>
        <v>30000</v>
      </c>
      <c r="G554">
        <f>F554+ERP자료_원본!G554</f>
        <v>30000</v>
      </c>
      <c r="H554">
        <f>ERP자료_원본!J554</f>
        <v>30000</v>
      </c>
      <c r="I554">
        <f>ERP자료_원본!L554</f>
        <v>0</v>
      </c>
    </row>
    <row r="555" spans="1:9" ht="19.149999999999999" x14ac:dyDescent="0.7">
      <c r="A555">
        <v>553</v>
      </c>
      <c r="B555" t="s">
        <v>4898</v>
      </c>
      <c r="C555" t="s">
        <v>186</v>
      </c>
      <c r="D555" t="s">
        <v>4943</v>
      </c>
      <c r="E555" t="s">
        <v>2842</v>
      </c>
      <c r="F555">
        <f>IF(AND(ERP자료_원본!E555&lt;0,ERP자료_원본!E555+ERP자료_원본!F555&lt;0),0,IF(ERP자료_원본!E555&gt;=0,ERP자료_원본!F555,0))</f>
        <v>80000</v>
      </c>
      <c r="G555">
        <f>F555+ERP자료_원본!G555</f>
        <v>80000</v>
      </c>
      <c r="H555">
        <f>ERP자료_원본!J555</f>
        <v>80000</v>
      </c>
      <c r="I555">
        <f>ERP자료_원본!L555</f>
        <v>0</v>
      </c>
    </row>
    <row r="556" spans="1:9" ht="19.149999999999999" x14ac:dyDescent="0.7">
      <c r="A556">
        <v>554</v>
      </c>
      <c r="B556" t="s">
        <v>4898</v>
      </c>
      <c r="C556" t="s">
        <v>186</v>
      </c>
      <c r="D556" t="s">
        <v>4944</v>
      </c>
      <c r="E556" t="s">
        <v>2865</v>
      </c>
      <c r="F556">
        <f>IF(AND(ERP자료_원본!E556&lt;0,ERP자료_원본!E556+ERP자료_원본!F556&lt;0),0,IF(ERP자료_원본!E556&gt;=0,ERP자료_원본!F556,0))</f>
        <v>4545600</v>
      </c>
      <c r="G556">
        <f>F556+ERP자료_원본!G556</f>
        <v>4545600</v>
      </c>
      <c r="H556">
        <f>ERP자료_원본!J556</f>
        <v>3000000</v>
      </c>
      <c r="I556">
        <f>ERP자료_원본!L556</f>
        <v>1545600</v>
      </c>
    </row>
    <row r="557" spans="1:9" ht="19.149999999999999" x14ac:dyDescent="0.7">
      <c r="A557">
        <v>555</v>
      </c>
      <c r="B557" t="s">
        <v>4898</v>
      </c>
      <c r="C557" t="s">
        <v>186</v>
      </c>
      <c r="D557" t="s">
        <v>4945</v>
      </c>
      <c r="E557" t="s">
        <v>2889</v>
      </c>
      <c r="F557">
        <f>IF(AND(ERP자료_원본!E557&lt;0,ERP자료_원본!E557+ERP자료_원본!F557&lt;0),0,IF(ERP자료_원본!E557&gt;=0,ERP자료_원본!F557,0))</f>
        <v>0</v>
      </c>
      <c r="G557">
        <f>F557+ERP자료_원본!G557</f>
        <v>0</v>
      </c>
      <c r="H557">
        <f>ERP자료_원본!J557</f>
        <v>0</v>
      </c>
      <c r="I557">
        <f>ERP자료_원본!L557</f>
        <v>0</v>
      </c>
    </row>
    <row r="558" spans="1:9" ht="19.149999999999999" x14ac:dyDescent="0.7">
      <c r="A558">
        <v>556</v>
      </c>
      <c r="B558" t="s">
        <v>4898</v>
      </c>
      <c r="C558" t="s">
        <v>186</v>
      </c>
      <c r="D558" t="s">
        <v>4946</v>
      </c>
      <c r="E558" t="s">
        <v>2926</v>
      </c>
      <c r="F558">
        <f>IF(AND(ERP자료_원본!E558&lt;0,ERP자료_원본!E558+ERP자료_원본!F558&lt;0),0,IF(ERP자료_원본!E558&gt;=0,ERP자료_원본!F558,0))</f>
        <v>0</v>
      </c>
      <c r="G558">
        <f>F558+ERP자료_원본!G558</f>
        <v>0</v>
      </c>
      <c r="H558">
        <f>ERP자료_원본!J558</f>
        <v>0</v>
      </c>
      <c r="I558">
        <f>ERP자료_원본!L558</f>
        <v>49358940</v>
      </c>
    </row>
    <row r="559" spans="1:9" ht="19.149999999999999" x14ac:dyDescent="0.7">
      <c r="A559">
        <v>557</v>
      </c>
      <c r="B559" t="s">
        <v>4898</v>
      </c>
      <c r="C559" t="s">
        <v>186</v>
      </c>
      <c r="D559" t="s">
        <v>4947</v>
      </c>
      <c r="E559" t="s">
        <v>3021</v>
      </c>
      <c r="F559">
        <f>IF(AND(ERP자료_원본!E559&lt;0,ERP자료_원본!E559+ERP자료_원본!F559&lt;0),0,IF(ERP자료_원본!E559&gt;=0,ERP자료_원본!F559,0))</f>
        <v>0</v>
      </c>
      <c r="G559">
        <f>F559+ERP자료_원본!G559</f>
        <v>0</v>
      </c>
      <c r="H559">
        <f>ERP자료_원본!J559</f>
        <v>80000</v>
      </c>
      <c r="I559">
        <f>ERP자료_원본!L559</f>
        <v>-313000</v>
      </c>
    </row>
    <row r="560" spans="1:9" ht="19.149999999999999" x14ac:dyDescent="0.7">
      <c r="A560">
        <v>558</v>
      </c>
      <c r="B560" t="s">
        <v>4898</v>
      </c>
      <c r="C560" t="s">
        <v>186</v>
      </c>
      <c r="D560" t="s">
        <v>4948</v>
      </c>
      <c r="E560" t="s">
        <v>3039</v>
      </c>
      <c r="F560">
        <f>IF(AND(ERP자료_원본!E560&lt;0,ERP자료_원본!E560+ERP자료_원본!F560&lt;0),0,IF(ERP자료_원본!E560&gt;=0,ERP자료_원본!F560,0))</f>
        <v>0</v>
      </c>
      <c r="G560">
        <f>F560+ERP자료_원본!G560</f>
        <v>0</v>
      </c>
      <c r="H560">
        <f>ERP자료_원본!J560</f>
        <v>0</v>
      </c>
      <c r="I560">
        <f>ERP자료_원본!L560</f>
        <v>46400</v>
      </c>
    </row>
    <row r="561" spans="1:9" ht="19.149999999999999" x14ac:dyDescent="0.7">
      <c r="A561">
        <v>559</v>
      </c>
      <c r="B561" t="s">
        <v>4898</v>
      </c>
      <c r="C561" t="s">
        <v>186</v>
      </c>
      <c r="D561" t="s">
        <v>4949</v>
      </c>
      <c r="E561" t="s">
        <v>3043</v>
      </c>
      <c r="F561">
        <f>IF(AND(ERP자료_원본!E561&lt;0,ERP자료_원본!E561+ERP자료_원본!F561&lt;0),0,IF(ERP자료_원본!E561&gt;=0,ERP자료_원본!F561,0))</f>
        <v>240000</v>
      </c>
      <c r="G561">
        <f>F561+ERP자료_원본!G561</f>
        <v>240000</v>
      </c>
      <c r="H561">
        <f>ERP자료_원본!J561</f>
        <v>240000</v>
      </c>
      <c r="I561">
        <f>ERP자료_원본!L561</f>
        <v>0</v>
      </c>
    </row>
    <row r="562" spans="1:9" ht="19.149999999999999" x14ac:dyDescent="0.7">
      <c r="A562">
        <v>560</v>
      </c>
      <c r="B562" t="s">
        <v>4898</v>
      </c>
      <c r="C562" t="s">
        <v>186</v>
      </c>
      <c r="D562" t="s">
        <v>4950</v>
      </c>
      <c r="E562" t="s">
        <v>3077</v>
      </c>
      <c r="F562">
        <f>IF(AND(ERP자료_원본!E562&lt;0,ERP자료_원본!E562+ERP자료_원본!F562&lt;0),0,IF(ERP자료_원본!E562&gt;=0,ERP자료_원본!F562,0))</f>
        <v>128000</v>
      </c>
      <c r="G562">
        <f>F562+ERP자료_원본!G562</f>
        <v>128000</v>
      </c>
      <c r="H562">
        <f>ERP자료_원본!J562</f>
        <v>128000</v>
      </c>
      <c r="I562">
        <f>ERP자료_원본!L562</f>
        <v>0</v>
      </c>
    </row>
    <row r="563" spans="1:9" ht="19.149999999999999" x14ac:dyDescent="0.7">
      <c r="A563">
        <v>561</v>
      </c>
      <c r="B563" t="s">
        <v>4898</v>
      </c>
      <c r="C563" t="s">
        <v>186</v>
      </c>
      <c r="D563" t="s">
        <v>4951</v>
      </c>
      <c r="E563" t="s">
        <v>3134</v>
      </c>
      <c r="F563">
        <f>IF(AND(ERP자료_원본!E563&lt;0,ERP자료_원본!E563+ERP자료_원본!F563&lt;0),0,IF(ERP자료_원본!E563&gt;=0,ERP자료_원본!F563,0))</f>
        <v>0</v>
      </c>
      <c r="G563">
        <f>F563+ERP자료_원본!G563</f>
        <v>0</v>
      </c>
      <c r="H563">
        <f>ERP자료_원본!J563</f>
        <v>0</v>
      </c>
      <c r="I563">
        <f>ERP자료_원본!L563</f>
        <v>-59786</v>
      </c>
    </row>
    <row r="564" spans="1:9" ht="19.149999999999999" x14ac:dyDescent="0.7">
      <c r="A564">
        <v>562</v>
      </c>
      <c r="B564" t="s">
        <v>4898</v>
      </c>
      <c r="C564" t="s">
        <v>186</v>
      </c>
      <c r="D564" t="s">
        <v>4952</v>
      </c>
      <c r="E564" t="s">
        <v>3241</v>
      </c>
      <c r="F564">
        <f>IF(AND(ERP자료_원본!E564&lt;0,ERP자료_원본!E564+ERP자료_원본!F564&lt;0),0,IF(ERP자료_원본!E564&gt;=0,ERP자료_원본!F564,0))</f>
        <v>2975280</v>
      </c>
      <c r="G564">
        <f>F564+ERP자료_원본!G564</f>
        <v>2975280</v>
      </c>
      <c r="H564">
        <f>ERP자료_원본!J564</f>
        <v>5000000</v>
      </c>
      <c r="I564">
        <f>ERP자료_원본!L564</f>
        <v>-2024720</v>
      </c>
    </row>
    <row r="565" spans="1:9" ht="19.149999999999999" x14ac:dyDescent="0.7">
      <c r="A565">
        <v>563</v>
      </c>
      <c r="B565" t="s">
        <v>4898</v>
      </c>
      <c r="C565" t="s">
        <v>186</v>
      </c>
      <c r="D565" t="s">
        <v>4953</v>
      </c>
      <c r="E565" t="s">
        <v>3444</v>
      </c>
      <c r="F565">
        <f>IF(AND(ERP자료_원본!E565&lt;0,ERP자료_원본!E565+ERP자료_원본!F565&lt;0),0,IF(ERP자료_원본!E565&gt;=0,ERP자료_원본!F565,0))</f>
        <v>-1516400</v>
      </c>
      <c r="G565">
        <f>F565+ERP자료_원본!G565</f>
        <v>-1516400</v>
      </c>
      <c r="H565">
        <f>ERP자료_원본!J565</f>
        <v>5000000</v>
      </c>
      <c r="I565">
        <f>ERP자료_원본!L565</f>
        <v>-6255629</v>
      </c>
    </row>
    <row r="566" spans="1:9" ht="19.149999999999999" x14ac:dyDescent="0.7">
      <c r="A566">
        <v>564</v>
      </c>
      <c r="B566" t="s">
        <v>4898</v>
      </c>
      <c r="C566" t="s">
        <v>186</v>
      </c>
      <c r="D566" t="s">
        <v>4954</v>
      </c>
      <c r="E566" t="s">
        <v>3489</v>
      </c>
      <c r="F566">
        <f>IF(AND(ERP자료_원본!E566&lt;0,ERP자료_원본!E566+ERP자료_원본!F566&lt;0),0,IF(ERP자료_원본!E566&gt;=0,ERP자료_원본!F566,0))</f>
        <v>4139724</v>
      </c>
      <c r="G566">
        <f>F566+ERP자료_원본!G566</f>
        <v>4139724</v>
      </c>
      <c r="H566">
        <f>ERP자료_원본!J566</f>
        <v>10000000</v>
      </c>
      <c r="I566">
        <f>ERP자료_원본!L566</f>
        <v>-5041876</v>
      </c>
    </row>
    <row r="567" spans="1:9" ht="19.149999999999999" x14ac:dyDescent="0.7">
      <c r="A567">
        <v>565</v>
      </c>
      <c r="B567" t="s">
        <v>4898</v>
      </c>
      <c r="C567" t="s">
        <v>186</v>
      </c>
      <c r="D567" t="s">
        <v>4955</v>
      </c>
      <c r="E567" t="s">
        <v>3512</v>
      </c>
      <c r="F567">
        <f>IF(AND(ERP자료_원본!E567&lt;0,ERP자료_원본!E567+ERP자료_원본!F567&lt;0),0,IF(ERP자료_원본!E567&gt;=0,ERP자료_원본!F567,0))</f>
        <v>0</v>
      </c>
      <c r="G567">
        <f>F567+ERP자료_원본!G567</f>
        <v>0</v>
      </c>
      <c r="H567">
        <f>ERP자료_원본!J567</f>
        <v>0</v>
      </c>
      <c r="I567">
        <f>ERP자료_원본!L567</f>
        <v>-39000</v>
      </c>
    </row>
    <row r="568" spans="1:9" ht="19.149999999999999" x14ac:dyDescent="0.7">
      <c r="A568">
        <v>566</v>
      </c>
      <c r="B568" t="s">
        <v>4898</v>
      </c>
      <c r="C568" t="s">
        <v>186</v>
      </c>
      <c r="D568" t="s">
        <v>4956</v>
      </c>
      <c r="E568" t="s">
        <v>3540</v>
      </c>
      <c r="F568">
        <f>IF(AND(ERP자료_원본!E568&lt;0,ERP자료_원본!E568+ERP자료_원본!F568&lt;0),0,IF(ERP자료_원본!E568&gt;=0,ERP자료_원본!F568,0))</f>
        <v>745120</v>
      </c>
      <c r="G568">
        <f>F568+ERP자료_원본!G568</f>
        <v>745120</v>
      </c>
      <c r="H568">
        <f>ERP자료_원본!J568</f>
        <v>1000000</v>
      </c>
      <c r="I568">
        <f>ERP자료_원본!L568</f>
        <v>-254880</v>
      </c>
    </row>
    <row r="569" spans="1:9" ht="19.149999999999999" x14ac:dyDescent="0.7">
      <c r="A569">
        <v>567</v>
      </c>
      <c r="B569" t="s">
        <v>4898</v>
      </c>
      <c r="C569" t="s">
        <v>186</v>
      </c>
      <c r="D569" t="s">
        <v>4957</v>
      </c>
      <c r="E569" t="s">
        <v>3549</v>
      </c>
      <c r="F569">
        <f>IF(AND(ERP자료_원본!E569&lt;0,ERP자료_원본!E569+ERP자료_원본!F569&lt;0),0,IF(ERP자료_원본!E569&gt;=0,ERP자료_원본!F569,0))</f>
        <v>80000</v>
      </c>
      <c r="G569">
        <f>F569+ERP자료_원본!G569</f>
        <v>80000</v>
      </c>
      <c r="H569">
        <f>ERP자료_원본!J569</f>
        <v>80000</v>
      </c>
      <c r="I569">
        <f>ERP자료_원본!L569</f>
        <v>0</v>
      </c>
    </row>
    <row r="570" spans="1:9" ht="19.149999999999999" x14ac:dyDescent="0.7">
      <c r="A570">
        <v>568</v>
      </c>
      <c r="B570" t="s">
        <v>4898</v>
      </c>
      <c r="C570" t="s">
        <v>186</v>
      </c>
      <c r="D570" t="s">
        <v>4958</v>
      </c>
      <c r="E570" t="s">
        <v>3562</v>
      </c>
      <c r="F570">
        <f>IF(AND(ERP자료_원본!E570&lt;0,ERP자료_원본!E570+ERP자료_원본!F570&lt;0),0,IF(ERP자료_원본!E570&gt;=0,ERP자료_원본!F570,0))</f>
        <v>689920</v>
      </c>
      <c r="G570">
        <f>F570+ERP자료_원본!G570</f>
        <v>689920</v>
      </c>
      <c r="H570">
        <f>ERP자료_원본!J570</f>
        <v>1000000</v>
      </c>
      <c r="I570">
        <f>ERP자료_원본!L570</f>
        <v>-310080</v>
      </c>
    </row>
    <row r="571" spans="1:9" ht="19.149999999999999" x14ac:dyDescent="0.7">
      <c r="A571">
        <v>569</v>
      </c>
      <c r="B571" t="s">
        <v>4898</v>
      </c>
      <c r="C571" t="s">
        <v>186</v>
      </c>
      <c r="D571" t="s">
        <v>4959</v>
      </c>
      <c r="E571" t="s">
        <v>3584</v>
      </c>
      <c r="F571">
        <f>IF(AND(ERP자료_원본!E571&lt;0,ERP자료_원본!E571+ERP자료_원본!F571&lt;0),0,IF(ERP자료_원본!E571&gt;=0,ERP자료_원본!F571,0))</f>
        <v>3547200</v>
      </c>
      <c r="G571">
        <f>F571+ERP자료_원본!G571</f>
        <v>3547200</v>
      </c>
      <c r="H571">
        <f>ERP자료_원본!J571</f>
        <v>0</v>
      </c>
      <c r="I571">
        <f>ERP자료_원본!L571</f>
        <v>6946750</v>
      </c>
    </row>
    <row r="572" spans="1:9" ht="19.149999999999999" x14ac:dyDescent="0.7">
      <c r="A572">
        <v>570</v>
      </c>
      <c r="B572" t="s">
        <v>4898</v>
      </c>
      <c r="C572" t="s">
        <v>186</v>
      </c>
      <c r="D572" t="s">
        <v>4960</v>
      </c>
      <c r="E572" t="s">
        <v>3588</v>
      </c>
      <c r="F572">
        <f>IF(AND(ERP자료_원본!E572&lt;0,ERP자료_원본!E572+ERP자료_원본!F572&lt;0),0,IF(ERP자료_원본!E572&gt;=0,ERP자료_원본!F572,0))</f>
        <v>84000</v>
      </c>
      <c r="G572">
        <f>F572+ERP자료_원본!G572</f>
        <v>84000</v>
      </c>
      <c r="H572">
        <f>ERP자료_원본!J572</f>
        <v>42000</v>
      </c>
      <c r="I572">
        <f>ERP자료_원본!L572</f>
        <v>42000</v>
      </c>
    </row>
    <row r="573" spans="1:9" ht="19.149999999999999" x14ac:dyDescent="0.7">
      <c r="A573">
        <v>571</v>
      </c>
      <c r="B573" t="s">
        <v>4898</v>
      </c>
      <c r="C573" t="s">
        <v>186</v>
      </c>
      <c r="D573" t="s">
        <v>4961</v>
      </c>
      <c r="E573" t="s">
        <v>3636</v>
      </c>
      <c r="F573">
        <f>IF(AND(ERP자료_원본!E573&lt;0,ERP자료_원본!E573+ERP자료_원본!F573&lt;0),0,IF(ERP자료_원본!E573&gt;=0,ERP자료_원본!F573,0))</f>
        <v>0</v>
      </c>
      <c r="G573">
        <f>F573+ERP자료_원본!G573</f>
        <v>0</v>
      </c>
      <c r="H573">
        <f>ERP자료_원본!J573</f>
        <v>0</v>
      </c>
      <c r="I573">
        <f>ERP자료_원본!L573</f>
        <v>-6213712</v>
      </c>
    </row>
    <row r="574" spans="1:9" ht="19.149999999999999" x14ac:dyDescent="0.7">
      <c r="A574">
        <v>572</v>
      </c>
      <c r="B574" t="s">
        <v>4898</v>
      </c>
      <c r="C574" t="s">
        <v>186</v>
      </c>
      <c r="D574" t="s">
        <v>4962</v>
      </c>
      <c r="E574" t="s">
        <v>4963</v>
      </c>
      <c r="F574">
        <f>IF(AND(ERP자료_원본!E574&lt;0,ERP자료_원본!E574+ERP자료_원본!F574&lt;0),0,IF(ERP자료_원본!E574&gt;=0,ERP자료_원본!F574,0))</f>
        <v>0</v>
      </c>
      <c r="G574">
        <f>F574+ERP자료_원본!G574</f>
        <v>0</v>
      </c>
      <c r="H574">
        <f>ERP자료_원본!J574</f>
        <v>0</v>
      </c>
      <c r="I574">
        <f>ERP자료_원본!L574</f>
        <v>-300000</v>
      </c>
    </row>
    <row r="575" spans="1:9" ht="19.149999999999999" x14ac:dyDescent="0.7">
      <c r="A575">
        <v>573</v>
      </c>
      <c r="B575" t="s">
        <v>4898</v>
      </c>
      <c r="C575" t="s">
        <v>186</v>
      </c>
      <c r="D575" t="s">
        <v>4964</v>
      </c>
      <c r="E575" t="s">
        <v>3685</v>
      </c>
      <c r="F575">
        <f>IF(AND(ERP자료_원본!E575&lt;0,ERP자료_원본!E575+ERP자료_원본!F575&lt;0),0,IF(ERP자료_원본!E575&gt;=0,ERP자료_원본!F575,0))</f>
        <v>7600000</v>
      </c>
      <c r="G575">
        <f>F575+ERP자료_원본!G575</f>
        <v>7600000</v>
      </c>
      <c r="H575">
        <f>ERP자료_원본!J575</f>
        <v>7600000</v>
      </c>
      <c r="I575">
        <f>ERP자료_원본!L575</f>
        <v>0</v>
      </c>
    </row>
    <row r="576" spans="1:9" ht="19.149999999999999" x14ac:dyDescent="0.7">
      <c r="A576">
        <v>574</v>
      </c>
      <c r="B576" t="s">
        <v>4898</v>
      </c>
      <c r="C576" t="s">
        <v>186</v>
      </c>
      <c r="D576" t="s">
        <v>4965</v>
      </c>
      <c r="E576" t="s">
        <v>3724</v>
      </c>
      <c r="F576">
        <f>IF(AND(ERP자료_원본!E576&lt;0,ERP자료_원본!E576+ERP자료_원본!F576&lt;0),0,IF(ERP자료_원본!E576&gt;=0,ERP자료_원본!F576,0))</f>
        <v>0</v>
      </c>
      <c r="G576">
        <f>F576+ERP자료_원본!G576</f>
        <v>0</v>
      </c>
      <c r="H576">
        <f>ERP자료_원본!J576</f>
        <v>0</v>
      </c>
      <c r="I576">
        <f>ERP자료_원본!L576</f>
        <v>-15045200</v>
      </c>
    </row>
    <row r="577" spans="1:9" ht="19.149999999999999" x14ac:dyDescent="0.7">
      <c r="A577">
        <v>575</v>
      </c>
      <c r="B577" t="s">
        <v>4898</v>
      </c>
      <c r="C577" t="s">
        <v>186</v>
      </c>
      <c r="D577" t="s">
        <v>4966</v>
      </c>
      <c r="E577" t="s">
        <v>3742</v>
      </c>
      <c r="F577">
        <f>IF(AND(ERP자료_원본!E577&lt;0,ERP자료_원본!E577+ERP자료_원본!F577&lt;0),0,IF(ERP자료_원본!E577&gt;=0,ERP자료_원본!F577,0))</f>
        <v>0</v>
      </c>
      <c r="G577">
        <f>F577+ERP자료_원본!G577</f>
        <v>0</v>
      </c>
      <c r="H577">
        <f>ERP자료_원본!J577</f>
        <v>0</v>
      </c>
      <c r="I577">
        <f>ERP자료_원본!L577</f>
        <v>-19221882</v>
      </c>
    </row>
    <row r="578" spans="1:9" ht="19.149999999999999" x14ac:dyDescent="0.7">
      <c r="A578">
        <v>576</v>
      </c>
      <c r="B578" t="s">
        <v>4898</v>
      </c>
      <c r="C578" t="s">
        <v>186</v>
      </c>
      <c r="D578" t="s">
        <v>4967</v>
      </c>
      <c r="E578" t="s">
        <v>3798</v>
      </c>
      <c r="F578">
        <f>IF(AND(ERP자료_원본!E578&lt;0,ERP자료_원본!E578+ERP자료_원본!F578&lt;0),0,IF(ERP자료_원본!E578&gt;=0,ERP자료_원본!F578,0))</f>
        <v>446000</v>
      </c>
      <c r="G578">
        <f>F578+ERP자료_원본!G578</f>
        <v>446000</v>
      </c>
      <c r="H578">
        <f>ERP자료_원본!J578</f>
        <v>0</v>
      </c>
      <c r="I578">
        <f>ERP자료_원본!L578</f>
        <v>446000</v>
      </c>
    </row>
    <row r="579" spans="1:9" ht="19.149999999999999" x14ac:dyDescent="0.7">
      <c r="A579">
        <v>577</v>
      </c>
      <c r="B579" t="s">
        <v>4898</v>
      </c>
      <c r="C579" t="s">
        <v>186</v>
      </c>
      <c r="D579" t="s">
        <v>4968</v>
      </c>
      <c r="E579" t="s">
        <v>4969</v>
      </c>
      <c r="F579">
        <f>IF(AND(ERP자료_원본!E579&lt;0,ERP자료_원본!E579+ERP자료_원본!F579&lt;0),0,IF(ERP자료_원본!E579&gt;=0,ERP자료_원본!F579,0))</f>
        <v>100000</v>
      </c>
      <c r="G579">
        <f>F579+ERP자료_원본!G579</f>
        <v>100000</v>
      </c>
      <c r="H579">
        <f>ERP자료_원본!J579</f>
        <v>100000</v>
      </c>
      <c r="I579">
        <f>ERP자료_원본!L579</f>
        <v>0</v>
      </c>
    </row>
    <row r="580" spans="1:9" ht="19.149999999999999" x14ac:dyDescent="0.7">
      <c r="A580">
        <v>578</v>
      </c>
      <c r="B580" t="s">
        <v>4898</v>
      </c>
      <c r="C580" t="s">
        <v>186</v>
      </c>
      <c r="D580" t="s">
        <v>4970</v>
      </c>
      <c r="E580" t="s">
        <v>3846</v>
      </c>
      <c r="F580">
        <f>IF(AND(ERP자료_원본!E580&lt;0,ERP자료_원본!E580+ERP자료_원본!F580&lt;0),0,IF(ERP자료_원본!E580&gt;=0,ERP자료_원본!F580,0))</f>
        <v>0</v>
      </c>
      <c r="G580">
        <f>F580+ERP자료_원본!G580</f>
        <v>0</v>
      </c>
      <c r="H580">
        <f>ERP자료_원본!J580</f>
        <v>0</v>
      </c>
      <c r="I580">
        <f>ERP자료_원본!L580</f>
        <v>-1938200</v>
      </c>
    </row>
    <row r="581" spans="1:9" ht="19.149999999999999" x14ac:dyDescent="0.7">
      <c r="A581">
        <v>579</v>
      </c>
      <c r="B581" t="s">
        <v>4898</v>
      </c>
      <c r="C581" t="s">
        <v>186</v>
      </c>
      <c r="D581" t="s">
        <v>4971</v>
      </c>
      <c r="E581" t="s">
        <v>3894</v>
      </c>
      <c r="F581">
        <f>IF(AND(ERP자료_원본!E581&lt;0,ERP자료_원본!E581+ERP자료_원본!F581&lt;0),0,IF(ERP자료_원본!E581&gt;=0,ERP자료_원본!F581,0))</f>
        <v>0</v>
      </c>
      <c r="G581">
        <f>F581+ERP자료_원본!G581</f>
        <v>0</v>
      </c>
      <c r="H581">
        <f>ERP자료_원본!J581</f>
        <v>0</v>
      </c>
      <c r="I581">
        <f>ERP자료_원본!L581</f>
        <v>130020</v>
      </c>
    </row>
    <row r="582" spans="1:9" ht="19.149999999999999" x14ac:dyDescent="0.7">
      <c r="A582">
        <v>580</v>
      </c>
      <c r="B582" t="s">
        <v>4898</v>
      </c>
      <c r="C582" t="s">
        <v>186</v>
      </c>
      <c r="D582" t="s">
        <v>4972</v>
      </c>
      <c r="E582" t="s">
        <v>3920</v>
      </c>
      <c r="F582">
        <f>IF(AND(ERP자료_원본!E582&lt;0,ERP자료_원본!E582+ERP자료_원본!F582&lt;0),0,IF(ERP자료_원본!E582&gt;=0,ERP자료_원본!F582,0))</f>
        <v>0</v>
      </c>
      <c r="G582">
        <f>F582+ERP자료_원본!G582</f>
        <v>0</v>
      </c>
      <c r="H582">
        <f>ERP자료_원본!J582</f>
        <v>76000</v>
      </c>
      <c r="I582">
        <f>ERP자료_원본!L582</f>
        <v>0</v>
      </c>
    </row>
    <row r="583" spans="1:9" ht="19.149999999999999" x14ac:dyDescent="0.7">
      <c r="A583">
        <v>581</v>
      </c>
      <c r="B583" t="s">
        <v>4898</v>
      </c>
      <c r="C583" t="s">
        <v>186</v>
      </c>
      <c r="D583" t="s">
        <v>4973</v>
      </c>
      <c r="E583" t="s">
        <v>3940</v>
      </c>
      <c r="F583">
        <f>IF(AND(ERP자료_원본!E583&lt;0,ERP자료_원본!E583+ERP자료_원본!F583&lt;0),0,IF(ERP자료_원본!E583&gt;=0,ERP자료_원본!F583,0))</f>
        <v>0</v>
      </c>
      <c r="G583">
        <f>F583+ERP자료_원본!G583</f>
        <v>0</v>
      </c>
      <c r="H583">
        <f>ERP자료_원본!J583</f>
        <v>0</v>
      </c>
      <c r="I583">
        <f>ERP자료_원본!L583</f>
        <v>-2400</v>
      </c>
    </row>
    <row r="584" spans="1:9" ht="19.149999999999999" x14ac:dyDescent="0.7">
      <c r="A584">
        <v>582</v>
      </c>
      <c r="B584" t="s">
        <v>4898</v>
      </c>
      <c r="C584" t="s">
        <v>186</v>
      </c>
      <c r="D584" t="s">
        <v>4974</v>
      </c>
      <c r="E584" t="s">
        <v>4040</v>
      </c>
      <c r="F584">
        <f>IF(AND(ERP자료_원본!E584&lt;0,ERP자료_원본!E584+ERP자료_원본!F584&lt;0),0,IF(ERP자료_원본!E584&gt;=0,ERP자료_원본!F584,0))</f>
        <v>0</v>
      </c>
      <c r="G584">
        <f>F584+ERP자료_원본!G584</f>
        <v>0</v>
      </c>
      <c r="H584">
        <f>ERP자료_원본!J584</f>
        <v>0</v>
      </c>
      <c r="I584">
        <f>ERP자료_원본!L584</f>
        <v>-668700</v>
      </c>
    </row>
    <row r="585" spans="1:9" ht="19.149999999999999" x14ac:dyDescent="0.7">
      <c r="A585">
        <v>583</v>
      </c>
      <c r="B585" t="s">
        <v>4898</v>
      </c>
      <c r="C585" t="s">
        <v>186</v>
      </c>
      <c r="D585" t="s">
        <v>4975</v>
      </c>
      <c r="E585" t="s">
        <v>4976</v>
      </c>
      <c r="F585">
        <f>IF(AND(ERP자료_원본!E585&lt;0,ERP자료_원본!E585+ERP자료_원본!F585&lt;0),0,IF(ERP자료_원본!E585&gt;=0,ERP자료_원본!F585,0))</f>
        <v>0</v>
      </c>
      <c r="G585">
        <f>F585+ERP자료_원본!G585</f>
        <v>0</v>
      </c>
      <c r="H585">
        <f>ERP자료_원본!J585</f>
        <v>0</v>
      </c>
      <c r="I585">
        <f>ERP자료_원본!L585</f>
        <v>26400</v>
      </c>
    </row>
    <row r="586" spans="1:9" ht="19.149999999999999" x14ac:dyDescent="0.7">
      <c r="A586">
        <v>584</v>
      </c>
      <c r="B586" t="s">
        <v>4898</v>
      </c>
      <c r="C586" t="s">
        <v>186</v>
      </c>
      <c r="D586" t="s">
        <v>4977</v>
      </c>
      <c r="E586" t="s">
        <v>4135</v>
      </c>
      <c r="F586">
        <f>IF(AND(ERP자료_원본!E586&lt;0,ERP자료_원본!E586+ERP자료_원본!F586&lt;0),0,IF(ERP자료_원본!E586&gt;=0,ERP자료_원본!F586,0))</f>
        <v>0</v>
      </c>
      <c r="G586">
        <f>F586+ERP자료_원본!G586</f>
        <v>0</v>
      </c>
      <c r="H586">
        <f>ERP자료_원본!J586</f>
        <v>306000</v>
      </c>
      <c r="I586">
        <f>ERP자료_원본!L586</f>
        <v>-9000</v>
      </c>
    </row>
    <row r="587" spans="1:9" ht="19.149999999999999" x14ac:dyDescent="0.7">
      <c r="A587">
        <v>585</v>
      </c>
      <c r="B587" t="s">
        <v>4898</v>
      </c>
      <c r="C587" t="s">
        <v>186</v>
      </c>
      <c r="D587" t="s">
        <v>4978</v>
      </c>
      <c r="E587" t="s">
        <v>4979</v>
      </c>
      <c r="F587">
        <f>IF(AND(ERP자료_원본!E587&lt;0,ERP자료_원본!E587+ERP자료_원본!F587&lt;0),0,IF(ERP자료_원본!E587&gt;=0,ERP자료_원본!F587,0))</f>
        <v>1200</v>
      </c>
      <c r="G587">
        <f>F587+ERP자료_원본!G587</f>
        <v>1200</v>
      </c>
      <c r="H587">
        <f>ERP자료_원본!J587</f>
        <v>1200</v>
      </c>
      <c r="I587">
        <f>ERP자료_원본!L587</f>
        <v>0</v>
      </c>
    </row>
    <row r="588" spans="1:9" ht="19.149999999999999" x14ac:dyDescent="0.7">
      <c r="A588">
        <v>586</v>
      </c>
      <c r="B588" t="s">
        <v>4898</v>
      </c>
      <c r="C588" t="s">
        <v>186</v>
      </c>
      <c r="D588" t="s">
        <v>4980</v>
      </c>
      <c r="E588" t="s">
        <v>4157</v>
      </c>
      <c r="F588">
        <f>IF(AND(ERP자료_원본!E588&lt;0,ERP자료_원본!E588+ERP자료_원본!F588&lt;0),0,IF(ERP자료_원본!E588&gt;=0,ERP자료_원본!F588,0))</f>
        <v>80000</v>
      </c>
      <c r="G588">
        <f>F588+ERP자료_원본!G588</f>
        <v>80000</v>
      </c>
      <c r="H588">
        <f>ERP자료_원본!J588</f>
        <v>80000</v>
      </c>
      <c r="I588">
        <f>ERP자료_원본!L588</f>
        <v>0</v>
      </c>
    </row>
    <row r="589" spans="1:9" ht="19.149999999999999" x14ac:dyDescent="0.7">
      <c r="A589">
        <v>587</v>
      </c>
      <c r="B589" t="s">
        <v>4898</v>
      </c>
      <c r="C589" t="s">
        <v>186</v>
      </c>
      <c r="D589" t="s">
        <v>4981</v>
      </c>
      <c r="E589" t="s">
        <v>4208</v>
      </c>
      <c r="F589">
        <f>IF(AND(ERP자료_원본!E589&lt;0,ERP자료_원본!E589+ERP자료_원본!F589&lt;0),0,IF(ERP자료_원본!E589&gt;=0,ERP자료_원본!F589,0))</f>
        <v>0</v>
      </c>
      <c r="G589">
        <f>F589+ERP자료_원본!G589</f>
        <v>0</v>
      </c>
      <c r="H589">
        <f>ERP자료_원본!J589</f>
        <v>0</v>
      </c>
      <c r="I589">
        <f>ERP자료_원본!L589</f>
        <v>-3000</v>
      </c>
    </row>
    <row r="590" spans="1:9" ht="19.149999999999999" x14ac:dyDescent="0.7">
      <c r="A590">
        <v>588</v>
      </c>
      <c r="B590" t="s">
        <v>4898</v>
      </c>
      <c r="C590" t="s">
        <v>186</v>
      </c>
      <c r="D590" t="s">
        <v>4982</v>
      </c>
      <c r="E590" t="s">
        <v>4254</v>
      </c>
      <c r="F590">
        <f>IF(AND(ERP자료_원본!E590&lt;0,ERP자료_원본!E590+ERP자료_원본!F590&lt;0),0,IF(ERP자료_원본!E590&gt;=0,ERP자료_원본!F590,0))</f>
        <v>0</v>
      </c>
      <c r="G590">
        <f>F590+ERP자료_원본!G590</f>
        <v>0</v>
      </c>
      <c r="H590">
        <f>ERP자료_원본!J590</f>
        <v>10000000</v>
      </c>
      <c r="I590">
        <f>ERP자료_원본!L590</f>
        <v>-5373695</v>
      </c>
    </row>
    <row r="591" spans="1:9" ht="19.149999999999999" x14ac:dyDescent="0.7">
      <c r="A591">
        <v>589</v>
      </c>
      <c r="B591" t="s">
        <v>4983</v>
      </c>
    </row>
    <row r="592" spans="1:9" ht="19.149999999999999" x14ac:dyDescent="0.7">
      <c r="A592">
        <v>590</v>
      </c>
      <c r="B592" t="s">
        <v>4984</v>
      </c>
      <c r="C592" t="s">
        <v>603</v>
      </c>
      <c r="D592" t="s">
        <v>4985</v>
      </c>
      <c r="E592" t="s">
        <v>599</v>
      </c>
      <c r="F592">
        <f>IF(AND(ERP자료_원본!E592&lt;0,ERP자료_원본!E592+ERP자료_원본!F592&lt;0),0,IF(ERP자료_원본!E592&gt;=0,ERP자료_원본!F592,0))</f>
        <v>1035000</v>
      </c>
      <c r="G592">
        <f>F592+ERP자료_원본!G592</f>
        <v>1159000</v>
      </c>
      <c r="H592">
        <f>ERP자료_원본!J592</f>
        <v>978000</v>
      </c>
      <c r="I592">
        <f>ERP자료_원본!L592</f>
        <v>207000</v>
      </c>
    </row>
    <row r="593" spans="1:9" ht="19.149999999999999" x14ac:dyDescent="0.7">
      <c r="A593">
        <v>591</v>
      </c>
      <c r="B593" t="s">
        <v>4984</v>
      </c>
      <c r="C593" t="s">
        <v>603</v>
      </c>
      <c r="D593" t="s">
        <v>4986</v>
      </c>
      <c r="E593" t="s">
        <v>985</v>
      </c>
      <c r="F593">
        <f>IF(AND(ERP자료_원본!E593&lt;0,ERP자료_원본!E593+ERP자료_원본!F593&lt;0),0,IF(ERP자료_원본!E593&gt;=0,ERP자료_원본!F593,0))</f>
        <v>15000</v>
      </c>
      <c r="G593">
        <f>F593+ERP자료_원본!G593</f>
        <v>15000</v>
      </c>
      <c r="H593">
        <f>ERP자료_원본!J593</f>
        <v>15000</v>
      </c>
      <c r="I593">
        <f>ERP자료_원본!L593</f>
        <v>0</v>
      </c>
    </row>
    <row r="594" spans="1:9" ht="19.149999999999999" x14ac:dyDescent="0.7">
      <c r="A594">
        <v>592</v>
      </c>
      <c r="B594" t="s">
        <v>4984</v>
      </c>
      <c r="C594" t="s">
        <v>603</v>
      </c>
      <c r="D594" t="s">
        <v>4987</v>
      </c>
      <c r="E594" t="s">
        <v>1193</v>
      </c>
      <c r="F594">
        <f>IF(AND(ERP자료_원본!E594&lt;0,ERP자료_원본!E594+ERP자료_원본!F594&lt;0),0,IF(ERP자료_원본!E594&gt;=0,ERP자료_원본!F594,0))</f>
        <v>0</v>
      </c>
      <c r="G594">
        <f>F594+ERP자료_원본!G594</f>
        <v>0</v>
      </c>
      <c r="H594">
        <f>ERP자료_원본!J594</f>
        <v>0</v>
      </c>
      <c r="I594">
        <f>ERP자료_원본!L594</f>
        <v>180000</v>
      </c>
    </row>
    <row r="595" spans="1:9" ht="19.149999999999999" x14ac:dyDescent="0.7">
      <c r="A595">
        <v>593</v>
      </c>
      <c r="B595" t="s">
        <v>4984</v>
      </c>
      <c r="C595" t="s">
        <v>603</v>
      </c>
      <c r="D595" t="s">
        <v>4988</v>
      </c>
      <c r="E595" t="s">
        <v>1207</v>
      </c>
      <c r="F595">
        <f>IF(AND(ERP자료_원본!E595&lt;0,ERP자료_원본!E595+ERP자료_원본!F595&lt;0),0,IF(ERP자료_원본!E595&gt;=0,ERP자료_원본!F595,0))</f>
        <v>43717000</v>
      </c>
      <c r="G595">
        <f>F595+ERP자료_원본!G595</f>
        <v>43717000</v>
      </c>
      <c r="H595">
        <f>ERP자료_원본!J595</f>
        <v>34421000</v>
      </c>
      <c r="I595">
        <f>ERP자료_원본!L595</f>
        <v>9296000</v>
      </c>
    </row>
    <row r="596" spans="1:9" ht="19.149999999999999" x14ac:dyDescent="0.7">
      <c r="A596">
        <v>594</v>
      </c>
      <c r="B596" t="s">
        <v>4984</v>
      </c>
      <c r="C596" t="s">
        <v>603</v>
      </c>
      <c r="D596" t="s">
        <v>4989</v>
      </c>
      <c r="E596" t="s">
        <v>1657</v>
      </c>
      <c r="F596">
        <f>IF(AND(ERP자료_원본!E596&lt;0,ERP자료_원본!E596+ERP자료_원본!F596&lt;0),0,IF(ERP자료_원본!E596&gt;=0,ERP자료_원본!F596,0))</f>
        <v>128000</v>
      </c>
      <c r="G596">
        <f>F596+ERP자료_원본!G596</f>
        <v>128000</v>
      </c>
      <c r="H596">
        <f>ERP자료_원본!J596</f>
        <v>128000</v>
      </c>
      <c r="I596">
        <f>ERP자료_원본!L596</f>
        <v>0</v>
      </c>
    </row>
    <row r="597" spans="1:9" ht="19.149999999999999" x14ac:dyDescent="0.7">
      <c r="A597">
        <v>595</v>
      </c>
      <c r="B597" t="s">
        <v>4984</v>
      </c>
      <c r="C597" t="s">
        <v>603</v>
      </c>
      <c r="D597" t="s">
        <v>4990</v>
      </c>
      <c r="E597" t="s">
        <v>1799</v>
      </c>
      <c r="F597">
        <f>IF(AND(ERP자료_원본!E597&lt;0,ERP자료_원본!E597+ERP자료_원본!F597&lt;0),0,IF(ERP자료_원본!E597&gt;=0,ERP자료_원본!F597,0))</f>
        <v>0</v>
      </c>
      <c r="G597">
        <f>F597+ERP자료_원본!G597</f>
        <v>84000</v>
      </c>
      <c r="H597">
        <f>ERP자료_원본!J597</f>
        <v>84000</v>
      </c>
      <c r="I597">
        <f>ERP자료_원본!L597</f>
        <v>0</v>
      </c>
    </row>
    <row r="598" spans="1:9" ht="19.149999999999999" x14ac:dyDescent="0.7">
      <c r="A598">
        <v>596</v>
      </c>
      <c r="B598" t="s">
        <v>4984</v>
      </c>
      <c r="C598" t="s">
        <v>603</v>
      </c>
      <c r="D598" t="s">
        <v>4991</v>
      </c>
      <c r="E598" t="s">
        <v>3529</v>
      </c>
      <c r="F598">
        <f>IF(AND(ERP자료_원본!E598&lt;0,ERP자료_원본!E598+ERP자료_원본!F598&lt;0),0,IF(ERP자료_원본!E598&gt;=0,ERP자료_원본!F598,0))</f>
        <v>10042956</v>
      </c>
      <c r="G598">
        <f>F598+ERP자료_원본!G598</f>
        <v>10042956</v>
      </c>
      <c r="H598">
        <f>ERP자료_원본!J598</f>
        <v>20000000</v>
      </c>
      <c r="I598">
        <f>ERP자료_원본!L598</f>
        <v>-9957044</v>
      </c>
    </row>
    <row r="599" spans="1:9" ht="19.149999999999999" x14ac:dyDescent="0.7">
      <c r="A599">
        <v>597</v>
      </c>
      <c r="B599" t="s">
        <v>4984</v>
      </c>
      <c r="C599" t="s">
        <v>603</v>
      </c>
      <c r="D599" t="s">
        <v>4992</v>
      </c>
      <c r="E599" t="s">
        <v>3652</v>
      </c>
      <c r="F599">
        <f>IF(AND(ERP자료_원본!E599&lt;0,ERP자료_원본!E599+ERP자료_원본!F599&lt;0),0,IF(ERP자료_원본!E599&gt;=0,ERP자료_원본!F599,0))</f>
        <v>2146800</v>
      </c>
      <c r="G599">
        <f>F599+ERP자료_원본!G599</f>
        <v>2146800</v>
      </c>
      <c r="H599">
        <f>ERP자료_원본!J599</f>
        <v>10000000</v>
      </c>
      <c r="I599">
        <f>ERP자료_원본!L599</f>
        <v>-7853200</v>
      </c>
    </row>
    <row r="600" spans="1:9" ht="19.149999999999999" x14ac:dyDescent="0.7">
      <c r="A600">
        <v>598</v>
      </c>
      <c r="B600" t="s">
        <v>4984</v>
      </c>
      <c r="C600" t="s">
        <v>603</v>
      </c>
      <c r="D600" t="s">
        <v>4993</v>
      </c>
      <c r="E600" t="s">
        <v>3769</v>
      </c>
      <c r="F600">
        <f>IF(AND(ERP자료_원본!E600&lt;0,ERP자료_원본!E600+ERP자료_원본!F600&lt;0),0,IF(ERP자료_원본!E600&gt;=0,ERP자료_원본!F600,0))</f>
        <v>132000</v>
      </c>
      <c r="G600">
        <f>F600+ERP자료_원본!G600</f>
        <v>132000</v>
      </c>
      <c r="H600">
        <f>ERP자료_원본!J600</f>
        <v>132000</v>
      </c>
      <c r="I600">
        <f>ERP자료_원본!L600</f>
        <v>0</v>
      </c>
    </row>
    <row r="601" spans="1:9" ht="19.149999999999999" x14ac:dyDescent="0.7">
      <c r="A601">
        <v>599</v>
      </c>
      <c r="B601" t="s">
        <v>4984</v>
      </c>
      <c r="C601" t="s">
        <v>603</v>
      </c>
      <c r="D601" t="s">
        <v>4994</v>
      </c>
      <c r="E601" t="s">
        <v>4105</v>
      </c>
      <c r="F601">
        <f>IF(AND(ERP자료_원본!E601&lt;0,ERP자료_원본!E601+ERP자료_원본!F601&lt;0),0,IF(ERP자료_원본!E601&gt;=0,ERP자료_원본!F601,0))</f>
        <v>0</v>
      </c>
      <c r="G601">
        <f>F601+ERP자료_원본!G601</f>
        <v>0</v>
      </c>
      <c r="H601">
        <f>ERP자료_원본!J601</f>
        <v>0</v>
      </c>
      <c r="I601">
        <f>ERP자료_원본!L601</f>
        <v>-3049822</v>
      </c>
    </row>
    <row r="602" spans="1:9" ht="19.149999999999999" x14ac:dyDescent="0.7">
      <c r="A602">
        <v>600</v>
      </c>
      <c r="B602" t="s">
        <v>4995</v>
      </c>
    </row>
    <row r="603" spans="1:9" ht="19.149999999999999" x14ac:dyDescent="0.7">
      <c r="A603">
        <v>601</v>
      </c>
      <c r="B603" t="s">
        <v>4996</v>
      </c>
      <c r="C603" t="s">
        <v>244</v>
      </c>
      <c r="D603" t="s">
        <v>4997</v>
      </c>
      <c r="E603" t="s">
        <v>4998</v>
      </c>
      <c r="F603">
        <f>IF(AND(ERP자료_원본!E603&lt;0,ERP자료_원본!E603+ERP자료_원본!F603&lt;0),0,IF(ERP자료_원본!E603&gt;=0,ERP자료_원본!F603,0))</f>
        <v>4588700</v>
      </c>
      <c r="G603">
        <f>F603+ERP자료_원본!G603</f>
        <v>4588700</v>
      </c>
      <c r="H603">
        <f>ERP자료_원본!J603</f>
        <v>3107800</v>
      </c>
      <c r="I603">
        <f>ERP자료_원본!L603</f>
        <v>2340400</v>
      </c>
    </row>
    <row r="604" spans="1:9" ht="19.149999999999999" x14ac:dyDescent="0.7">
      <c r="A604">
        <v>602</v>
      </c>
      <c r="B604" t="s">
        <v>4996</v>
      </c>
      <c r="C604" t="s">
        <v>244</v>
      </c>
      <c r="D604" t="s">
        <v>4999</v>
      </c>
      <c r="E604" t="s">
        <v>5000</v>
      </c>
      <c r="F604">
        <f>IF(AND(ERP자료_원본!E604&lt;0,ERP자료_원본!E604+ERP자료_원본!F604&lt;0),0,IF(ERP자료_원본!E604&gt;=0,ERP자료_원본!F604,0))</f>
        <v>21984500</v>
      </c>
      <c r="G604">
        <f>F604+ERP자료_원본!G604</f>
        <v>21984500</v>
      </c>
      <c r="H604">
        <f>ERP자료_원본!J604</f>
        <v>25206900</v>
      </c>
      <c r="I604">
        <f>ERP자료_원본!L604</f>
        <v>-2912200</v>
      </c>
    </row>
    <row r="605" spans="1:9" ht="19.149999999999999" x14ac:dyDescent="0.7">
      <c r="A605">
        <v>603</v>
      </c>
      <c r="B605" t="s">
        <v>4996</v>
      </c>
      <c r="C605" t="s">
        <v>244</v>
      </c>
      <c r="D605" t="s">
        <v>5001</v>
      </c>
      <c r="E605" t="s">
        <v>455</v>
      </c>
      <c r="F605">
        <f>IF(AND(ERP자료_원본!E605&lt;0,ERP자료_원본!E605+ERP자료_원본!F605&lt;0),0,IF(ERP자료_원본!E605&gt;=0,ERP자료_원본!F605,0))</f>
        <v>140000</v>
      </c>
      <c r="G605">
        <f>F605+ERP자료_원본!G605</f>
        <v>140000</v>
      </c>
      <c r="H605">
        <f>ERP자료_원본!J605</f>
        <v>140000</v>
      </c>
      <c r="I605">
        <f>ERP자료_원본!L605</f>
        <v>0</v>
      </c>
    </row>
    <row r="606" spans="1:9" ht="19.149999999999999" x14ac:dyDescent="0.7">
      <c r="A606">
        <v>604</v>
      </c>
      <c r="B606" t="s">
        <v>4996</v>
      </c>
      <c r="C606" t="s">
        <v>244</v>
      </c>
      <c r="D606" t="s">
        <v>5002</v>
      </c>
      <c r="E606" t="s">
        <v>594</v>
      </c>
      <c r="F606">
        <f>IF(AND(ERP자료_원본!E606&lt;0,ERP자료_원본!E606+ERP자료_원본!F606&lt;0),0,IF(ERP자료_원본!E606&gt;=0,ERP자료_원본!F606,0))</f>
        <v>48000</v>
      </c>
      <c r="G606">
        <f>F606+ERP자료_원본!G606</f>
        <v>48000</v>
      </c>
      <c r="H606">
        <f>ERP자료_원본!J606</f>
        <v>48000</v>
      </c>
      <c r="I606">
        <f>ERP자료_원본!L606</f>
        <v>0</v>
      </c>
    </row>
    <row r="607" spans="1:9" ht="19.149999999999999" x14ac:dyDescent="0.7">
      <c r="A607">
        <v>605</v>
      </c>
      <c r="B607" t="s">
        <v>4996</v>
      </c>
      <c r="C607" t="s">
        <v>244</v>
      </c>
      <c r="D607" t="s">
        <v>5003</v>
      </c>
      <c r="E607" t="s">
        <v>605</v>
      </c>
      <c r="F607">
        <f>IF(AND(ERP자료_원본!E607&lt;0,ERP자료_원본!E607+ERP자료_원본!F607&lt;0),0,IF(ERP자료_원본!E607&gt;=0,ERP자료_원본!F607,0))</f>
        <v>8997000</v>
      </c>
      <c r="G607">
        <f>F607+ERP자료_원본!G607</f>
        <v>8997000</v>
      </c>
      <c r="H607">
        <f>ERP자료_원본!J607</f>
        <v>4032000</v>
      </c>
      <c r="I607">
        <f>ERP자료_원본!L607</f>
        <v>4965000</v>
      </c>
    </row>
    <row r="608" spans="1:9" ht="19.149999999999999" x14ac:dyDescent="0.7">
      <c r="A608">
        <v>606</v>
      </c>
      <c r="B608" t="s">
        <v>4996</v>
      </c>
      <c r="C608" t="s">
        <v>244</v>
      </c>
      <c r="D608" t="s">
        <v>5004</v>
      </c>
      <c r="E608" t="s">
        <v>705</v>
      </c>
      <c r="F608">
        <f>IF(AND(ERP자료_원본!E608&lt;0,ERP자료_원본!E608+ERP자료_원본!F608&lt;0),0,IF(ERP자료_원본!E608&gt;=0,ERP자료_원본!F608,0))</f>
        <v>0</v>
      </c>
      <c r="G608">
        <f>F608+ERP자료_원본!G608</f>
        <v>0</v>
      </c>
      <c r="H608">
        <f>ERP자료_원본!J608</f>
        <v>0</v>
      </c>
      <c r="I608">
        <f>ERP자료_원본!L608</f>
        <v>-195000</v>
      </c>
    </row>
    <row r="609" spans="1:9" ht="19.149999999999999" x14ac:dyDescent="0.7">
      <c r="A609">
        <v>607</v>
      </c>
      <c r="B609" t="s">
        <v>4996</v>
      </c>
      <c r="C609" t="s">
        <v>244</v>
      </c>
      <c r="D609" t="s">
        <v>5005</v>
      </c>
      <c r="E609" t="s">
        <v>1037</v>
      </c>
      <c r="F609">
        <f>IF(AND(ERP자료_원본!E609&lt;0,ERP자료_원본!E609+ERP자료_원본!F609&lt;0),0,IF(ERP자료_원본!E609&gt;=0,ERP자료_원본!F609,0))</f>
        <v>0</v>
      </c>
      <c r="G609">
        <f>F609+ERP자료_원본!G609</f>
        <v>0</v>
      </c>
      <c r="H609">
        <f>ERP자료_원본!J609</f>
        <v>0</v>
      </c>
      <c r="I609">
        <f>ERP자료_원본!L609</f>
        <v>-464000</v>
      </c>
    </row>
    <row r="610" spans="1:9" ht="19.149999999999999" x14ac:dyDescent="0.7">
      <c r="A610">
        <v>608</v>
      </c>
      <c r="B610" t="s">
        <v>4996</v>
      </c>
      <c r="C610" t="s">
        <v>244</v>
      </c>
      <c r="D610" t="s">
        <v>5006</v>
      </c>
      <c r="E610" t="s">
        <v>1083</v>
      </c>
      <c r="F610">
        <f>IF(AND(ERP자료_원본!E610&lt;0,ERP자료_원본!E610+ERP자료_원본!F610&lt;0),0,IF(ERP자료_원본!E610&gt;=0,ERP자료_원본!F610,0))</f>
        <v>0</v>
      </c>
      <c r="G610">
        <f>F610+ERP자료_원본!G610</f>
        <v>0</v>
      </c>
      <c r="H610">
        <f>ERP자료_원본!J610</f>
        <v>50000000</v>
      </c>
      <c r="I610">
        <f>ERP자료_원본!L610</f>
        <v>-34044006</v>
      </c>
    </row>
    <row r="611" spans="1:9" ht="19.149999999999999" x14ac:dyDescent="0.7">
      <c r="A611">
        <v>609</v>
      </c>
      <c r="B611" t="s">
        <v>4996</v>
      </c>
      <c r="C611" t="s">
        <v>244</v>
      </c>
      <c r="D611" t="s">
        <v>5007</v>
      </c>
      <c r="E611" t="s">
        <v>1104</v>
      </c>
      <c r="F611">
        <f>IF(AND(ERP자료_원본!E611&lt;0,ERP자료_원본!E611+ERP자료_원본!F611&lt;0),0,IF(ERP자료_원본!E611&gt;=0,ERP자료_원본!F611,0))</f>
        <v>4137350</v>
      </c>
      <c r="G611">
        <f>F611+ERP자료_원본!G611</f>
        <v>4137350</v>
      </c>
      <c r="H611">
        <f>ERP자료_원본!J611</f>
        <v>3041480</v>
      </c>
      <c r="I611">
        <f>ERP자료_원본!L611</f>
        <v>1095870</v>
      </c>
    </row>
    <row r="612" spans="1:9" ht="19.149999999999999" x14ac:dyDescent="0.7">
      <c r="A612">
        <v>610</v>
      </c>
      <c r="B612" t="s">
        <v>4996</v>
      </c>
      <c r="C612" t="s">
        <v>244</v>
      </c>
      <c r="D612" t="s">
        <v>5008</v>
      </c>
      <c r="E612" t="s">
        <v>1108</v>
      </c>
      <c r="F612">
        <f>IF(AND(ERP자료_원본!E612&lt;0,ERP자료_원본!E612+ERP자료_원본!F612&lt;0),0,IF(ERP자료_원본!E612&gt;=0,ERP자료_원본!F612,0))</f>
        <v>0</v>
      </c>
      <c r="G612">
        <f>F612+ERP자료_원본!G612</f>
        <v>14000</v>
      </c>
      <c r="H612">
        <f>ERP자료_원본!J612</f>
        <v>68000</v>
      </c>
      <c r="I612">
        <f>ERP자료_원본!L612</f>
        <v>-54000</v>
      </c>
    </row>
    <row r="613" spans="1:9" ht="19.149999999999999" x14ac:dyDescent="0.7">
      <c r="A613">
        <v>611</v>
      </c>
      <c r="B613" t="s">
        <v>4996</v>
      </c>
      <c r="C613" t="s">
        <v>244</v>
      </c>
      <c r="D613" t="s">
        <v>5009</v>
      </c>
      <c r="E613" t="s">
        <v>1112</v>
      </c>
      <c r="F613">
        <f>IF(AND(ERP자료_원본!E613&lt;0,ERP자료_원본!E613+ERP자료_원본!F613&lt;0),0,IF(ERP자료_원본!E613&gt;=0,ERP자료_원본!F613,0))</f>
        <v>31772000</v>
      </c>
      <c r="G613">
        <f>F613+ERP자료_원본!G613</f>
        <v>31772000</v>
      </c>
      <c r="H613">
        <f>ERP자료_원본!J613</f>
        <v>31214000</v>
      </c>
      <c r="I613">
        <f>ERP자료_원본!L613</f>
        <v>3843000</v>
      </c>
    </row>
    <row r="614" spans="1:9" ht="19.149999999999999" x14ac:dyDescent="0.7">
      <c r="A614">
        <v>612</v>
      </c>
      <c r="B614" t="s">
        <v>4996</v>
      </c>
      <c r="C614" t="s">
        <v>244</v>
      </c>
      <c r="D614" t="s">
        <v>5010</v>
      </c>
      <c r="E614" t="s">
        <v>1116</v>
      </c>
      <c r="F614">
        <f>IF(AND(ERP자료_원본!E614&lt;0,ERP자료_원본!E614+ERP자료_원본!F614&lt;0),0,IF(ERP자료_원본!E614&gt;=0,ERP자료_원본!F614,0))</f>
        <v>80000</v>
      </c>
      <c r="G614">
        <f>F614+ERP자료_원본!G614</f>
        <v>80000</v>
      </c>
      <c r="H614">
        <f>ERP자료_원본!J614</f>
        <v>64000</v>
      </c>
      <c r="I614">
        <f>ERP자료_원본!L614</f>
        <v>48000</v>
      </c>
    </row>
    <row r="615" spans="1:9" ht="19.149999999999999" x14ac:dyDescent="0.7">
      <c r="A615">
        <v>613</v>
      </c>
      <c r="B615" t="s">
        <v>4996</v>
      </c>
      <c r="C615" t="s">
        <v>244</v>
      </c>
      <c r="D615" t="s">
        <v>5011</v>
      </c>
      <c r="E615" t="s">
        <v>1120</v>
      </c>
      <c r="F615">
        <f>IF(AND(ERP자료_원본!E615&lt;0,ERP자료_원본!E615+ERP자료_원본!F615&lt;0),0,IF(ERP자료_원본!E615&gt;=0,ERP자료_원본!F615,0))</f>
        <v>0</v>
      </c>
      <c r="G615">
        <f>F615+ERP자료_원본!G615</f>
        <v>0</v>
      </c>
      <c r="H615">
        <f>ERP자료_원본!J615</f>
        <v>0</v>
      </c>
      <c r="I615">
        <f>ERP자료_원본!L615</f>
        <v>-5106050</v>
      </c>
    </row>
    <row r="616" spans="1:9" ht="19.149999999999999" x14ac:dyDescent="0.7">
      <c r="A616">
        <v>614</v>
      </c>
      <c r="B616" t="s">
        <v>4996</v>
      </c>
      <c r="C616" t="s">
        <v>244</v>
      </c>
      <c r="D616" t="s">
        <v>5012</v>
      </c>
      <c r="E616" t="s">
        <v>1185</v>
      </c>
      <c r="F616">
        <f>IF(AND(ERP자료_원본!E616&lt;0,ERP자료_원본!E616+ERP자료_원본!F616&lt;0),0,IF(ERP자료_원본!E616&gt;=0,ERP자료_원본!F616,0))</f>
        <v>160000</v>
      </c>
      <c r="G616">
        <f>F616+ERP자료_원본!G616</f>
        <v>160000</v>
      </c>
      <c r="H616">
        <f>ERP자료_원본!J616</f>
        <v>80000</v>
      </c>
      <c r="I616">
        <f>ERP자료_원본!L616</f>
        <v>80000</v>
      </c>
    </row>
    <row r="617" spans="1:9" ht="19.149999999999999" x14ac:dyDescent="0.7">
      <c r="A617">
        <v>615</v>
      </c>
      <c r="B617" t="s">
        <v>4996</v>
      </c>
      <c r="C617" t="s">
        <v>244</v>
      </c>
      <c r="D617" t="s">
        <v>5013</v>
      </c>
      <c r="E617" t="s">
        <v>1360</v>
      </c>
      <c r="F617">
        <f>IF(AND(ERP자료_원본!E617&lt;0,ERP자료_원본!E617+ERP자료_원본!F617&lt;0),0,IF(ERP자료_원본!E617&gt;=0,ERP자료_원본!F617,0))</f>
        <v>15000</v>
      </c>
      <c r="G617">
        <f>F617+ERP자료_원본!G617</f>
        <v>15000</v>
      </c>
      <c r="H617">
        <f>ERP자료_원본!J617</f>
        <v>0</v>
      </c>
      <c r="I617">
        <f>ERP자료_원본!L617</f>
        <v>15000</v>
      </c>
    </row>
    <row r="618" spans="1:9" ht="19.149999999999999" x14ac:dyDescent="0.7">
      <c r="A618">
        <v>616</v>
      </c>
      <c r="B618" t="s">
        <v>4996</v>
      </c>
      <c r="C618" t="s">
        <v>244</v>
      </c>
      <c r="D618" t="s">
        <v>5014</v>
      </c>
      <c r="E618" t="s">
        <v>1413</v>
      </c>
      <c r="F618">
        <f>IF(AND(ERP자료_원본!E618&lt;0,ERP자료_원본!E618+ERP자료_원본!F618&lt;0),0,IF(ERP자료_원본!E618&gt;=0,ERP자료_원본!F618,0))</f>
        <v>0</v>
      </c>
      <c r="G618">
        <f>F618+ERP자료_원본!G618</f>
        <v>0</v>
      </c>
      <c r="H618">
        <f>ERP자료_원본!J618</f>
        <v>128000</v>
      </c>
      <c r="I618">
        <f>ERP자료_원본!L618</f>
        <v>0</v>
      </c>
    </row>
    <row r="619" spans="1:9" ht="19.149999999999999" x14ac:dyDescent="0.7">
      <c r="A619">
        <v>617</v>
      </c>
      <c r="B619" t="s">
        <v>4996</v>
      </c>
      <c r="C619" t="s">
        <v>244</v>
      </c>
      <c r="D619" t="s">
        <v>5015</v>
      </c>
      <c r="E619" t="s">
        <v>1462</v>
      </c>
      <c r="F619">
        <f>IF(AND(ERP자료_원본!E619&lt;0,ERP자료_원본!E619+ERP자료_원본!F619&lt;0),0,IF(ERP자료_원본!E619&gt;=0,ERP자료_원본!F619,0))</f>
        <v>30000</v>
      </c>
      <c r="G619">
        <f>F619+ERP자료_원본!G619</f>
        <v>30000</v>
      </c>
      <c r="H619">
        <f>ERP자료_원본!J619</f>
        <v>0</v>
      </c>
      <c r="I619">
        <f>ERP자료_원본!L619</f>
        <v>30000</v>
      </c>
    </row>
    <row r="620" spans="1:9" ht="19.149999999999999" x14ac:dyDescent="0.7">
      <c r="A620">
        <v>618</v>
      </c>
      <c r="B620" t="s">
        <v>4996</v>
      </c>
      <c r="C620" t="s">
        <v>244</v>
      </c>
      <c r="D620" t="s">
        <v>5016</v>
      </c>
      <c r="E620" t="s">
        <v>1520</v>
      </c>
      <c r="F620">
        <f>IF(AND(ERP자료_원본!E620&lt;0,ERP자료_원본!E620+ERP자료_원본!F620&lt;0),0,IF(ERP자료_원본!E620&gt;=0,ERP자료_원본!F620,0))</f>
        <v>16000</v>
      </c>
      <c r="G620">
        <f>F620+ERP자료_원본!G620</f>
        <v>16000</v>
      </c>
      <c r="H620">
        <f>ERP자료_원본!J620</f>
        <v>16000</v>
      </c>
      <c r="I620">
        <f>ERP자료_원본!L620</f>
        <v>0</v>
      </c>
    </row>
    <row r="621" spans="1:9" ht="19.149999999999999" x14ac:dyDescent="0.7">
      <c r="A621">
        <v>619</v>
      </c>
      <c r="B621" t="s">
        <v>4996</v>
      </c>
      <c r="C621" t="s">
        <v>244</v>
      </c>
      <c r="D621" t="s">
        <v>5017</v>
      </c>
      <c r="E621" t="s">
        <v>1919</v>
      </c>
      <c r="F621">
        <f>IF(AND(ERP자료_원본!E621&lt;0,ERP자료_원본!E621+ERP자료_원본!F621&lt;0),0,IF(ERP자료_원본!E621&gt;=0,ERP자료_원본!F621,0))</f>
        <v>0</v>
      </c>
      <c r="G621">
        <f>F621+ERP자료_원본!G621</f>
        <v>0</v>
      </c>
      <c r="H621">
        <f>ERP자료_원본!J621</f>
        <v>0</v>
      </c>
      <c r="I621">
        <f>ERP자료_원본!L621</f>
        <v>-13398087</v>
      </c>
    </row>
    <row r="622" spans="1:9" ht="19.149999999999999" x14ac:dyDescent="0.7">
      <c r="A622">
        <v>620</v>
      </c>
      <c r="B622" t="s">
        <v>4996</v>
      </c>
      <c r="C622" t="s">
        <v>244</v>
      </c>
      <c r="D622" t="s">
        <v>5018</v>
      </c>
      <c r="E622" t="s">
        <v>1987</v>
      </c>
      <c r="F622">
        <f>IF(AND(ERP자료_원본!E622&lt;0,ERP자료_원본!E622+ERP자료_원본!F622&lt;0),0,IF(ERP자료_원본!E622&gt;=0,ERP자료_원본!F622,0))</f>
        <v>3767070</v>
      </c>
      <c r="G622">
        <f>F622+ERP자료_원본!G622</f>
        <v>3767070</v>
      </c>
      <c r="H622">
        <f>ERP자료_원본!J622</f>
        <v>10000000</v>
      </c>
      <c r="I622">
        <f>ERP자료_원본!L622</f>
        <v>-6232930</v>
      </c>
    </row>
    <row r="623" spans="1:9" ht="19.149999999999999" x14ac:dyDescent="0.7">
      <c r="A623">
        <v>621</v>
      </c>
      <c r="B623" t="s">
        <v>4996</v>
      </c>
      <c r="C623" t="s">
        <v>244</v>
      </c>
      <c r="D623" t="s">
        <v>5019</v>
      </c>
      <c r="E623" t="s">
        <v>2127</v>
      </c>
      <c r="F623">
        <f>IF(AND(ERP자료_원본!E623&lt;0,ERP자료_원본!E623+ERP자료_원본!F623&lt;0),0,IF(ERP자료_원본!E623&gt;=0,ERP자료_원본!F623,0))</f>
        <v>50000</v>
      </c>
      <c r="G623">
        <f>F623+ERP자료_원본!G623</f>
        <v>50000</v>
      </c>
      <c r="H623">
        <f>ERP자료_원본!J623</f>
        <v>1117000</v>
      </c>
      <c r="I623">
        <f>ERP자료_원본!L623</f>
        <v>0</v>
      </c>
    </row>
    <row r="624" spans="1:9" ht="19.149999999999999" x14ac:dyDescent="0.7">
      <c r="A624">
        <v>622</v>
      </c>
      <c r="B624" t="s">
        <v>4996</v>
      </c>
      <c r="C624" t="s">
        <v>244</v>
      </c>
      <c r="D624" t="s">
        <v>5020</v>
      </c>
      <c r="E624" t="s">
        <v>2182</v>
      </c>
      <c r="F624">
        <f>IF(AND(ERP자료_원본!E624&lt;0,ERP자료_원본!E624+ERP자료_원본!F624&lt;0),0,IF(ERP자료_원본!E624&gt;=0,ERP자료_원본!F624,0))</f>
        <v>75000</v>
      </c>
      <c r="G624">
        <f>F624+ERP자료_원본!G624</f>
        <v>75000</v>
      </c>
      <c r="H624">
        <f>ERP자료_원본!J624</f>
        <v>0</v>
      </c>
      <c r="I624">
        <f>ERP자료_원본!L624</f>
        <v>75000</v>
      </c>
    </row>
    <row r="625" spans="1:9" ht="19.149999999999999" x14ac:dyDescent="0.7">
      <c r="A625">
        <v>623</v>
      </c>
      <c r="B625" t="s">
        <v>4996</v>
      </c>
      <c r="C625" t="s">
        <v>244</v>
      </c>
      <c r="D625" t="s">
        <v>5021</v>
      </c>
      <c r="E625" t="s">
        <v>2210</v>
      </c>
      <c r="F625">
        <f>IF(AND(ERP자료_원본!E625&lt;0,ERP자료_원본!E625+ERP자료_원본!F625&lt;0),0,IF(ERP자료_원본!E625&gt;=0,ERP자료_원본!F625,0))</f>
        <v>0</v>
      </c>
      <c r="G625">
        <f>F625+ERP자료_원본!G625</f>
        <v>0</v>
      </c>
      <c r="H625">
        <f>ERP자료_원본!J625</f>
        <v>0</v>
      </c>
      <c r="I625">
        <f>ERP자료_원본!L625</f>
        <v>-16000</v>
      </c>
    </row>
    <row r="626" spans="1:9" ht="19.149999999999999" x14ac:dyDescent="0.7">
      <c r="A626">
        <v>624</v>
      </c>
      <c r="B626" t="s">
        <v>4996</v>
      </c>
      <c r="C626" t="s">
        <v>244</v>
      </c>
      <c r="D626" t="s">
        <v>5022</v>
      </c>
      <c r="E626" t="s">
        <v>2240</v>
      </c>
      <c r="F626">
        <f>IF(AND(ERP자료_원본!E626&lt;0,ERP자료_원본!E626+ERP자료_원본!F626&lt;0),0,IF(ERP자료_원본!E626&gt;=0,ERP자료_원본!F626,0))</f>
        <v>380000</v>
      </c>
      <c r="G626">
        <f>F626+ERP자료_원본!G626</f>
        <v>380000</v>
      </c>
      <c r="H626">
        <f>ERP자료_원본!J626</f>
        <v>380000</v>
      </c>
      <c r="I626">
        <f>ERP자료_원본!L626</f>
        <v>0</v>
      </c>
    </row>
    <row r="627" spans="1:9" ht="19.149999999999999" x14ac:dyDescent="0.7">
      <c r="A627">
        <v>625</v>
      </c>
      <c r="B627" t="s">
        <v>4996</v>
      </c>
      <c r="C627" t="s">
        <v>244</v>
      </c>
      <c r="D627" t="s">
        <v>5023</v>
      </c>
      <c r="E627" t="s">
        <v>2293</v>
      </c>
      <c r="F627">
        <f>IF(AND(ERP자료_원본!E627&lt;0,ERP자료_원본!E627+ERP자료_원본!F627&lt;0),0,IF(ERP자료_원본!E627&gt;=0,ERP자료_원본!F627,0))</f>
        <v>0</v>
      </c>
      <c r="G627">
        <f>F627+ERP자료_원본!G627</f>
        <v>0</v>
      </c>
      <c r="H627">
        <f>ERP자료_원본!J627</f>
        <v>0</v>
      </c>
      <c r="I627">
        <f>ERP자료_원본!L627</f>
        <v>-6297200</v>
      </c>
    </row>
    <row r="628" spans="1:9" ht="19.149999999999999" x14ac:dyDescent="0.7">
      <c r="A628">
        <v>626</v>
      </c>
      <c r="B628" t="s">
        <v>4996</v>
      </c>
      <c r="C628" t="s">
        <v>244</v>
      </c>
      <c r="D628" t="s">
        <v>5024</v>
      </c>
      <c r="E628" t="s">
        <v>2568</v>
      </c>
      <c r="F628">
        <f>IF(AND(ERP자료_원본!E628&lt;0,ERP자료_원본!E628+ERP자료_원본!F628&lt;0),0,IF(ERP자료_원본!E628&gt;=0,ERP자료_원본!F628,0))</f>
        <v>0</v>
      </c>
      <c r="G628">
        <f>F628+ERP자료_원본!G628</f>
        <v>0</v>
      </c>
      <c r="H628">
        <f>ERP자료_원본!J628</f>
        <v>0</v>
      </c>
      <c r="I628">
        <f>ERP자료_원본!L628</f>
        <v>106000</v>
      </c>
    </row>
    <row r="629" spans="1:9" ht="19.149999999999999" x14ac:dyDescent="0.7">
      <c r="A629">
        <v>627</v>
      </c>
      <c r="B629" t="s">
        <v>4996</v>
      </c>
      <c r="C629" t="s">
        <v>244</v>
      </c>
      <c r="D629" t="s">
        <v>5025</v>
      </c>
      <c r="E629" t="s">
        <v>2644</v>
      </c>
      <c r="F629">
        <f>IF(AND(ERP자료_원본!E629&lt;0,ERP자료_원본!E629+ERP자료_원본!F629&lt;0),0,IF(ERP자료_원본!E629&gt;=0,ERP자료_원본!F629,0))</f>
        <v>0</v>
      </c>
      <c r="G629">
        <f>F629+ERP자료_원본!G629</f>
        <v>0</v>
      </c>
      <c r="H629">
        <f>ERP자료_원본!J629</f>
        <v>0</v>
      </c>
      <c r="I629">
        <f>ERP자료_원본!L629</f>
        <v>-10418085</v>
      </c>
    </row>
    <row r="630" spans="1:9" ht="19.149999999999999" x14ac:dyDescent="0.7">
      <c r="A630">
        <v>628</v>
      </c>
      <c r="B630" t="s">
        <v>4996</v>
      </c>
      <c r="C630" t="s">
        <v>244</v>
      </c>
      <c r="D630" t="s">
        <v>5026</v>
      </c>
      <c r="E630" t="s">
        <v>2648</v>
      </c>
      <c r="F630">
        <f>IF(AND(ERP자료_원본!E630&lt;0,ERP자료_원본!E630+ERP자료_원본!F630&lt;0),0,IF(ERP자료_원본!E630&gt;=0,ERP자료_원본!F630,0))</f>
        <v>120000</v>
      </c>
      <c r="G630">
        <f>F630+ERP자료_원본!G630</f>
        <v>120000</v>
      </c>
      <c r="H630">
        <f>ERP자료_원본!J630</f>
        <v>78000</v>
      </c>
      <c r="I630">
        <f>ERP자료_원본!L630</f>
        <v>42000</v>
      </c>
    </row>
    <row r="631" spans="1:9" ht="19.149999999999999" x14ac:dyDescent="0.7">
      <c r="A631">
        <v>629</v>
      </c>
      <c r="B631" t="s">
        <v>4996</v>
      </c>
      <c r="C631" t="s">
        <v>244</v>
      </c>
      <c r="D631" t="s">
        <v>5027</v>
      </c>
      <c r="E631" t="s">
        <v>2657</v>
      </c>
      <c r="F631">
        <f>IF(AND(ERP자료_원본!E631&lt;0,ERP자료_원본!E631+ERP자료_원본!F631&lt;0),0,IF(ERP자료_원본!E631&gt;=0,ERP자료_원본!F631,0))</f>
        <v>0</v>
      </c>
      <c r="G631">
        <f>F631+ERP자료_원본!G631</f>
        <v>0</v>
      </c>
      <c r="H631">
        <f>ERP자료_원본!J631</f>
        <v>0</v>
      </c>
      <c r="I631">
        <f>ERP자료_원본!L631</f>
        <v>-9186000</v>
      </c>
    </row>
    <row r="632" spans="1:9" ht="19.149999999999999" x14ac:dyDescent="0.7">
      <c r="A632">
        <v>630</v>
      </c>
      <c r="B632" t="s">
        <v>4996</v>
      </c>
      <c r="C632" t="s">
        <v>244</v>
      </c>
      <c r="D632" t="s">
        <v>5028</v>
      </c>
      <c r="E632" t="s">
        <v>5029</v>
      </c>
      <c r="F632">
        <f>IF(AND(ERP자료_원본!E632&lt;0,ERP자료_원본!E632+ERP자료_원본!F632&lt;0),0,IF(ERP자료_원본!E632&gt;=0,ERP자료_원본!F632,0))</f>
        <v>0</v>
      </c>
      <c r="G632">
        <f>F632+ERP자료_원본!G632</f>
        <v>0</v>
      </c>
      <c r="H632">
        <f>ERP자료_원본!J632</f>
        <v>7500000</v>
      </c>
      <c r="I632">
        <f>ERP자료_원본!L632</f>
        <v>-22027300</v>
      </c>
    </row>
    <row r="633" spans="1:9" ht="19.149999999999999" x14ac:dyDescent="0.7">
      <c r="A633">
        <v>631</v>
      </c>
      <c r="B633" t="s">
        <v>4996</v>
      </c>
      <c r="C633" t="s">
        <v>244</v>
      </c>
      <c r="D633" t="s">
        <v>5030</v>
      </c>
      <c r="E633" t="s">
        <v>2879</v>
      </c>
      <c r="F633">
        <f>IF(AND(ERP자료_원본!E633&lt;0,ERP자료_원본!E633+ERP자료_원본!F633&lt;0),0,IF(ERP자료_원본!E633&gt;=0,ERP자료_원본!F633,0))</f>
        <v>30000</v>
      </c>
      <c r="G633">
        <f>F633+ERP자료_원본!G633</f>
        <v>30000</v>
      </c>
      <c r="H633">
        <f>ERP자료_원본!J633</f>
        <v>0</v>
      </c>
      <c r="I633">
        <f>ERP자료_원본!L633</f>
        <v>30000</v>
      </c>
    </row>
    <row r="634" spans="1:9" ht="19.149999999999999" x14ac:dyDescent="0.7">
      <c r="A634">
        <v>632</v>
      </c>
      <c r="B634" t="s">
        <v>4996</v>
      </c>
      <c r="C634" t="s">
        <v>244</v>
      </c>
      <c r="D634" t="s">
        <v>5031</v>
      </c>
      <c r="E634" t="s">
        <v>2998</v>
      </c>
      <c r="F634">
        <f>IF(AND(ERP자료_원본!E634&lt;0,ERP자료_원본!E634+ERP자료_원본!F634&lt;0),0,IF(ERP자료_원본!E634&gt;=0,ERP자료_원본!F634,0))</f>
        <v>0</v>
      </c>
      <c r="G634">
        <f>F634+ERP자료_원본!G634</f>
        <v>40000</v>
      </c>
      <c r="H634">
        <f>ERP자료_원본!J634</f>
        <v>40000</v>
      </c>
      <c r="I634">
        <f>ERP자료_원본!L634</f>
        <v>0</v>
      </c>
    </row>
    <row r="635" spans="1:9" ht="19.149999999999999" x14ac:dyDescent="0.7">
      <c r="A635">
        <v>633</v>
      </c>
      <c r="B635" t="s">
        <v>4996</v>
      </c>
      <c r="C635" t="s">
        <v>244</v>
      </c>
      <c r="D635" t="s">
        <v>5032</v>
      </c>
      <c r="E635" t="s">
        <v>3088</v>
      </c>
      <c r="F635">
        <f>IF(AND(ERP자료_원본!E635&lt;0,ERP자료_원본!E635+ERP자료_원본!F635&lt;0),0,IF(ERP자료_원본!E635&gt;=0,ERP자료_원본!F635,0))</f>
        <v>48000</v>
      </c>
      <c r="G635">
        <f>F635+ERP자료_원본!G635</f>
        <v>48000</v>
      </c>
      <c r="H635">
        <f>ERP자료_원본!J635</f>
        <v>16000</v>
      </c>
      <c r="I635">
        <f>ERP자료_원본!L635</f>
        <v>32000</v>
      </c>
    </row>
    <row r="636" spans="1:9" ht="19.149999999999999" x14ac:dyDescent="0.7">
      <c r="A636">
        <v>634</v>
      </c>
      <c r="B636" t="s">
        <v>4996</v>
      </c>
      <c r="C636" t="s">
        <v>244</v>
      </c>
      <c r="D636" t="s">
        <v>5033</v>
      </c>
      <c r="E636" t="s">
        <v>3119</v>
      </c>
      <c r="F636">
        <f>IF(AND(ERP자료_원본!E636&lt;0,ERP자료_원본!E636+ERP자료_원본!F636&lt;0),0,IF(ERP자료_원본!E636&gt;=0,ERP자료_원본!F636,0))</f>
        <v>48000</v>
      </c>
      <c r="G636">
        <f>F636+ERP자료_원본!G636</f>
        <v>48000</v>
      </c>
      <c r="H636">
        <f>ERP자료_원본!J636</f>
        <v>48000</v>
      </c>
      <c r="I636">
        <f>ERP자료_원본!L636</f>
        <v>0</v>
      </c>
    </row>
    <row r="637" spans="1:9" ht="19.149999999999999" x14ac:dyDescent="0.7">
      <c r="A637">
        <v>635</v>
      </c>
      <c r="B637" t="s">
        <v>4996</v>
      </c>
      <c r="C637" t="s">
        <v>244</v>
      </c>
      <c r="D637" t="s">
        <v>5034</v>
      </c>
      <c r="E637" t="s">
        <v>3199</v>
      </c>
      <c r="F637">
        <f>IF(AND(ERP자료_원본!E637&lt;0,ERP자료_원본!E637+ERP자료_원본!F637&lt;0),0,IF(ERP자료_원본!E637&gt;=0,ERP자료_원본!F637,0))</f>
        <v>1632000</v>
      </c>
      <c r="G637">
        <f>F637+ERP자료_원본!G637</f>
        <v>1632000</v>
      </c>
      <c r="H637">
        <f>ERP자료_원본!J637</f>
        <v>1639800</v>
      </c>
      <c r="I637">
        <f>ERP자료_원본!L637</f>
        <v>0</v>
      </c>
    </row>
    <row r="638" spans="1:9" ht="19.149999999999999" x14ac:dyDescent="0.7">
      <c r="A638">
        <v>636</v>
      </c>
      <c r="B638" t="s">
        <v>4996</v>
      </c>
      <c r="C638" t="s">
        <v>244</v>
      </c>
      <c r="D638" t="s">
        <v>5035</v>
      </c>
      <c r="E638" t="s">
        <v>3215</v>
      </c>
      <c r="F638">
        <f>IF(AND(ERP자료_원본!E638&lt;0,ERP자료_원본!E638+ERP자료_원본!F638&lt;0),0,IF(ERP자료_원본!E638&gt;=0,ERP자료_원본!F638,0))</f>
        <v>6324600</v>
      </c>
      <c r="G638">
        <f>F638+ERP자료_원본!G638</f>
        <v>6324600</v>
      </c>
      <c r="H638">
        <f>ERP자료_원본!J638</f>
        <v>5000000</v>
      </c>
      <c r="I638">
        <f>ERP자료_원본!L638</f>
        <v>4324600</v>
      </c>
    </row>
    <row r="639" spans="1:9" ht="19.149999999999999" x14ac:dyDescent="0.7">
      <c r="A639">
        <v>637</v>
      </c>
      <c r="B639" t="s">
        <v>4996</v>
      </c>
      <c r="C639" t="s">
        <v>244</v>
      </c>
      <c r="D639" t="s">
        <v>5036</v>
      </c>
      <c r="E639" t="s">
        <v>3258</v>
      </c>
      <c r="F639">
        <f>IF(AND(ERP자료_원본!E639&lt;0,ERP자료_원본!E639+ERP자료_원본!F639&lt;0),0,IF(ERP자료_원본!E639&gt;=0,ERP자료_원본!F639,0))</f>
        <v>0</v>
      </c>
      <c r="G639">
        <f>F639+ERP자료_원본!G639</f>
        <v>0</v>
      </c>
      <c r="H639">
        <f>ERP자료_원본!J639</f>
        <v>0</v>
      </c>
      <c r="I639">
        <f>ERP자료_원본!L639</f>
        <v>-15548000</v>
      </c>
    </row>
    <row r="640" spans="1:9" ht="19.149999999999999" x14ac:dyDescent="0.7">
      <c r="A640">
        <v>638</v>
      </c>
      <c r="B640" t="s">
        <v>4996</v>
      </c>
      <c r="C640" t="s">
        <v>244</v>
      </c>
      <c r="D640" t="s">
        <v>5037</v>
      </c>
      <c r="E640" t="s">
        <v>3557</v>
      </c>
      <c r="F640">
        <f>IF(AND(ERP자료_원본!E640&lt;0,ERP자료_원본!E640+ERP자료_원본!F640&lt;0),0,IF(ERP자료_원본!E640&gt;=0,ERP자료_원본!F640,0))</f>
        <v>5059600</v>
      </c>
      <c r="G640">
        <f>F640+ERP자료_원본!G640</f>
        <v>5059600</v>
      </c>
      <c r="H640">
        <f>ERP자료_원본!J640</f>
        <v>5000000</v>
      </c>
      <c r="I640">
        <f>ERP자료_원본!L640</f>
        <v>59600</v>
      </c>
    </row>
    <row r="641" spans="1:9" ht="19.149999999999999" x14ac:dyDescent="0.7">
      <c r="A641">
        <v>639</v>
      </c>
      <c r="B641" t="s">
        <v>4996</v>
      </c>
      <c r="C641" t="s">
        <v>244</v>
      </c>
      <c r="D641" t="s">
        <v>5038</v>
      </c>
      <c r="E641" t="s">
        <v>5039</v>
      </c>
      <c r="F641">
        <f>IF(AND(ERP자료_원본!E641&lt;0,ERP자료_원본!E641+ERP자료_원본!F641&lt;0),0,IF(ERP자료_원본!E641&gt;=0,ERP자료_원본!F641,0))</f>
        <v>0</v>
      </c>
      <c r="G641">
        <f>F641+ERP자료_원본!G641</f>
        <v>0</v>
      </c>
      <c r="H641">
        <f>ERP자료_원본!J641</f>
        <v>0</v>
      </c>
      <c r="I641">
        <f>ERP자료_원본!L641</f>
        <v>500000000</v>
      </c>
    </row>
    <row r="642" spans="1:9" ht="19.149999999999999" x14ac:dyDescent="0.7">
      <c r="A642">
        <v>640</v>
      </c>
      <c r="B642" t="s">
        <v>4996</v>
      </c>
      <c r="C642" t="s">
        <v>244</v>
      </c>
      <c r="D642" t="s">
        <v>5040</v>
      </c>
      <c r="E642" t="s">
        <v>5039</v>
      </c>
      <c r="F642">
        <f>IF(AND(ERP자료_원본!E642&lt;0,ERP자료_원본!E642+ERP자료_원본!F642&lt;0),0,IF(ERP자료_원본!E642&gt;=0,ERP자료_원본!F642,0))</f>
        <v>0</v>
      </c>
      <c r="G642">
        <f>F642+ERP자료_원본!G642</f>
        <v>0</v>
      </c>
      <c r="H642">
        <f>ERP자료_원본!J642</f>
        <v>0</v>
      </c>
      <c r="I642">
        <f>ERP자료_원본!L642</f>
        <v>38635260</v>
      </c>
    </row>
    <row r="643" spans="1:9" ht="19.149999999999999" x14ac:dyDescent="0.7">
      <c r="A643">
        <v>641</v>
      </c>
      <c r="B643" t="s">
        <v>4996</v>
      </c>
      <c r="C643" t="s">
        <v>244</v>
      </c>
      <c r="D643" t="s">
        <v>5041</v>
      </c>
      <c r="E643" t="s">
        <v>3887</v>
      </c>
      <c r="F643">
        <f>IF(AND(ERP자료_원본!E643&lt;0,ERP자료_원본!E643+ERP자료_원본!F643&lt;0),0,IF(ERP자료_원본!E643&gt;=0,ERP자료_원본!F643,0))</f>
        <v>10545000</v>
      </c>
      <c r="G643">
        <f>F643+ERP자료_원본!G643</f>
        <v>-89455000</v>
      </c>
      <c r="H643">
        <f>ERP자료_원본!J643</f>
        <v>10668200</v>
      </c>
      <c r="I643">
        <f>ERP자료_원본!L643</f>
        <v>-123200</v>
      </c>
    </row>
    <row r="644" spans="1:9" ht="19.149999999999999" x14ac:dyDescent="0.7">
      <c r="A644">
        <v>642</v>
      </c>
      <c r="B644" t="s">
        <v>4996</v>
      </c>
      <c r="C644" t="s">
        <v>244</v>
      </c>
      <c r="D644" t="s">
        <v>5042</v>
      </c>
      <c r="E644" t="s">
        <v>3649</v>
      </c>
      <c r="F644">
        <f>IF(AND(ERP자료_원본!E644&lt;0,ERP자료_원본!E644+ERP자료_원본!F644&lt;0),0,IF(ERP자료_원본!E644&gt;=0,ERP자료_원본!F644,0))</f>
        <v>30000</v>
      </c>
      <c r="G644">
        <f>F644+ERP자료_원본!G644</f>
        <v>30000</v>
      </c>
      <c r="H644">
        <f>ERP자료_원본!J644</f>
        <v>30000</v>
      </c>
      <c r="I644">
        <f>ERP자료_원본!L644</f>
        <v>0</v>
      </c>
    </row>
    <row r="645" spans="1:9" ht="19.149999999999999" x14ac:dyDescent="0.7">
      <c r="A645">
        <v>643</v>
      </c>
      <c r="B645" t="s">
        <v>4996</v>
      </c>
      <c r="C645" t="s">
        <v>244</v>
      </c>
      <c r="D645" t="s">
        <v>5043</v>
      </c>
      <c r="E645" t="s">
        <v>3824</v>
      </c>
      <c r="F645">
        <f>IF(AND(ERP자료_원본!E645&lt;0,ERP자료_원본!E645+ERP자료_원본!F645&lt;0),0,IF(ERP자료_원본!E645&gt;=0,ERP자료_원본!F645,0))</f>
        <v>48000</v>
      </c>
      <c r="G645">
        <f>F645+ERP자료_원본!G645</f>
        <v>48000</v>
      </c>
      <c r="H645">
        <f>ERP자료_원본!J645</f>
        <v>48000</v>
      </c>
      <c r="I645">
        <f>ERP자료_원본!L645</f>
        <v>0</v>
      </c>
    </row>
    <row r="646" spans="1:9" ht="19.149999999999999" x14ac:dyDescent="0.7">
      <c r="A646">
        <v>644</v>
      </c>
      <c r="B646" t="s">
        <v>4996</v>
      </c>
      <c r="C646" t="s">
        <v>244</v>
      </c>
      <c r="D646" t="s">
        <v>5044</v>
      </c>
      <c r="E646" t="s">
        <v>3999</v>
      </c>
      <c r="F646">
        <f>IF(AND(ERP자료_원본!E646&lt;0,ERP자료_원본!E646+ERP자료_원본!F646&lt;0),0,IF(ERP자료_원본!E646&gt;=0,ERP자료_원본!F646,0))</f>
        <v>0</v>
      </c>
      <c r="G646">
        <f>F646+ERP자료_원본!G646</f>
        <v>0</v>
      </c>
      <c r="H646">
        <f>ERP자료_원본!J646</f>
        <v>0</v>
      </c>
      <c r="I646">
        <f>ERP자료_원본!L646</f>
        <v>5001800</v>
      </c>
    </row>
    <row r="647" spans="1:9" ht="19.149999999999999" x14ac:dyDescent="0.7">
      <c r="A647">
        <v>645</v>
      </c>
      <c r="B647" t="s">
        <v>4996</v>
      </c>
      <c r="C647" t="s">
        <v>244</v>
      </c>
      <c r="D647" t="s">
        <v>5045</v>
      </c>
      <c r="E647" t="s">
        <v>4071</v>
      </c>
      <c r="F647">
        <f>IF(AND(ERP자료_원본!E647&lt;0,ERP자료_원본!E647+ERP자료_원본!F647&lt;0),0,IF(ERP자료_원본!E647&gt;=0,ERP자료_원본!F647,0))</f>
        <v>30000</v>
      </c>
      <c r="G647">
        <f>F647+ERP자료_원본!G647</f>
        <v>30000</v>
      </c>
      <c r="H647">
        <f>ERP자료_원본!J647</f>
        <v>0</v>
      </c>
      <c r="I647">
        <f>ERP자료_원본!L647</f>
        <v>30000</v>
      </c>
    </row>
    <row r="648" spans="1:9" ht="19.149999999999999" x14ac:dyDescent="0.7">
      <c r="A648">
        <v>646</v>
      </c>
      <c r="B648" t="s">
        <v>4996</v>
      </c>
      <c r="C648" t="s">
        <v>244</v>
      </c>
      <c r="D648" t="s">
        <v>5046</v>
      </c>
      <c r="E648" t="s">
        <v>4201</v>
      </c>
      <c r="F648">
        <f>IF(AND(ERP자료_원본!E648&lt;0,ERP자료_원본!E648+ERP자료_원본!F648&lt;0),0,IF(ERP자료_원본!E648&gt;=0,ERP자료_원본!F648,0))</f>
        <v>0</v>
      </c>
      <c r="G648">
        <f>F648+ERP자료_원본!G648</f>
        <v>0</v>
      </c>
      <c r="H648">
        <f>ERP자료_원본!J648</f>
        <v>0</v>
      </c>
      <c r="I648">
        <f>ERP자료_원본!L648</f>
        <v>-6140800</v>
      </c>
    </row>
    <row r="649" spans="1:9" ht="19.149999999999999" x14ac:dyDescent="0.7">
      <c r="A649">
        <v>647</v>
      </c>
      <c r="B649" t="s">
        <v>4996</v>
      </c>
      <c r="C649" t="s">
        <v>244</v>
      </c>
      <c r="D649" t="s">
        <v>5047</v>
      </c>
      <c r="E649" t="s">
        <v>4205</v>
      </c>
      <c r="F649">
        <f>IF(AND(ERP자료_원본!E649&lt;0,ERP자료_원본!E649+ERP자료_원본!F649&lt;0),0,IF(ERP자료_원본!E649&gt;=0,ERP자료_원본!F649,0))</f>
        <v>150000</v>
      </c>
      <c r="G649">
        <f>F649+ERP자료_원본!G649</f>
        <v>150000</v>
      </c>
      <c r="H649">
        <f>ERP자료_원본!J649</f>
        <v>150000</v>
      </c>
      <c r="I649">
        <f>ERP자료_원본!L649</f>
        <v>0</v>
      </c>
    </row>
    <row r="650" spans="1:9" ht="19.149999999999999" x14ac:dyDescent="0.7">
      <c r="A650">
        <v>648</v>
      </c>
      <c r="B650" t="s">
        <v>5048</v>
      </c>
    </row>
    <row r="651" spans="1:9" ht="19.149999999999999" x14ac:dyDescent="0.7">
      <c r="A651">
        <v>649</v>
      </c>
      <c r="B651" t="s">
        <v>5049</v>
      </c>
      <c r="C651" t="s">
        <v>438</v>
      </c>
      <c r="D651" t="s">
        <v>5050</v>
      </c>
      <c r="E651" t="s">
        <v>907</v>
      </c>
      <c r="F651">
        <f>IF(AND(ERP자료_원본!E651&lt;0,ERP자료_원본!E651+ERP자료_원본!F651&lt;0),0,IF(ERP자료_원본!E651&gt;=0,ERP자료_원본!F651,0))</f>
        <v>30000</v>
      </c>
      <c r="G651">
        <f>F651+ERP자료_원본!G651</f>
        <v>30000</v>
      </c>
      <c r="H651">
        <f>ERP자료_원본!J651</f>
        <v>30000</v>
      </c>
      <c r="I651">
        <f>ERP자료_원본!L651</f>
        <v>0</v>
      </c>
    </row>
    <row r="652" spans="1:9" ht="19.149999999999999" x14ac:dyDescent="0.7">
      <c r="A652">
        <v>650</v>
      </c>
      <c r="B652" t="s">
        <v>5049</v>
      </c>
      <c r="C652" t="s">
        <v>438</v>
      </c>
      <c r="D652" t="s">
        <v>5051</v>
      </c>
      <c r="E652" t="s">
        <v>1202</v>
      </c>
      <c r="F652">
        <f>IF(AND(ERP자료_원본!E652&lt;0,ERP자료_원본!E652+ERP자료_원본!F652&lt;0),0,IF(ERP자료_원본!E652&gt;=0,ERP자료_원본!F652,0))</f>
        <v>153000</v>
      </c>
      <c r="G652">
        <f>F652+ERP자료_원본!G652</f>
        <v>153000</v>
      </c>
      <c r="H652">
        <f>ERP자료_원본!J652</f>
        <v>153000</v>
      </c>
      <c r="I652">
        <f>ERP자료_원본!L652</f>
        <v>0</v>
      </c>
    </row>
    <row r="653" spans="1:9" ht="19.149999999999999" x14ac:dyDescent="0.7">
      <c r="A653">
        <v>651</v>
      </c>
      <c r="B653" t="s">
        <v>5049</v>
      </c>
      <c r="C653" t="s">
        <v>438</v>
      </c>
      <c r="D653" t="s">
        <v>5052</v>
      </c>
      <c r="E653" t="s">
        <v>1213</v>
      </c>
      <c r="F653">
        <f>IF(AND(ERP자료_원본!E653&lt;0,ERP자료_원본!E653+ERP자료_원본!F653&lt;0),0,IF(ERP자료_원본!E653&gt;=0,ERP자료_원본!F653,0))</f>
        <v>20000</v>
      </c>
      <c r="G653">
        <f>F653+ERP자료_원본!G653</f>
        <v>20000</v>
      </c>
      <c r="H653">
        <f>ERP자료_원본!J653</f>
        <v>20000</v>
      </c>
      <c r="I653">
        <f>ERP자료_원본!L653</f>
        <v>0</v>
      </c>
    </row>
    <row r="654" spans="1:9" ht="19.149999999999999" x14ac:dyDescent="0.7">
      <c r="A654">
        <v>652</v>
      </c>
      <c r="B654" t="s">
        <v>5049</v>
      </c>
      <c r="C654" t="s">
        <v>438</v>
      </c>
      <c r="D654" t="s">
        <v>5053</v>
      </c>
      <c r="E654" t="s">
        <v>1698</v>
      </c>
      <c r="F654">
        <f>IF(AND(ERP자료_원본!E654&lt;0,ERP자료_원본!E654+ERP자료_원본!F654&lt;0),0,IF(ERP자료_원본!E654&gt;=0,ERP자료_원본!F654,0))</f>
        <v>2794020</v>
      </c>
      <c r="G654">
        <f>F654+ERP자료_원본!G654</f>
        <v>2794020</v>
      </c>
      <c r="H654">
        <f>ERP자료_원본!J654</f>
        <v>5000000</v>
      </c>
      <c r="I654">
        <f>ERP자료_원본!L654</f>
        <v>-2205980</v>
      </c>
    </row>
    <row r="655" spans="1:9" ht="19.149999999999999" x14ac:dyDescent="0.7">
      <c r="A655">
        <v>653</v>
      </c>
      <c r="B655" t="s">
        <v>5049</v>
      </c>
      <c r="C655" t="s">
        <v>438</v>
      </c>
      <c r="D655" t="s">
        <v>5054</v>
      </c>
      <c r="E655" t="s">
        <v>1997</v>
      </c>
      <c r="F655">
        <f>IF(AND(ERP자료_원본!E655&lt;0,ERP자료_원본!E655+ERP자료_원본!F655&lt;0),0,IF(ERP자료_원본!E655&gt;=0,ERP자료_원본!F655,0))</f>
        <v>38500</v>
      </c>
      <c r="G655">
        <f>F655+ERP자료_원본!G655</f>
        <v>38500</v>
      </c>
      <c r="H655">
        <f>ERP자료_원본!J655</f>
        <v>38500</v>
      </c>
      <c r="I655">
        <f>ERP자료_원본!L655</f>
        <v>0</v>
      </c>
    </row>
    <row r="656" spans="1:9" ht="19.149999999999999" x14ac:dyDescent="0.7">
      <c r="A656">
        <v>654</v>
      </c>
      <c r="B656" t="s">
        <v>5049</v>
      </c>
      <c r="C656" t="s">
        <v>438</v>
      </c>
      <c r="D656" t="s">
        <v>5055</v>
      </c>
      <c r="E656" t="s">
        <v>2846</v>
      </c>
      <c r="F656">
        <f>IF(AND(ERP자료_원본!E656&lt;0,ERP자료_원본!E656+ERP자료_원본!F656&lt;0),0,IF(ERP자료_원본!E656&gt;=0,ERP자료_원본!F656,0))</f>
        <v>105000</v>
      </c>
      <c r="G656">
        <f>F656+ERP자료_원본!G656</f>
        <v>105000</v>
      </c>
      <c r="H656">
        <f>ERP자료_원본!J656</f>
        <v>105000</v>
      </c>
      <c r="I656">
        <f>ERP자료_원본!L656</f>
        <v>0</v>
      </c>
    </row>
    <row r="657" spans="1:9" ht="19.149999999999999" x14ac:dyDescent="0.7">
      <c r="A657">
        <v>655</v>
      </c>
      <c r="B657" t="s">
        <v>5049</v>
      </c>
      <c r="C657" t="s">
        <v>438</v>
      </c>
      <c r="D657" t="s">
        <v>5056</v>
      </c>
      <c r="E657" t="s">
        <v>3860</v>
      </c>
      <c r="F657">
        <f>IF(AND(ERP자료_원본!E657&lt;0,ERP자료_원본!E657+ERP자료_원본!F657&lt;0),0,IF(ERP자료_원본!E657&gt;=0,ERP자료_원본!F657,0))</f>
        <v>5000000</v>
      </c>
      <c r="G657">
        <f>F657+ERP자료_원본!G657</f>
        <v>5000000</v>
      </c>
      <c r="H657">
        <f>ERP자료_원본!J657</f>
        <v>5000000</v>
      </c>
      <c r="I657">
        <f>ERP자료_원본!L657</f>
        <v>0</v>
      </c>
    </row>
    <row r="658" spans="1:9" ht="19.149999999999999" x14ac:dyDescent="0.7">
      <c r="A658">
        <v>656</v>
      </c>
      <c r="B658" t="s">
        <v>5049</v>
      </c>
      <c r="C658" t="s">
        <v>438</v>
      </c>
      <c r="D658" t="s">
        <v>5057</v>
      </c>
      <c r="E658" t="s">
        <v>5058</v>
      </c>
      <c r="F658">
        <f>IF(AND(ERP자료_원본!E658&lt;0,ERP자료_원본!E658+ERP자료_원본!F658&lt;0),0,IF(ERP자료_원본!E658&gt;=0,ERP자료_원본!F658,0))</f>
        <v>730400</v>
      </c>
      <c r="G658">
        <f>F658+ERP자료_원본!G658</f>
        <v>730400</v>
      </c>
      <c r="H658">
        <f>ERP자료_원본!J658</f>
        <v>0</v>
      </c>
      <c r="I658">
        <f>ERP자료_원본!L658</f>
        <v>730400</v>
      </c>
    </row>
    <row r="659" spans="1:9" ht="19.149999999999999" x14ac:dyDescent="0.7">
      <c r="A659">
        <v>657</v>
      </c>
      <c r="B659" t="s">
        <v>5049</v>
      </c>
      <c r="C659" t="s">
        <v>438</v>
      </c>
      <c r="D659" t="s">
        <v>5059</v>
      </c>
      <c r="E659" t="s">
        <v>4232</v>
      </c>
      <c r="F659">
        <f>IF(AND(ERP자료_원본!E659&lt;0,ERP자료_원본!E659+ERP자료_원본!F659&lt;0),0,IF(ERP자료_원본!E659&gt;=0,ERP자료_원본!F659,0))</f>
        <v>2614500</v>
      </c>
      <c r="G659">
        <f>F659+ERP자료_원본!G659</f>
        <v>2614500</v>
      </c>
      <c r="H659">
        <f>ERP자료_원본!J659</f>
        <v>5000000</v>
      </c>
      <c r="I659">
        <f>ERP자료_원본!L659</f>
        <v>-2385500</v>
      </c>
    </row>
    <row r="660" spans="1:9" ht="19.149999999999999" x14ac:dyDescent="0.7">
      <c r="A660">
        <v>658</v>
      </c>
      <c r="B660" t="s">
        <v>5060</v>
      </c>
    </row>
    <row r="661" spans="1:9" ht="19.149999999999999" x14ac:dyDescent="0.7">
      <c r="A661">
        <v>659</v>
      </c>
      <c r="B661" t="s">
        <v>5061</v>
      </c>
      <c r="C661" t="s">
        <v>493</v>
      </c>
      <c r="D661" t="s">
        <v>5062</v>
      </c>
      <c r="E661" t="s">
        <v>489</v>
      </c>
      <c r="F661">
        <f>IF(AND(ERP자료_원본!E661&lt;0,ERP자료_원본!E661+ERP자료_원본!F661&lt;0),0,IF(ERP자료_원본!E661&gt;=0,ERP자료_원본!F661,0))</f>
        <v>760000</v>
      </c>
      <c r="G661">
        <f>F661+ERP자료_원본!G661</f>
        <v>760000</v>
      </c>
      <c r="H661">
        <f>ERP자료_원본!J661</f>
        <v>760000</v>
      </c>
      <c r="I661">
        <f>ERP자료_원본!L661</f>
        <v>380000</v>
      </c>
    </row>
    <row r="662" spans="1:9" ht="19.149999999999999" x14ac:dyDescent="0.7">
      <c r="A662">
        <v>660</v>
      </c>
      <c r="B662" t="s">
        <v>5061</v>
      </c>
      <c r="C662" t="s">
        <v>493</v>
      </c>
      <c r="D662" t="s">
        <v>5063</v>
      </c>
      <c r="E662" t="s">
        <v>588</v>
      </c>
      <c r="F662">
        <f>IF(AND(ERP자료_원본!E662&lt;0,ERP자료_원본!E662+ERP자료_원본!F662&lt;0),0,IF(ERP자료_원본!E662&gt;=0,ERP자료_원본!F662,0))</f>
        <v>320000</v>
      </c>
      <c r="G662">
        <f>F662+ERP자료_원본!G662</f>
        <v>320000</v>
      </c>
      <c r="H662">
        <f>ERP자료_원본!J662</f>
        <v>320000</v>
      </c>
      <c r="I662">
        <f>ERP자료_원본!L662</f>
        <v>0</v>
      </c>
    </row>
    <row r="663" spans="1:9" ht="19.149999999999999" x14ac:dyDescent="0.7">
      <c r="A663">
        <v>661</v>
      </c>
      <c r="B663" t="s">
        <v>5061</v>
      </c>
      <c r="C663" t="s">
        <v>493</v>
      </c>
      <c r="D663" t="s">
        <v>5064</v>
      </c>
      <c r="E663" t="s">
        <v>1881</v>
      </c>
      <c r="F663">
        <f>IF(AND(ERP자료_원본!E663&lt;0,ERP자료_원본!E663+ERP자료_원본!F663&lt;0),0,IF(ERP자료_원본!E663&gt;=0,ERP자료_원본!F663,0))</f>
        <v>152000</v>
      </c>
      <c r="G663">
        <f>F663+ERP자료_원본!G663</f>
        <v>152000</v>
      </c>
      <c r="H663">
        <f>ERP자료_원본!J663</f>
        <v>228000</v>
      </c>
      <c r="I663">
        <f>ERP자료_원본!L663</f>
        <v>0</v>
      </c>
    </row>
    <row r="664" spans="1:9" ht="19.149999999999999" x14ac:dyDescent="0.7">
      <c r="A664">
        <v>662</v>
      </c>
      <c r="B664" t="s">
        <v>5061</v>
      </c>
      <c r="C664" t="s">
        <v>493</v>
      </c>
      <c r="D664" t="s">
        <v>5065</v>
      </c>
      <c r="E664" t="s">
        <v>2508</v>
      </c>
      <c r="F664">
        <f>IF(AND(ERP자료_원본!E664&lt;0,ERP자료_원본!E664+ERP자료_원본!F664&lt;0),0,IF(ERP자료_원본!E664&gt;=0,ERP자료_원본!F664,0))</f>
        <v>960000</v>
      </c>
      <c r="G664">
        <f>F664+ERP자료_원본!G664</f>
        <v>960000</v>
      </c>
      <c r="H664">
        <f>ERP자료_원본!J664</f>
        <v>5000000</v>
      </c>
      <c r="I664">
        <f>ERP자료_원본!L664</f>
        <v>-4040000</v>
      </c>
    </row>
    <row r="665" spans="1:9" ht="19.149999999999999" x14ac:dyDescent="0.7">
      <c r="A665">
        <v>663</v>
      </c>
      <c r="B665" t="s">
        <v>5061</v>
      </c>
      <c r="C665" t="s">
        <v>493</v>
      </c>
      <c r="D665" t="s">
        <v>5066</v>
      </c>
      <c r="E665" t="s">
        <v>4116</v>
      </c>
      <c r="F665">
        <f>IF(AND(ERP자료_원본!E665&lt;0,ERP자료_원본!E665+ERP자료_원본!F665&lt;0),0,IF(ERP자료_원본!E665&gt;=0,ERP자료_원본!F665,0))</f>
        <v>120000</v>
      </c>
      <c r="G665">
        <f>F665+ERP자료_원본!G665</f>
        <v>120000</v>
      </c>
      <c r="H665">
        <f>ERP자료_원본!J665</f>
        <v>0</v>
      </c>
      <c r="I665">
        <f>ERP자료_원본!L665</f>
        <v>120000</v>
      </c>
    </row>
    <row r="666" spans="1:9" ht="19.149999999999999" x14ac:dyDescent="0.7">
      <c r="A666">
        <v>664</v>
      </c>
      <c r="B666" t="s">
        <v>5067</v>
      </c>
    </row>
    <row r="667" spans="1:9" ht="19.149999999999999" x14ac:dyDescent="0.7">
      <c r="A667">
        <v>665</v>
      </c>
      <c r="B667" t="s">
        <v>5068</v>
      </c>
      <c r="C667" t="s">
        <v>37</v>
      </c>
      <c r="D667" t="s">
        <v>5069</v>
      </c>
      <c r="E667" t="s">
        <v>78</v>
      </c>
      <c r="F667">
        <f>IF(AND(ERP자료_원본!E667&lt;0,ERP자료_원본!E667+ERP자료_원본!F667&lt;0),0,IF(ERP자료_원본!E667&gt;=0,ERP자료_원본!F667,0))</f>
        <v>0</v>
      </c>
      <c r="G667">
        <f>F667+ERP자료_원본!G667</f>
        <v>180000000</v>
      </c>
      <c r="H667">
        <f>ERP자료_원본!J667</f>
        <v>180000000</v>
      </c>
      <c r="I667">
        <f>ERP자료_원본!L667</f>
        <v>0</v>
      </c>
    </row>
    <row r="668" spans="1:9" ht="19.149999999999999" x14ac:dyDescent="0.7">
      <c r="A668">
        <v>666</v>
      </c>
      <c r="B668" t="s">
        <v>5068</v>
      </c>
      <c r="C668" t="s">
        <v>37</v>
      </c>
      <c r="D668" t="s">
        <v>5070</v>
      </c>
      <c r="E668" t="s">
        <v>112</v>
      </c>
      <c r="F668">
        <f>IF(AND(ERP자료_원본!E668&lt;0,ERP자료_원본!E668+ERP자료_원본!F668&lt;0),0,IF(ERP자료_원본!E668&gt;=0,ERP자료_원본!F668,0))</f>
        <v>1102000</v>
      </c>
      <c r="G668">
        <f>F668+ERP자료_원본!G668</f>
        <v>1102000</v>
      </c>
      <c r="H668">
        <f>ERP자료_원본!J668</f>
        <v>1242000</v>
      </c>
      <c r="I668">
        <f>ERP자료_원본!L668</f>
        <v>-42000</v>
      </c>
    </row>
    <row r="669" spans="1:9" ht="19.149999999999999" x14ac:dyDescent="0.7">
      <c r="A669">
        <v>667</v>
      </c>
      <c r="B669" t="s">
        <v>5068</v>
      </c>
      <c r="C669" t="s">
        <v>37</v>
      </c>
      <c r="D669" t="s">
        <v>5071</v>
      </c>
      <c r="E669" t="s">
        <v>121</v>
      </c>
      <c r="F669">
        <f>IF(AND(ERP자료_원본!E669&lt;0,ERP자료_원본!E669+ERP자료_원본!F669&lt;0),0,IF(ERP자료_원본!E669&gt;=0,ERP자료_원본!F669,0))</f>
        <v>0</v>
      </c>
      <c r="G669">
        <f>F669+ERP자료_원본!G669</f>
        <v>21814451</v>
      </c>
      <c r="H669">
        <f>ERP자료_원본!J669</f>
        <v>0</v>
      </c>
      <c r="I669">
        <f>ERP자료_원본!L669</f>
        <v>0</v>
      </c>
    </row>
    <row r="670" spans="1:9" ht="19.149999999999999" x14ac:dyDescent="0.7">
      <c r="A670">
        <v>668</v>
      </c>
      <c r="B670" t="s">
        <v>5068</v>
      </c>
      <c r="C670" t="s">
        <v>37</v>
      </c>
      <c r="D670" t="s">
        <v>5072</v>
      </c>
      <c r="E670" t="s">
        <v>145</v>
      </c>
      <c r="F670">
        <f>IF(AND(ERP자료_원본!E670&lt;0,ERP자료_원본!E670+ERP자료_원본!F670&lt;0),0,IF(ERP자료_원본!E670&gt;=0,ERP자료_원본!F670,0))</f>
        <v>9800000</v>
      </c>
      <c r="G670">
        <f>F670+ERP자료_원본!G670</f>
        <v>9800000</v>
      </c>
      <c r="H670">
        <f>ERP자료_원본!J670</f>
        <v>9800000</v>
      </c>
      <c r="I670">
        <f>ERP자료_원본!L670</f>
        <v>0</v>
      </c>
    </row>
    <row r="671" spans="1:9" ht="19.149999999999999" x14ac:dyDescent="0.7">
      <c r="A671">
        <v>669</v>
      </c>
      <c r="B671" t="s">
        <v>5068</v>
      </c>
      <c r="C671" t="s">
        <v>37</v>
      </c>
      <c r="D671" t="s">
        <v>5073</v>
      </c>
      <c r="E671" t="s">
        <v>5074</v>
      </c>
      <c r="F671">
        <f>IF(AND(ERP자료_원본!E671&lt;0,ERP자료_원본!E671+ERP자료_원본!F671&lt;0),0,IF(ERP자료_원본!E671&gt;=0,ERP자료_원본!F671,0))</f>
        <v>30000</v>
      </c>
      <c r="G671">
        <f>F671+ERP자료_원본!G671</f>
        <v>30000</v>
      </c>
      <c r="H671">
        <f>ERP자료_원본!J671</f>
        <v>30000</v>
      </c>
      <c r="I671">
        <f>ERP자료_원본!L671</f>
        <v>0</v>
      </c>
    </row>
    <row r="672" spans="1:9" ht="19.149999999999999" x14ac:dyDescent="0.7">
      <c r="A672">
        <v>670</v>
      </c>
      <c r="B672" t="s">
        <v>5068</v>
      </c>
      <c r="C672" t="s">
        <v>37</v>
      </c>
      <c r="D672" t="s">
        <v>5075</v>
      </c>
      <c r="E672" t="s">
        <v>474</v>
      </c>
      <c r="F672">
        <f>IF(AND(ERP자료_원본!E672&lt;0,ERP자료_원본!E672+ERP자료_원본!F672&lt;0),0,IF(ERP자료_원본!E672&gt;=0,ERP자료_원본!F672,0))</f>
        <v>600000</v>
      </c>
      <c r="G672">
        <f>F672+ERP자료_원본!G672</f>
        <v>600000</v>
      </c>
      <c r="H672">
        <f>ERP자료_원본!J672</f>
        <v>600000</v>
      </c>
      <c r="I672">
        <f>ERP자료_원본!L672</f>
        <v>0</v>
      </c>
    </row>
    <row r="673" spans="1:9" ht="19.149999999999999" x14ac:dyDescent="0.7">
      <c r="A673">
        <v>671</v>
      </c>
      <c r="B673" t="s">
        <v>5068</v>
      </c>
      <c r="C673" t="s">
        <v>37</v>
      </c>
      <c r="D673" t="s">
        <v>5076</v>
      </c>
      <c r="E673" t="s">
        <v>644</v>
      </c>
      <c r="F673">
        <f>IF(AND(ERP자료_원본!E673&lt;0,ERP자료_원본!E673+ERP자료_원본!F673&lt;0),0,IF(ERP자료_원본!E673&gt;=0,ERP자료_원본!F673,0))</f>
        <v>0</v>
      </c>
      <c r="G673">
        <f>F673+ERP자료_원본!G673</f>
        <v>0</v>
      </c>
      <c r="H673">
        <f>ERP자료_원본!J673</f>
        <v>0</v>
      </c>
      <c r="I673">
        <f>ERP자료_원본!L673</f>
        <v>60000</v>
      </c>
    </row>
    <row r="674" spans="1:9" ht="19.149999999999999" x14ac:dyDescent="0.7">
      <c r="A674">
        <v>672</v>
      </c>
      <c r="B674" t="s">
        <v>5068</v>
      </c>
      <c r="C674" t="s">
        <v>37</v>
      </c>
      <c r="D674" t="s">
        <v>5077</v>
      </c>
      <c r="E674" t="s">
        <v>693</v>
      </c>
      <c r="F674">
        <f>IF(AND(ERP자료_원본!E674&lt;0,ERP자료_원본!E674+ERP자료_원본!F674&lt;0),0,IF(ERP자료_원본!E674&gt;=0,ERP자료_원본!F674,0))</f>
        <v>0</v>
      </c>
      <c r="G674">
        <f>F674+ERP자료_원본!G674</f>
        <v>24000</v>
      </c>
      <c r="H674">
        <f>ERP자료_원본!J674</f>
        <v>24000</v>
      </c>
      <c r="I674">
        <f>ERP자료_원본!L674</f>
        <v>0</v>
      </c>
    </row>
    <row r="675" spans="1:9" ht="19.149999999999999" x14ac:dyDescent="0.7">
      <c r="A675">
        <v>673</v>
      </c>
      <c r="B675" t="s">
        <v>5068</v>
      </c>
      <c r="C675" t="s">
        <v>37</v>
      </c>
      <c r="D675" t="s">
        <v>5078</v>
      </c>
      <c r="E675" t="s">
        <v>696</v>
      </c>
      <c r="F675">
        <f>IF(AND(ERP자료_원본!E675&lt;0,ERP자료_원본!E675+ERP자료_원본!F675&lt;0),0,IF(ERP자료_원본!E675&gt;=0,ERP자료_원본!F675,0))</f>
        <v>3239940</v>
      </c>
      <c r="G675">
        <f>F675+ERP자료_원본!G675</f>
        <v>3239940</v>
      </c>
      <c r="H675">
        <f>ERP자료_원본!J675</f>
        <v>3239940</v>
      </c>
      <c r="I675">
        <f>ERP자료_원본!L675</f>
        <v>0</v>
      </c>
    </row>
    <row r="676" spans="1:9" ht="19.149999999999999" x14ac:dyDescent="0.7">
      <c r="A676">
        <v>674</v>
      </c>
      <c r="B676" t="s">
        <v>5068</v>
      </c>
      <c r="C676" t="s">
        <v>37</v>
      </c>
      <c r="D676" t="s">
        <v>5079</v>
      </c>
      <c r="E676" t="s">
        <v>725</v>
      </c>
      <c r="F676">
        <f>IF(AND(ERP자료_원본!E676&lt;0,ERP자료_원본!E676+ERP자료_원본!F676&lt;0),0,IF(ERP자료_원본!E676&gt;=0,ERP자료_원본!F676,0))</f>
        <v>424500</v>
      </c>
      <c r="G676">
        <f>F676+ERP자료_원본!G676</f>
        <v>424500</v>
      </c>
      <c r="H676">
        <f>ERP자료_원본!J676</f>
        <v>424500</v>
      </c>
      <c r="I676">
        <f>ERP자료_원본!L676</f>
        <v>64000</v>
      </c>
    </row>
    <row r="677" spans="1:9" ht="19.149999999999999" x14ac:dyDescent="0.7">
      <c r="A677">
        <v>675</v>
      </c>
      <c r="B677" t="s">
        <v>5068</v>
      </c>
      <c r="C677" t="s">
        <v>37</v>
      </c>
      <c r="D677" t="s">
        <v>5080</v>
      </c>
      <c r="E677" t="s">
        <v>1125</v>
      </c>
      <c r="F677">
        <f>IF(AND(ERP자료_원본!E677&lt;0,ERP자료_원본!E677+ERP자료_원본!F677&lt;0),0,IF(ERP자료_원본!E677&gt;=0,ERP자료_원본!F677,0))</f>
        <v>0</v>
      </c>
      <c r="G677">
        <f>F677+ERP자료_원본!G677</f>
        <v>0</v>
      </c>
      <c r="H677">
        <f>ERP자료_원본!J677</f>
        <v>1600000</v>
      </c>
      <c r="I677">
        <f>ERP자료_원본!L677</f>
        <v>0</v>
      </c>
    </row>
    <row r="678" spans="1:9" ht="19.149999999999999" x14ac:dyDescent="0.7">
      <c r="A678">
        <v>676</v>
      </c>
      <c r="B678" t="s">
        <v>5068</v>
      </c>
      <c r="C678" t="s">
        <v>37</v>
      </c>
      <c r="D678" t="s">
        <v>5081</v>
      </c>
      <c r="E678" t="s">
        <v>1140</v>
      </c>
      <c r="F678">
        <f>IF(AND(ERP자료_원본!E678&lt;0,ERP자료_원본!E678+ERP자료_원본!F678&lt;0),0,IF(ERP자료_원본!E678&gt;=0,ERP자료_원본!F678,0))</f>
        <v>138000</v>
      </c>
      <c r="G678">
        <f>F678+ERP자료_원본!G678</f>
        <v>138000</v>
      </c>
      <c r="H678">
        <f>ERP자료_원본!J678</f>
        <v>138000</v>
      </c>
      <c r="I678">
        <f>ERP자료_원본!L678</f>
        <v>0</v>
      </c>
    </row>
    <row r="679" spans="1:9" ht="19.149999999999999" x14ac:dyDescent="0.7">
      <c r="A679">
        <v>677</v>
      </c>
      <c r="B679" t="s">
        <v>5068</v>
      </c>
      <c r="C679" t="s">
        <v>37</v>
      </c>
      <c r="D679" t="s">
        <v>5082</v>
      </c>
      <c r="E679" t="s">
        <v>5083</v>
      </c>
      <c r="F679">
        <f>IF(AND(ERP자료_원본!E679&lt;0,ERP자료_원본!E679+ERP자료_원본!F679&lt;0),0,IF(ERP자료_원본!E679&gt;=0,ERP자료_원본!F679,0))</f>
        <v>780000</v>
      </c>
      <c r="G679">
        <f>F679+ERP자료_원본!G679</f>
        <v>780000</v>
      </c>
      <c r="H679">
        <f>ERP자료_원본!J679</f>
        <v>480000</v>
      </c>
      <c r="I679">
        <f>ERP자료_원본!L679</f>
        <v>300000</v>
      </c>
    </row>
    <row r="680" spans="1:9" ht="19.149999999999999" x14ac:dyDescent="0.7">
      <c r="A680">
        <v>678</v>
      </c>
      <c r="B680" t="s">
        <v>5068</v>
      </c>
      <c r="C680" t="s">
        <v>37</v>
      </c>
      <c r="D680" t="s">
        <v>5084</v>
      </c>
      <c r="E680" t="s">
        <v>1355</v>
      </c>
      <c r="F680">
        <f>IF(AND(ERP자료_원본!E680&lt;0,ERP자료_원본!E680+ERP자료_원본!F680&lt;0),0,IF(ERP자료_원본!E680&gt;=0,ERP자료_원본!F680,0))</f>
        <v>70000</v>
      </c>
      <c r="G680">
        <f>F680+ERP자료_원본!G680</f>
        <v>70000</v>
      </c>
      <c r="H680">
        <f>ERP자료_원본!J680</f>
        <v>70000</v>
      </c>
      <c r="I680">
        <f>ERP자료_원본!L680</f>
        <v>0</v>
      </c>
    </row>
    <row r="681" spans="1:9" ht="19.149999999999999" x14ac:dyDescent="0.7">
      <c r="A681">
        <v>679</v>
      </c>
      <c r="B681" t="s">
        <v>5068</v>
      </c>
      <c r="C681" t="s">
        <v>37</v>
      </c>
      <c r="D681" t="s">
        <v>5085</v>
      </c>
      <c r="E681" t="s">
        <v>36</v>
      </c>
      <c r="F681">
        <f>IF(AND(ERP자료_원본!E681&lt;0,ERP자료_원본!E681+ERP자료_원본!F681&lt;0),0,IF(ERP자료_원본!E681&gt;=0,ERP자료_원본!F681,0))</f>
        <v>129500</v>
      </c>
      <c r="G681">
        <f>F681+ERP자료_원본!G681</f>
        <v>129500</v>
      </c>
      <c r="H681">
        <f>ERP자료_원본!J681</f>
        <v>119500</v>
      </c>
      <c r="I681">
        <f>ERP자료_원본!L681</f>
        <v>1656500</v>
      </c>
    </row>
    <row r="682" spans="1:9" ht="19.149999999999999" x14ac:dyDescent="0.7">
      <c r="A682">
        <v>680</v>
      </c>
      <c r="B682" t="s">
        <v>5068</v>
      </c>
      <c r="C682" t="s">
        <v>37</v>
      </c>
      <c r="D682" t="s">
        <v>5086</v>
      </c>
      <c r="E682" t="s">
        <v>1473</v>
      </c>
      <c r="F682">
        <f>IF(AND(ERP자료_원본!E682&lt;0,ERP자료_원본!E682+ERP자료_원본!F682&lt;0),0,IF(ERP자료_원본!E682&gt;=0,ERP자료_원본!F682,0))</f>
        <v>15000</v>
      </c>
      <c r="G682">
        <f>F682+ERP자료_원본!G682</f>
        <v>15000</v>
      </c>
      <c r="H682">
        <f>ERP자료_원본!J682</f>
        <v>0</v>
      </c>
      <c r="I682">
        <f>ERP자료_원본!L682</f>
        <v>15000</v>
      </c>
    </row>
    <row r="683" spans="1:9" ht="19.149999999999999" x14ac:dyDescent="0.7">
      <c r="A683">
        <v>681</v>
      </c>
      <c r="B683" t="s">
        <v>5068</v>
      </c>
      <c r="C683" t="s">
        <v>37</v>
      </c>
      <c r="D683" t="s">
        <v>5087</v>
      </c>
      <c r="E683" t="s">
        <v>1523</v>
      </c>
      <c r="F683">
        <f>IF(AND(ERP자료_원본!E683&lt;0,ERP자료_원본!E683+ERP자료_원본!F683&lt;0),0,IF(ERP자료_원본!E683&gt;=0,ERP자료_원본!F683,0))</f>
        <v>1656000</v>
      </c>
      <c r="G683">
        <f>F683+ERP자료_원본!G683</f>
        <v>1656000</v>
      </c>
      <c r="H683">
        <f>ERP자료_원본!J683</f>
        <v>1932000</v>
      </c>
      <c r="I683">
        <f>ERP자료_원본!L683</f>
        <v>0</v>
      </c>
    </row>
    <row r="684" spans="1:9" ht="19.149999999999999" x14ac:dyDescent="0.7">
      <c r="A684">
        <v>682</v>
      </c>
      <c r="B684" t="s">
        <v>5068</v>
      </c>
      <c r="C684" t="s">
        <v>37</v>
      </c>
      <c r="D684" t="s">
        <v>5088</v>
      </c>
      <c r="E684" t="s">
        <v>1836</v>
      </c>
      <c r="F684">
        <f>IF(AND(ERP자료_원본!E684&lt;0,ERP자료_원본!E684+ERP자료_원본!F684&lt;0),0,IF(ERP자료_원본!E684&gt;=0,ERP자료_원본!F684,0))</f>
        <v>1926000</v>
      </c>
      <c r="G684">
        <f>F684+ERP자료_원본!G684</f>
        <v>1926000</v>
      </c>
      <c r="H684">
        <f>ERP자료_원본!J684</f>
        <v>1926000</v>
      </c>
      <c r="I684">
        <f>ERP자료_원본!L684</f>
        <v>0</v>
      </c>
    </row>
    <row r="685" spans="1:9" ht="19.149999999999999" x14ac:dyDescent="0.7">
      <c r="A685">
        <v>683</v>
      </c>
      <c r="B685" t="s">
        <v>5068</v>
      </c>
      <c r="C685" t="s">
        <v>37</v>
      </c>
      <c r="D685" t="s">
        <v>5089</v>
      </c>
      <c r="E685" t="s">
        <v>2031</v>
      </c>
      <c r="F685">
        <f>IF(AND(ERP자료_원본!E685&lt;0,ERP자료_원본!E685+ERP자료_원본!F685&lt;0),0,IF(ERP자료_원본!E685&gt;=0,ERP자료_원본!F685,0))</f>
        <v>135000</v>
      </c>
      <c r="G685">
        <f>F685+ERP자료_원본!G685</f>
        <v>135000</v>
      </c>
      <c r="H685">
        <f>ERP자료_원본!J685</f>
        <v>135000</v>
      </c>
      <c r="I685">
        <f>ERP자료_원본!L685</f>
        <v>0</v>
      </c>
    </row>
    <row r="686" spans="1:9" ht="19.149999999999999" x14ac:dyDescent="0.7">
      <c r="A686">
        <v>684</v>
      </c>
      <c r="B686" t="s">
        <v>5068</v>
      </c>
      <c r="C686" t="s">
        <v>37</v>
      </c>
      <c r="D686" t="s">
        <v>5090</v>
      </c>
      <c r="E686" t="s">
        <v>2095</v>
      </c>
      <c r="F686">
        <f>IF(AND(ERP자료_원본!E686&lt;0,ERP자료_원본!E686+ERP자료_원본!F686&lt;0),0,IF(ERP자료_원본!E686&gt;=0,ERP자료_원본!F686,0))</f>
        <v>0</v>
      </c>
      <c r="G686">
        <f>F686+ERP자료_원본!G686</f>
        <v>132000</v>
      </c>
      <c r="H686">
        <f>ERP자료_원본!J686</f>
        <v>132000</v>
      </c>
      <c r="I686">
        <f>ERP자료_원본!L686</f>
        <v>0</v>
      </c>
    </row>
    <row r="687" spans="1:9" ht="19.149999999999999" x14ac:dyDescent="0.7">
      <c r="A687">
        <v>685</v>
      </c>
      <c r="B687" t="s">
        <v>5068</v>
      </c>
      <c r="C687" t="s">
        <v>37</v>
      </c>
      <c r="D687" t="s">
        <v>5091</v>
      </c>
      <c r="E687" t="s">
        <v>2172</v>
      </c>
      <c r="F687">
        <f>IF(AND(ERP자료_원본!E687&lt;0,ERP자료_원본!E687+ERP자료_원본!F687&lt;0),0,IF(ERP자료_원본!E687&gt;=0,ERP자료_원본!F687,0))</f>
        <v>621000</v>
      </c>
      <c r="G687">
        <f>F687+ERP자료_원본!G687</f>
        <v>621000</v>
      </c>
      <c r="H687">
        <f>ERP자료_원본!J687</f>
        <v>621000</v>
      </c>
      <c r="I687">
        <f>ERP자료_원본!L687</f>
        <v>0</v>
      </c>
    </row>
    <row r="688" spans="1:9" ht="19.149999999999999" x14ac:dyDescent="0.7">
      <c r="A688">
        <v>686</v>
      </c>
      <c r="B688" t="s">
        <v>5068</v>
      </c>
      <c r="C688" t="s">
        <v>37</v>
      </c>
      <c r="D688" t="s">
        <v>5092</v>
      </c>
      <c r="E688" t="s">
        <v>2215</v>
      </c>
      <c r="F688">
        <f>IF(AND(ERP자료_원본!E688&lt;0,ERP자료_원본!E688+ERP자료_원본!F688&lt;0),0,IF(ERP자료_원본!E688&gt;=0,ERP자료_원본!F688,0))</f>
        <v>1124000</v>
      </c>
      <c r="G688">
        <f>F688+ERP자료_원본!G688</f>
        <v>1124000</v>
      </c>
      <c r="H688">
        <f>ERP자료_원본!J688</f>
        <v>1124000</v>
      </c>
      <c r="I688">
        <f>ERP자료_원본!L688</f>
        <v>0</v>
      </c>
    </row>
    <row r="689" spans="1:9" ht="19.149999999999999" x14ac:dyDescent="0.7">
      <c r="A689">
        <v>687</v>
      </c>
      <c r="B689" t="s">
        <v>5068</v>
      </c>
      <c r="C689" t="s">
        <v>37</v>
      </c>
      <c r="D689" t="s">
        <v>5093</v>
      </c>
      <c r="E689" t="s">
        <v>2505</v>
      </c>
      <c r="F689">
        <f>IF(AND(ERP자료_원본!E689&lt;0,ERP자료_원본!E689+ERP자료_원본!F689&lt;0),0,IF(ERP자료_원본!E689&gt;=0,ERP자료_원본!F689,0))</f>
        <v>0</v>
      </c>
      <c r="G689">
        <f>F689+ERP자료_원본!G689</f>
        <v>0</v>
      </c>
      <c r="H689">
        <f>ERP자료_원본!J689</f>
        <v>0</v>
      </c>
      <c r="I689">
        <f>ERP자료_원본!L689</f>
        <v>-1477000</v>
      </c>
    </row>
    <row r="690" spans="1:9" ht="19.149999999999999" x14ac:dyDescent="0.7">
      <c r="A690">
        <v>688</v>
      </c>
      <c r="B690" t="s">
        <v>5068</v>
      </c>
      <c r="C690" t="s">
        <v>37</v>
      </c>
      <c r="D690" t="s">
        <v>5094</v>
      </c>
      <c r="E690" t="s">
        <v>2641</v>
      </c>
      <c r="F690">
        <f>IF(AND(ERP자료_원본!E690&lt;0,ERP자료_원본!E690+ERP자료_원본!F690&lt;0),0,IF(ERP자료_원본!E690&gt;=0,ERP자료_원본!F690,0))</f>
        <v>0</v>
      </c>
      <c r="G690">
        <f>F690+ERP자료_원본!G690</f>
        <v>0</v>
      </c>
      <c r="H690">
        <f>ERP자료_원본!J690</f>
        <v>0</v>
      </c>
      <c r="I690">
        <f>ERP자료_원본!L690</f>
        <v>17693708</v>
      </c>
    </row>
    <row r="691" spans="1:9" ht="19.149999999999999" x14ac:dyDescent="0.7">
      <c r="A691">
        <v>689</v>
      </c>
      <c r="B691" t="s">
        <v>5068</v>
      </c>
      <c r="C691" t="s">
        <v>37</v>
      </c>
      <c r="D691" t="s">
        <v>5095</v>
      </c>
      <c r="E691" t="s">
        <v>2670</v>
      </c>
      <c r="F691">
        <f>IF(AND(ERP자료_원본!E691&lt;0,ERP자료_원본!E691+ERP자료_원본!F691&lt;0),0,IF(ERP자료_원본!E691&gt;=0,ERP자료_원본!F691,0))</f>
        <v>0</v>
      </c>
      <c r="G691">
        <f>F691+ERP자료_원본!G691</f>
        <v>0</v>
      </c>
      <c r="H691">
        <f>ERP자료_원본!J691</f>
        <v>0</v>
      </c>
      <c r="I691">
        <f>ERP자료_원본!L691</f>
        <v>6902979</v>
      </c>
    </row>
    <row r="692" spans="1:9" ht="19.149999999999999" x14ac:dyDescent="0.7">
      <c r="A692">
        <v>690</v>
      </c>
      <c r="B692" t="s">
        <v>5068</v>
      </c>
      <c r="C692" t="s">
        <v>37</v>
      </c>
      <c r="D692" t="s">
        <v>5096</v>
      </c>
      <c r="E692" t="s">
        <v>2766</v>
      </c>
      <c r="F692">
        <f>IF(AND(ERP자료_원본!E692&lt;0,ERP자료_원본!E692+ERP자료_원본!F692&lt;0),0,IF(ERP자료_원본!E692&gt;=0,ERP자료_원본!F692,0))</f>
        <v>765000</v>
      </c>
      <c r="G692">
        <f>F692+ERP자료_원본!G692</f>
        <v>765000</v>
      </c>
      <c r="H692">
        <f>ERP자료_원본!J692</f>
        <v>765000</v>
      </c>
      <c r="I692">
        <f>ERP자료_원본!L692</f>
        <v>0</v>
      </c>
    </row>
    <row r="693" spans="1:9" ht="19.149999999999999" x14ac:dyDescent="0.7">
      <c r="A693">
        <v>691</v>
      </c>
      <c r="B693" t="s">
        <v>5068</v>
      </c>
      <c r="C693" t="s">
        <v>37</v>
      </c>
      <c r="D693" t="s">
        <v>5097</v>
      </c>
      <c r="E693" t="s">
        <v>2840</v>
      </c>
      <c r="F693">
        <f>IF(AND(ERP자료_원본!E693&lt;0,ERP자료_원본!E693+ERP자료_원본!F693&lt;0),0,IF(ERP자료_원본!E693&gt;=0,ERP자료_원본!F693,0))</f>
        <v>0</v>
      </c>
      <c r="G693">
        <f>F693+ERP자료_원본!G693</f>
        <v>0</v>
      </c>
      <c r="H693">
        <f>ERP자료_원본!J693</f>
        <v>0</v>
      </c>
      <c r="I693">
        <f>ERP자료_원본!L693</f>
        <v>53000000</v>
      </c>
    </row>
    <row r="694" spans="1:9" ht="19.149999999999999" x14ac:dyDescent="0.7">
      <c r="A694">
        <v>692</v>
      </c>
      <c r="B694" t="s">
        <v>5068</v>
      </c>
      <c r="C694" t="s">
        <v>37</v>
      </c>
      <c r="D694" t="s">
        <v>5098</v>
      </c>
      <c r="E694" t="s">
        <v>5099</v>
      </c>
      <c r="F694">
        <f>IF(AND(ERP자료_원본!E694&lt;0,ERP자료_원본!E694+ERP자료_원본!F694&lt;0),0,IF(ERP자료_원본!E694&gt;=0,ERP자료_원본!F694,0))</f>
        <v>300000</v>
      </c>
      <c r="G694">
        <f>F694+ERP자료_원본!G694</f>
        <v>300000</v>
      </c>
      <c r="H694">
        <f>ERP자료_원본!J694</f>
        <v>300000</v>
      </c>
      <c r="I694">
        <f>ERP자료_원본!L694</f>
        <v>0</v>
      </c>
    </row>
    <row r="695" spans="1:9" ht="19.149999999999999" x14ac:dyDescent="0.7">
      <c r="A695">
        <v>693</v>
      </c>
      <c r="B695" t="s">
        <v>5068</v>
      </c>
      <c r="C695" t="s">
        <v>37</v>
      </c>
      <c r="D695" t="s">
        <v>5100</v>
      </c>
      <c r="E695" t="s">
        <v>3011</v>
      </c>
      <c r="F695">
        <f>IF(AND(ERP자료_원본!E695&lt;0,ERP자료_원본!E695+ERP자료_원본!F695&lt;0),0,IF(ERP자료_원본!E695&gt;=0,ERP자료_원본!F695,0))</f>
        <v>8000</v>
      </c>
      <c r="G695">
        <f>F695+ERP자료_원본!G695</f>
        <v>8000</v>
      </c>
      <c r="H695">
        <f>ERP자료_원본!J695</f>
        <v>8000</v>
      </c>
      <c r="I695">
        <f>ERP자료_원본!L695</f>
        <v>0</v>
      </c>
    </row>
    <row r="696" spans="1:9" ht="19.149999999999999" x14ac:dyDescent="0.7">
      <c r="A696">
        <v>694</v>
      </c>
      <c r="B696" t="s">
        <v>5068</v>
      </c>
      <c r="C696" t="s">
        <v>37</v>
      </c>
      <c r="D696" t="s">
        <v>5101</v>
      </c>
      <c r="E696" t="s">
        <v>3083</v>
      </c>
      <c r="F696">
        <f>IF(AND(ERP자료_원본!E696&lt;0,ERP자료_원본!E696+ERP자료_원본!F696&lt;0),0,IF(ERP자료_원본!E696&gt;=0,ERP자료_원본!F696,0))</f>
        <v>276000</v>
      </c>
      <c r="G696">
        <f>F696+ERP자료_원본!G696</f>
        <v>276000</v>
      </c>
      <c r="H696">
        <f>ERP자료_원본!J696</f>
        <v>276000</v>
      </c>
      <c r="I696">
        <f>ERP자료_원본!L696</f>
        <v>0</v>
      </c>
    </row>
    <row r="697" spans="1:9" ht="19.149999999999999" x14ac:dyDescent="0.7">
      <c r="A697">
        <v>695</v>
      </c>
      <c r="B697" t="s">
        <v>5068</v>
      </c>
      <c r="C697" t="s">
        <v>37</v>
      </c>
      <c r="D697" t="s">
        <v>5102</v>
      </c>
      <c r="E697" t="s">
        <v>3330</v>
      </c>
      <c r="F697">
        <f>IF(AND(ERP자료_원본!E697&lt;0,ERP자료_원본!E697+ERP자료_원본!F697&lt;0),0,IF(ERP자료_원본!E697&gt;=0,ERP자료_원본!F697,0))</f>
        <v>0</v>
      </c>
      <c r="G697">
        <f>F697+ERP자료_원본!G697</f>
        <v>30000000</v>
      </c>
      <c r="H697">
        <f>ERP자료_원본!J697</f>
        <v>0</v>
      </c>
      <c r="I697">
        <f>ERP자료_원본!L697</f>
        <v>-70000000</v>
      </c>
    </row>
    <row r="698" spans="1:9" ht="19.149999999999999" x14ac:dyDescent="0.7">
      <c r="A698">
        <v>696</v>
      </c>
      <c r="B698" t="s">
        <v>5068</v>
      </c>
      <c r="C698" t="s">
        <v>37</v>
      </c>
      <c r="D698" t="s">
        <v>5103</v>
      </c>
      <c r="E698" t="s">
        <v>5104</v>
      </c>
      <c r="F698">
        <f>IF(AND(ERP자료_원본!E698&lt;0,ERP자료_원본!E698+ERP자료_원본!F698&lt;0),0,IF(ERP자료_원본!E698&gt;=0,ERP자료_원본!F698,0))</f>
        <v>0</v>
      </c>
      <c r="G698">
        <f>F698+ERP자료_원본!G698</f>
        <v>0</v>
      </c>
      <c r="H698">
        <f>ERP자료_원본!J698</f>
        <v>0</v>
      </c>
      <c r="I698">
        <f>ERP자료_원본!L698</f>
        <v>2376983</v>
      </c>
    </row>
    <row r="699" spans="1:9" ht="19.149999999999999" x14ac:dyDescent="0.7">
      <c r="A699">
        <v>697</v>
      </c>
      <c r="B699" t="s">
        <v>5068</v>
      </c>
      <c r="C699" t="s">
        <v>37</v>
      </c>
      <c r="D699" t="s">
        <v>5105</v>
      </c>
      <c r="E699" t="s">
        <v>3372</v>
      </c>
      <c r="F699">
        <f>IF(AND(ERP자료_원본!E699&lt;0,ERP자료_원본!E699+ERP자료_원본!F699&lt;0),0,IF(ERP자료_원본!E699&gt;=0,ERP자료_원본!F699,0))</f>
        <v>552000</v>
      </c>
      <c r="G699">
        <f>F699+ERP자료_원본!G699</f>
        <v>628000</v>
      </c>
      <c r="H699">
        <f>ERP자료_원본!J699</f>
        <v>628000</v>
      </c>
      <c r="I699">
        <f>ERP자료_원본!L699</f>
        <v>0</v>
      </c>
    </row>
    <row r="700" spans="1:9" ht="19.149999999999999" x14ac:dyDescent="0.7">
      <c r="A700">
        <v>698</v>
      </c>
      <c r="B700" t="s">
        <v>5068</v>
      </c>
      <c r="C700" t="s">
        <v>37</v>
      </c>
      <c r="D700" t="s">
        <v>5106</v>
      </c>
      <c r="E700" t="s">
        <v>3385</v>
      </c>
      <c r="F700">
        <f>IF(AND(ERP자료_원본!E700&lt;0,ERP자료_원본!E700+ERP자료_원본!F700&lt;0),0,IF(ERP자료_원본!E700&gt;=0,ERP자료_원본!F700,0))</f>
        <v>768250</v>
      </c>
      <c r="G700">
        <f>F700+ERP자료_원본!G700</f>
        <v>768250</v>
      </c>
      <c r="H700">
        <f>ERP자료_원본!J700</f>
        <v>1021000</v>
      </c>
      <c r="I700">
        <f>ERP자료_원본!L700</f>
        <v>72750</v>
      </c>
    </row>
    <row r="701" spans="1:9" ht="19.149999999999999" x14ac:dyDescent="0.7">
      <c r="A701">
        <v>699</v>
      </c>
      <c r="B701" t="s">
        <v>5068</v>
      </c>
      <c r="C701" t="s">
        <v>37</v>
      </c>
      <c r="D701" t="s">
        <v>5107</v>
      </c>
      <c r="E701" t="s">
        <v>5108</v>
      </c>
      <c r="F701">
        <f>IF(AND(ERP자료_원본!E701&lt;0,ERP자료_원본!E701+ERP자료_원본!F701&lt;0),0,IF(ERP자료_원본!E701&gt;=0,ERP자료_원본!F701,0))</f>
        <v>520000</v>
      </c>
      <c r="G701">
        <f>F701+ERP자료_원본!G701</f>
        <v>520000</v>
      </c>
      <c r="H701">
        <f>ERP자료_원본!J701</f>
        <v>520000</v>
      </c>
      <c r="I701">
        <f>ERP자료_원본!L701</f>
        <v>0</v>
      </c>
    </row>
    <row r="702" spans="1:9" ht="19.149999999999999" x14ac:dyDescent="0.7">
      <c r="A702">
        <v>700</v>
      </c>
      <c r="B702" t="s">
        <v>5068</v>
      </c>
      <c r="C702" t="s">
        <v>37</v>
      </c>
      <c r="D702" t="s">
        <v>5109</v>
      </c>
      <c r="E702" t="s">
        <v>5110</v>
      </c>
      <c r="F702">
        <f>IF(AND(ERP자료_원본!E702&lt;0,ERP자료_원본!E702+ERP자료_원본!F702&lt;0),0,IF(ERP자료_원본!E702&gt;=0,ERP자료_원본!F702,0))</f>
        <v>0</v>
      </c>
      <c r="G702">
        <f>F702+ERP자료_원본!G702</f>
        <v>106056443</v>
      </c>
      <c r="H702">
        <f>ERP자료_원본!J702</f>
        <v>106929673</v>
      </c>
      <c r="I702">
        <f>ERP자료_원본!L702</f>
        <v>9029076</v>
      </c>
    </row>
    <row r="703" spans="1:9" ht="19.149999999999999" x14ac:dyDescent="0.7">
      <c r="A703">
        <v>701</v>
      </c>
      <c r="B703" t="s">
        <v>5068</v>
      </c>
      <c r="C703" t="s">
        <v>37</v>
      </c>
      <c r="D703" t="s">
        <v>5111</v>
      </c>
      <c r="E703" t="s">
        <v>5112</v>
      </c>
      <c r="F703">
        <f>IF(AND(ERP자료_원본!E703&lt;0,ERP자료_원본!E703+ERP자료_원본!F703&lt;0),0,IF(ERP자료_원본!E703&gt;=0,ERP자료_원본!F703,0))</f>
        <v>0</v>
      </c>
      <c r="G703">
        <f>F703+ERP자료_원본!G703</f>
        <v>0</v>
      </c>
      <c r="H703">
        <f>ERP자료_원본!J703</f>
        <v>690000</v>
      </c>
      <c r="I703">
        <f>ERP자료_원본!L703</f>
        <v>0</v>
      </c>
    </row>
    <row r="704" spans="1:9" ht="19.149999999999999" x14ac:dyDescent="0.7">
      <c r="A704">
        <v>702</v>
      </c>
      <c r="B704" t="s">
        <v>5068</v>
      </c>
      <c r="C704" t="s">
        <v>37</v>
      </c>
      <c r="D704" t="s">
        <v>5113</v>
      </c>
      <c r="E704" t="s">
        <v>5114</v>
      </c>
      <c r="F704">
        <f>IF(AND(ERP자료_원본!E704&lt;0,ERP자료_원본!E704+ERP자료_원본!F704&lt;0),0,IF(ERP자료_원본!E704&gt;=0,ERP자료_원본!F704,0))</f>
        <v>0</v>
      </c>
      <c r="G704">
        <f>F704+ERP자료_원본!G704</f>
        <v>0</v>
      </c>
      <c r="H704">
        <f>ERP자료_원본!J704</f>
        <v>0</v>
      </c>
      <c r="I704">
        <f>ERP자료_원본!L704</f>
        <v>2900830</v>
      </c>
    </row>
    <row r="705" spans="1:9" ht="19.149999999999999" x14ac:dyDescent="0.7">
      <c r="A705">
        <v>703</v>
      </c>
      <c r="B705" t="s">
        <v>5068</v>
      </c>
      <c r="C705" t="s">
        <v>37</v>
      </c>
      <c r="D705" t="s">
        <v>5115</v>
      </c>
      <c r="E705" t="s">
        <v>5116</v>
      </c>
      <c r="F705">
        <f>IF(AND(ERP자료_원본!E705&lt;0,ERP자료_원본!E705+ERP자료_원본!F705&lt;0),0,IF(ERP자료_원본!E705&gt;=0,ERP자료_원본!F705,0))</f>
        <v>80000</v>
      </c>
      <c r="G705">
        <f>F705+ERP자료_원본!G705</f>
        <v>80000</v>
      </c>
      <c r="H705">
        <f>ERP자료_원본!J705</f>
        <v>80000</v>
      </c>
      <c r="I705">
        <f>ERP자료_원본!L705</f>
        <v>0</v>
      </c>
    </row>
    <row r="706" spans="1:9" ht="19.149999999999999" x14ac:dyDescent="0.7">
      <c r="A706">
        <v>704</v>
      </c>
      <c r="B706" t="s">
        <v>5068</v>
      </c>
      <c r="C706" t="s">
        <v>37</v>
      </c>
      <c r="D706" t="s">
        <v>5117</v>
      </c>
      <c r="E706" t="s">
        <v>5118</v>
      </c>
      <c r="F706">
        <f>IF(AND(ERP자료_원본!E706&lt;0,ERP자료_원본!E706+ERP자료_원본!F706&lt;0),0,IF(ERP자료_원본!E706&gt;=0,ERP자료_원본!F706,0))</f>
        <v>8732000</v>
      </c>
      <c r="G706">
        <f>F706+ERP자료_원본!G706</f>
        <v>8732000</v>
      </c>
      <c r="H706">
        <f>ERP자료_원본!J706</f>
        <v>8732000</v>
      </c>
      <c r="I706">
        <f>ERP자료_원본!L706</f>
        <v>0</v>
      </c>
    </row>
    <row r="707" spans="1:9" ht="19.149999999999999" x14ac:dyDescent="0.7">
      <c r="A707">
        <v>705</v>
      </c>
      <c r="B707" t="s">
        <v>5068</v>
      </c>
      <c r="C707" t="s">
        <v>37</v>
      </c>
      <c r="D707" t="s">
        <v>5119</v>
      </c>
      <c r="E707" t="s">
        <v>5120</v>
      </c>
      <c r="F707">
        <f>IF(AND(ERP자료_원본!E707&lt;0,ERP자료_원본!E707+ERP자료_원본!F707&lt;0),0,IF(ERP자료_원본!E707&gt;=0,ERP자료_원본!F707,0))</f>
        <v>90000</v>
      </c>
      <c r="G707">
        <f>F707+ERP자료_원본!G707</f>
        <v>90000</v>
      </c>
      <c r="H707">
        <f>ERP자료_원본!J707</f>
        <v>90000</v>
      </c>
      <c r="I707">
        <f>ERP자료_원본!L707</f>
        <v>0</v>
      </c>
    </row>
    <row r="708" spans="1:9" ht="19.149999999999999" x14ac:dyDescent="0.7">
      <c r="A708">
        <v>706</v>
      </c>
      <c r="B708" t="s">
        <v>5068</v>
      </c>
      <c r="C708" t="s">
        <v>37</v>
      </c>
      <c r="D708" t="s">
        <v>5121</v>
      </c>
      <c r="E708" t="s">
        <v>5122</v>
      </c>
      <c r="F708">
        <f>IF(AND(ERP자료_원본!E708&lt;0,ERP자료_원본!E708+ERP자료_원본!F708&lt;0),0,IF(ERP자료_원본!E708&gt;=0,ERP자료_원본!F708,0))</f>
        <v>33000</v>
      </c>
      <c r="G708">
        <f>F708+ERP자료_원본!G708</f>
        <v>33000</v>
      </c>
      <c r="H708">
        <f>ERP자료_원본!J708</f>
        <v>0</v>
      </c>
      <c r="I708">
        <f>ERP자료_원본!L708</f>
        <v>33000</v>
      </c>
    </row>
    <row r="709" spans="1:9" ht="19.149999999999999" x14ac:dyDescent="0.7">
      <c r="A709">
        <v>707</v>
      </c>
      <c r="B709" t="s">
        <v>5068</v>
      </c>
      <c r="C709" t="s">
        <v>37</v>
      </c>
      <c r="D709" t="s">
        <v>5123</v>
      </c>
      <c r="E709" t="s">
        <v>3609</v>
      </c>
      <c r="F709">
        <f>IF(AND(ERP자료_원본!E709&lt;0,ERP자료_원본!E709+ERP자료_원본!F709&lt;0),0,IF(ERP자료_원본!E709&gt;=0,ERP자료_원본!F709,0))</f>
        <v>0</v>
      </c>
      <c r="G709">
        <f>F709+ERP자료_원본!G709</f>
        <v>0</v>
      </c>
      <c r="H709">
        <f>ERP자료_원본!J709</f>
        <v>0</v>
      </c>
      <c r="I709">
        <f>ERP자료_원본!L709</f>
        <v>6739773</v>
      </c>
    </row>
    <row r="710" spans="1:9" ht="19.149999999999999" x14ac:dyDescent="0.7">
      <c r="A710">
        <v>708</v>
      </c>
      <c r="B710" t="s">
        <v>5068</v>
      </c>
      <c r="C710" t="s">
        <v>37</v>
      </c>
      <c r="D710" t="s">
        <v>5124</v>
      </c>
      <c r="E710" t="s">
        <v>3721</v>
      </c>
      <c r="F710">
        <f>IF(AND(ERP자료_원본!E710&lt;0,ERP자료_원본!E710+ERP자료_원본!F710&lt;0),0,IF(ERP자료_원본!E710&gt;=0,ERP자료_원본!F710,0))</f>
        <v>0</v>
      </c>
      <c r="G710">
        <f>F710+ERP자료_원본!G710</f>
        <v>70000</v>
      </c>
      <c r="H710">
        <f>ERP자료_원본!J710</f>
        <v>70000</v>
      </c>
      <c r="I710">
        <f>ERP자료_원본!L710</f>
        <v>0</v>
      </c>
    </row>
    <row r="711" spans="1:9" ht="19.149999999999999" x14ac:dyDescent="0.7">
      <c r="A711">
        <v>709</v>
      </c>
      <c r="B711" t="s">
        <v>5068</v>
      </c>
      <c r="C711" t="s">
        <v>37</v>
      </c>
      <c r="D711" t="s">
        <v>5125</v>
      </c>
      <c r="E711" t="s">
        <v>3766</v>
      </c>
      <c r="F711">
        <f>IF(AND(ERP자료_원본!E711&lt;0,ERP자료_원본!E711+ERP자료_원본!F711&lt;0),0,IF(ERP자료_원본!E711&gt;=0,ERP자료_원본!F711,0))</f>
        <v>300000</v>
      </c>
      <c r="G711">
        <f>F711+ERP자료_원본!G711</f>
        <v>300000</v>
      </c>
      <c r="H711">
        <f>ERP자료_원본!J711</f>
        <v>300000</v>
      </c>
      <c r="I711">
        <f>ERP자료_원본!L711</f>
        <v>0</v>
      </c>
    </row>
    <row r="712" spans="1:9" ht="19.149999999999999" x14ac:dyDescent="0.7">
      <c r="A712">
        <v>710</v>
      </c>
      <c r="B712" t="s">
        <v>5068</v>
      </c>
      <c r="C712" t="s">
        <v>37</v>
      </c>
      <c r="D712" t="s">
        <v>5126</v>
      </c>
      <c r="E712" t="s">
        <v>4026</v>
      </c>
      <c r="F712">
        <f>IF(AND(ERP자료_원본!E712&lt;0,ERP자료_원본!E712+ERP자료_원본!F712&lt;0),0,IF(ERP자료_원본!E712&gt;=0,ERP자료_원본!F712,0))</f>
        <v>1320000</v>
      </c>
      <c r="G712">
        <f>F712+ERP자료_원본!G712</f>
        <v>1320000</v>
      </c>
      <c r="H712">
        <f>ERP자료_원본!J712</f>
        <v>1599000</v>
      </c>
      <c r="I712">
        <f>ERP자료_원본!L712</f>
        <v>220000</v>
      </c>
    </row>
    <row r="713" spans="1:9" ht="19.149999999999999" x14ac:dyDescent="0.7">
      <c r="A713">
        <v>711</v>
      </c>
      <c r="B713" t="s">
        <v>5068</v>
      </c>
      <c r="C713" t="s">
        <v>37</v>
      </c>
      <c r="D713" t="s">
        <v>5127</v>
      </c>
      <c r="E713" t="s">
        <v>4037</v>
      </c>
      <c r="F713">
        <f>IF(AND(ERP자료_원본!E713&lt;0,ERP자료_원본!E713+ERP자료_원본!F713&lt;0),0,IF(ERP자료_원본!E713&gt;=0,ERP자료_원본!F713,0))</f>
        <v>35000</v>
      </c>
      <c r="G713">
        <f>F713+ERP자료_원본!G713</f>
        <v>35000</v>
      </c>
      <c r="H713">
        <f>ERP자료_원본!J713</f>
        <v>35000</v>
      </c>
      <c r="I713">
        <f>ERP자료_원본!L713</f>
        <v>0</v>
      </c>
    </row>
    <row r="714" spans="1:9" ht="19.149999999999999" x14ac:dyDescent="0.7">
      <c r="A714">
        <v>712</v>
      </c>
      <c r="B714" t="s">
        <v>5068</v>
      </c>
      <c r="C714" t="s">
        <v>37</v>
      </c>
      <c r="D714" t="s">
        <v>5128</v>
      </c>
      <c r="E714" t="s">
        <v>4127</v>
      </c>
      <c r="F714">
        <f>IF(AND(ERP자료_원본!E714&lt;0,ERP자료_원본!E714+ERP자료_원본!F714&lt;0),0,IF(ERP자료_원본!E714&gt;=0,ERP자료_원본!F714,0))</f>
        <v>3112000</v>
      </c>
      <c r="G714">
        <f>F714+ERP자료_원본!G714</f>
        <v>3112000</v>
      </c>
      <c r="H714">
        <f>ERP자료_원본!J714</f>
        <v>3042000</v>
      </c>
      <c r="I714">
        <f>ERP자료_원본!L714</f>
        <v>70000</v>
      </c>
    </row>
    <row r="715" spans="1:9" ht="19.149999999999999" x14ac:dyDescent="0.7">
      <c r="A715">
        <v>713</v>
      </c>
      <c r="B715" t="s">
        <v>5068</v>
      </c>
      <c r="C715" t="s">
        <v>37</v>
      </c>
      <c r="D715" t="s">
        <v>5129</v>
      </c>
      <c r="E715" t="s">
        <v>4240</v>
      </c>
      <c r="F715">
        <f>IF(AND(ERP자료_원본!E715&lt;0,ERP자료_원본!E715+ERP자료_원본!F715&lt;0),0,IF(ERP자료_원본!E715&gt;=0,ERP자료_원본!F715,0))</f>
        <v>0</v>
      </c>
      <c r="G715">
        <f>F715+ERP자료_원본!G715</f>
        <v>0</v>
      </c>
      <c r="H715">
        <f>ERP자료_원본!J715</f>
        <v>1019700</v>
      </c>
      <c r="I715">
        <f>ERP자료_원본!L715</f>
        <v>0</v>
      </c>
    </row>
    <row r="716" spans="1:9" ht="19.149999999999999" x14ac:dyDescent="0.7">
      <c r="A716">
        <v>714</v>
      </c>
      <c r="B716" t="s">
        <v>5068</v>
      </c>
      <c r="C716" t="s">
        <v>37</v>
      </c>
      <c r="D716" t="s">
        <v>5130</v>
      </c>
      <c r="E716" t="s">
        <v>4257</v>
      </c>
      <c r="F716">
        <f>IF(AND(ERP자료_원본!E716&lt;0,ERP자료_원본!E716+ERP자료_원본!F716&lt;0),0,IF(ERP자료_원본!E716&gt;=0,ERP자료_원본!F716,0))</f>
        <v>0</v>
      </c>
      <c r="G716">
        <f>F716+ERP자료_원본!G716</f>
        <v>82527500</v>
      </c>
      <c r="H716">
        <f>ERP자료_원본!J716</f>
        <v>82527500</v>
      </c>
      <c r="I716">
        <f>ERP자료_원본!L716</f>
        <v>0</v>
      </c>
    </row>
    <row r="717" spans="1:9" ht="19.149999999999999" x14ac:dyDescent="0.7">
      <c r="A717">
        <v>715</v>
      </c>
      <c r="B717" t="s">
        <v>5131</v>
      </c>
    </row>
    <row r="718" spans="1:9" ht="19.149999999999999" x14ac:dyDescent="0.7">
      <c r="A718">
        <v>716</v>
      </c>
      <c r="B718" t="s">
        <v>5132</v>
      </c>
    </row>
    <row r="720" spans="1:9" ht="19.149999999999999" x14ac:dyDescent="0.7">
      <c r="E720" t="s">
        <v>5139</v>
      </c>
    </row>
    <row r="721" spans="5:9" ht="19.149999999999999" x14ac:dyDescent="0.7">
      <c r="E721" t="s">
        <v>5140</v>
      </c>
      <c r="G721">
        <f>SUM(G3:G718)</f>
        <v>4074069412</v>
      </c>
      <c r="H721">
        <f>SUM(H3:H718)</f>
        <v>5899985810</v>
      </c>
      <c r="I721">
        <f>SUM(I3:I718)</f>
        <v>6106090323</v>
      </c>
    </row>
    <row r="722" spans="5:9" ht="19.149999999999999" x14ac:dyDescent="0.7">
      <c r="E722" t="s">
        <v>4380</v>
      </c>
      <c r="G722">
        <f>SUMIF($E$3:$E$718,$E$722,G3:G718)</f>
        <v>0</v>
      </c>
      <c r="H722">
        <f>SUMIF($E$3:$E$718,$E$722,H3:H718)</f>
        <v>66406793</v>
      </c>
      <c r="I722">
        <f>SUMIF($E$3:$E$718,$E$722,I3:I718)</f>
        <v>841117807</v>
      </c>
    </row>
    <row r="723" spans="5:9" ht="19.149999999999999" x14ac:dyDescent="0.7">
      <c r="E723" t="s">
        <v>4300</v>
      </c>
      <c r="G723">
        <f>SUMIF($E$3:$E$718,$E$723,G3:G718)</f>
        <v>0</v>
      </c>
      <c r="H723">
        <f>SUMIF($E$3:$E$718,$E$723,H3:H718)</f>
        <v>0</v>
      </c>
      <c r="I723">
        <f>SUMIF($E$3:$E$718,$E$723,I3:I718)</f>
        <v>320000</v>
      </c>
    </row>
    <row r="724" spans="5:9" ht="19.149999999999999" x14ac:dyDescent="0.7">
      <c r="E724" t="s">
        <v>4302</v>
      </c>
      <c r="G724">
        <f>SUMIF($E$3:$E$718,$E$724,G3:G729)</f>
        <v>0</v>
      </c>
      <c r="H724">
        <f>SUMIF($E$3:$E$718,$E$724,H3:H729)</f>
        <v>0</v>
      </c>
      <c r="I724">
        <f>SUMIF($E$3:$E$718,$E$724,I3:I729)</f>
        <v>460901466</v>
      </c>
    </row>
    <row r="725" spans="5:9" ht="19.149999999999999" x14ac:dyDescent="0.7">
      <c r="E725" t="s">
        <v>4382</v>
      </c>
      <c r="G725">
        <f>SUMIF($E$3:$E$718,$E$725,G3:G718)</f>
        <v>0</v>
      </c>
      <c r="H725">
        <f>SUMIF($E$3:$E$718,$E$725,H3:H718)</f>
        <v>0</v>
      </c>
      <c r="I725">
        <f>SUMIF($E$3:$E$718,$E$725,I3:I718)</f>
        <v>327894622</v>
      </c>
    </row>
    <row r="726" spans="5:9" ht="19.149999999999999" x14ac:dyDescent="0.7">
      <c r="E726" t="s">
        <v>4503</v>
      </c>
      <c r="G726">
        <f>SUMIF($E$3:$E$718,$E$725,G3:G718)</f>
        <v>0</v>
      </c>
      <c r="H726">
        <f>SUMIF($E$3:$E$718,$E$725,H3:H718)</f>
        <v>0</v>
      </c>
      <c r="I726">
        <f>SUMIF($E$3:$E$718,$E$725,I3:I718)</f>
        <v>327894622</v>
      </c>
    </row>
    <row r="727" spans="5:9" ht="19.149999999999999" x14ac:dyDescent="0.7">
      <c r="E727" t="s">
        <v>3668</v>
      </c>
      <c r="G727">
        <f>SUMIF($E$3:$E$718,$E$727,G3:G718)</f>
        <v>0</v>
      </c>
      <c r="H727">
        <f>SUMIF($E$3:$E$718,$E$727,H3:H718)</f>
        <v>0</v>
      </c>
      <c r="I727">
        <f>SUMIF($E$3:$E$718,$E$727,I3:I718)</f>
        <v>400000000</v>
      </c>
    </row>
    <row r="728" spans="5:9" ht="19.149999999999999" x14ac:dyDescent="0.7">
      <c r="E728" t="s">
        <v>4733</v>
      </c>
      <c r="G728">
        <f>SUMIF($E$3:$E$718,$E$728,G3:G723)</f>
        <v>0</v>
      </c>
      <c r="H728">
        <f>SUMIF($E$3:$E$718,$E$728,H3:H723)</f>
        <v>0</v>
      </c>
      <c r="I728">
        <f>SUMIF($E$3:$E$718,$E$728,I3:I723)</f>
        <v>12890215</v>
      </c>
    </row>
    <row r="729" spans="5:9" ht="19.149999999999999" x14ac:dyDescent="0.7">
      <c r="E729" t="s">
        <v>5141</v>
      </c>
      <c r="G729">
        <f>G721-SUM(G722:G728)</f>
        <v>4074069412</v>
      </c>
      <c r="H729">
        <f>H721-SUM(H722:H728)</f>
        <v>5833579017</v>
      </c>
      <c r="I729">
        <f>I721-SUM(I722:I728)</f>
        <v>3735071591</v>
      </c>
    </row>
  </sheetData>
  <autoFilter ref="A2:I718" xr:uid="{00000000-0009-0000-0000-000003000000}"/>
  <phoneticPr fontId="1" type="noConversion"/>
  <pageMargins left="0.7" right="0.7" top="0.75" bottom="0.75" header="0.3" footer="0.3"/>
  <ignoredErrors>
    <ignoredError sqref="A1:I72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12"/>
  <sheetViews>
    <sheetView workbookViewId="0"/>
  </sheetViews>
  <sheetFormatPr defaultRowHeight="16.899999999999999" x14ac:dyDescent="0.7"/>
  <sheetData>
    <row r="1" spans="1:16" ht="19.149999999999999" x14ac:dyDescent="0.7">
      <c r="C1" t="s">
        <v>5142</v>
      </c>
      <c r="G1" t="s">
        <v>5143</v>
      </c>
    </row>
    <row r="2" spans="1:16" ht="19.149999999999999" x14ac:dyDescent="0.7">
      <c r="A2" t="s">
        <v>0</v>
      </c>
      <c r="B2" t="s">
        <v>4288</v>
      </c>
      <c r="C2" t="s">
        <v>5144</v>
      </c>
      <c r="D2" t="s">
        <v>5145</v>
      </c>
      <c r="E2" t="s">
        <v>5146</v>
      </c>
      <c r="G2" t="s">
        <v>5147</v>
      </c>
      <c r="I2" t="s">
        <v>15</v>
      </c>
      <c r="J2" t="s">
        <v>16</v>
      </c>
      <c r="K2" t="s">
        <v>17</v>
      </c>
      <c r="O2" t="s">
        <v>5148</v>
      </c>
      <c r="P2" t="s">
        <v>2</v>
      </c>
    </row>
    <row r="3" spans="1:16" ht="19.149999999999999" x14ac:dyDescent="0.7">
      <c r="A3">
        <v>293</v>
      </c>
      <c r="B3" t="s">
        <v>4656</v>
      </c>
      <c r="C3" t="s">
        <v>20</v>
      </c>
      <c r="D3">
        <f t="shared" ref="D3:D66" si="0">LEN(B3)</f>
        <v>10</v>
      </c>
      <c r="E3">
        <v>1</v>
      </c>
      <c r="F3">
        <f t="shared" ref="F3:F66" si="1">COUNTIF($E$3:$E$700,E3)</f>
        <v>1</v>
      </c>
      <c r="G3" t="s">
        <v>20</v>
      </c>
      <c r="H3">
        <f t="shared" ref="H3:H8" si="2">MATCH(G3,$P$3:$P$1012,0)</f>
        <v>1</v>
      </c>
      <c r="I3">
        <f>VLOOKUP(C3,ERP자료_수정_1!$E$3:$I$718,3,FALSE)</f>
        <v>4261500</v>
      </c>
      <c r="J3">
        <f>VLOOKUP(C3,ERP자료_수정_1!$E$3:$I$718,4,FALSE)</f>
        <v>3589500</v>
      </c>
      <c r="K3">
        <f>VLOOKUP(C3,ERP자료_수정_1!$E$3:$I$718,5,FALSE)</f>
        <v>672000</v>
      </c>
      <c r="O3" t="s">
        <v>5149</v>
      </c>
      <c r="P3" t="s">
        <v>20</v>
      </c>
    </row>
    <row r="4" spans="1:16" ht="19.149999999999999" x14ac:dyDescent="0.7">
      <c r="A4">
        <v>127</v>
      </c>
      <c r="B4" t="s">
        <v>4461</v>
      </c>
      <c r="C4" t="s">
        <v>52</v>
      </c>
      <c r="D4">
        <f t="shared" si="0"/>
        <v>10</v>
      </c>
      <c r="E4">
        <v>2</v>
      </c>
      <c r="F4">
        <f t="shared" si="1"/>
        <v>1</v>
      </c>
      <c r="G4" t="s">
        <v>52</v>
      </c>
      <c r="H4">
        <f t="shared" si="2"/>
        <v>5</v>
      </c>
      <c r="I4">
        <f>VLOOKUP(C4,ERP자료_수정_1!$E$3:$I$718,3,FALSE)</f>
        <v>4914300</v>
      </c>
      <c r="J4">
        <f>VLOOKUP(C4,ERP자료_수정_1!$E$3:$I$718,4,FALSE)</f>
        <v>5043100</v>
      </c>
      <c r="K4">
        <f>VLOOKUP(C4,ERP자료_수정_1!$E$3:$I$718,5,FALSE)</f>
        <v>601200</v>
      </c>
      <c r="O4" t="s">
        <v>5150</v>
      </c>
      <c r="P4" t="s">
        <v>31</v>
      </c>
    </row>
    <row r="5" spans="1:16" ht="19.149999999999999" x14ac:dyDescent="0.7">
      <c r="A5">
        <v>482</v>
      </c>
      <c r="B5" t="s">
        <v>4864</v>
      </c>
      <c r="C5" t="s">
        <v>65</v>
      </c>
      <c r="D5">
        <f t="shared" si="0"/>
        <v>10</v>
      </c>
      <c r="E5">
        <v>3</v>
      </c>
      <c r="F5">
        <f t="shared" si="1"/>
        <v>1</v>
      </c>
      <c r="G5" t="s">
        <v>65</v>
      </c>
      <c r="H5">
        <f t="shared" si="2"/>
        <v>7</v>
      </c>
      <c r="I5">
        <f>VLOOKUP(C5,ERP자료_수정_1!$E$3:$I$718,3,FALSE)</f>
        <v>2556500</v>
      </c>
      <c r="J5">
        <f>VLOOKUP(C5,ERP자료_수정_1!$E$3:$I$718,4,FALSE)</f>
        <v>0</v>
      </c>
      <c r="K5">
        <f>VLOOKUP(C5,ERP자료_수정_1!$E$3:$I$718,5,FALSE)</f>
        <v>2556500</v>
      </c>
      <c r="O5" t="s">
        <v>5151</v>
      </c>
      <c r="P5" t="s">
        <v>42</v>
      </c>
    </row>
    <row r="6" spans="1:16" ht="19.149999999999999" x14ac:dyDescent="0.7">
      <c r="A6">
        <v>665</v>
      </c>
      <c r="B6" t="s">
        <v>5069</v>
      </c>
      <c r="C6" t="s">
        <v>78</v>
      </c>
      <c r="D6">
        <f t="shared" si="0"/>
        <v>10</v>
      </c>
      <c r="E6">
        <v>4</v>
      </c>
      <c r="F6">
        <f t="shared" si="1"/>
        <v>1</v>
      </c>
      <c r="G6" t="s">
        <v>78</v>
      </c>
      <c r="H6">
        <f t="shared" si="2"/>
        <v>9</v>
      </c>
      <c r="I6">
        <f>VLOOKUP(C6,ERP자료_수정_1!$E$3:$I$718,3,FALSE)</f>
        <v>180000000</v>
      </c>
      <c r="J6">
        <f>VLOOKUP(C6,ERP자료_수정_1!$E$3:$I$718,4,FALSE)</f>
        <v>180000000</v>
      </c>
      <c r="K6">
        <f>VLOOKUP(C6,ERP자료_수정_1!$E$3:$I$718,5,FALSE)</f>
        <v>0</v>
      </c>
      <c r="O6" t="s">
        <v>5152</v>
      </c>
      <c r="P6" t="s">
        <v>47</v>
      </c>
    </row>
    <row r="7" spans="1:16" ht="19.149999999999999" x14ac:dyDescent="0.7">
      <c r="A7">
        <v>666</v>
      </c>
      <c r="B7" t="s">
        <v>5070</v>
      </c>
      <c r="C7" t="s">
        <v>112</v>
      </c>
      <c r="D7">
        <f t="shared" si="0"/>
        <v>10</v>
      </c>
      <c r="E7">
        <v>5</v>
      </c>
      <c r="F7">
        <f t="shared" si="1"/>
        <v>1</v>
      </c>
      <c r="G7" t="s">
        <v>112</v>
      </c>
      <c r="H7">
        <f t="shared" si="2"/>
        <v>15</v>
      </c>
      <c r="I7">
        <f>VLOOKUP(C7,ERP자료_수정_1!$E$3:$I$718,3,FALSE)</f>
        <v>1102000</v>
      </c>
      <c r="J7">
        <f>VLOOKUP(C7,ERP자료_수정_1!$E$3:$I$718,4,FALSE)</f>
        <v>1242000</v>
      </c>
      <c r="K7">
        <f>VLOOKUP(C7,ERP자료_수정_1!$E$3:$I$718,5,FALSE)</f>
        <v>-42000</v>
      </c>
      <c r="O7" t="s">
        <v>5153</v>
      </c>
      <c r="P7" t="s">
        <v>52</v>
      </c>
    </row>
    <row r="8" spans="1:16" ht="19.149999999999999" x14ac:dyDescent="0.7">
      <c r="A8">
        <v>667</v>
      </c>
      <c r="B8" t="s">
        <v>5071</v>
      </c>
      <c r="C8" t="s">
        <v>121</v>
      </c>
      <c r="D8">
        <f t="shared" si="0"/>
        <v>10</v>
      </c>
      <c r="E8">
        <v>6</v>
      </c>
      <c r="F8">
        <f t="shared" si="1"/>
        <v>1</v>
      </c>
      <c r="G8" t="s">
        <v>121</v>
      </c>
      <c r="H8">
        <f t="shared" si="2"/>
        <v>17</v>
      </c>
      <c r="I8">
        <f>VLOOKUP(C8,ERP자료_수정_1!$E$3:$I$718,3,FALSE)</f>
        <v>21814451</v>
      </c>
      <c r="J8">
        <f>VLOOKUP(C8,ERP자료_수정_1!$E$3:$I$718,4,FALSE)</f>
        <v>0</v>
      </c>
      <c r="K8">
        <f>VLOOKUP(C8,ERP자료_수정_1!$E$3:$I$718,5,FALSE)</f>
        <v>0</v>
      </c>
      <c r="O8" t="s">
        <v>5154</v>
      </c>
      <c r="P8" t="s">
        <v>59</v>
      </c>
    </row>
    <row r="9" spans="1:16" ht="19.149999999999999" x14ac:dyDescent="0.7">
      <c r="A9">
        <v>668</v>
      </c>
      <c r="B9" t="s">
        <v>5072</v>
      </c>
      <c r="C9" t="s">
        <v>145</v>
      </c>
      <c r="D9">
        <f t="shared" si="0"/>
        <v>10</v>
      </c>
      <c r="E9">
        <v>7</v>
      </c>
      <c r="F9">
        <f t="shared" si="1"/>
        <v>2</v>
      </c>
      <c r="G9" t="s">
        <v>145</v>
      </c>
      <c r="O9" t="s">
        <v>5155</v>
      </c>
      <c r="P9" t="s">
        <v>65</v>
      </c>
    </row>
    <row r="10" spans="1:16" ht="19.149999999999999" x14ac:dyDescent="0.7">
      <c r="A10">
        <v>128</v>
      </c>
      <c r="B10" t="s">
        <v>4462</v>
      </c>
      <c r="C10" t="s">
        <v>4463</v>
      </c>
      <c r="D10">
        <f t="shared" si="0"/>
        <v>10</v>
      </c>
      <c r="E10">
        <v>7</v>
      </c>
      <c r="F10">
        <f t="shared" si="1"/>
        <v>2</v>
      </c>
      <c r="G10" t="s">
        <v>144</v>
      </c>
      <c r="H10">
        <f>MATCH(G10,$P$3:$P$1012,0)</f>
        <v>21</v>
      </c>
      <c r="I10">
        <v>10031000</v>
      </c>
      <c r="J10">
        <v>10031000</v>
      </c>
      <c r="K10">
        <v>0</v>
      </c>
      <c r="O10" t="s">
        <v>5156</v>
      </c>
      <c r="P10" t="s">
        <v>72</v>
      </c>
    </row>
    <row r="11" spans="1:16" ht="19.149999999999999" x14ac:dyDescent="0.7">
      <c r="A11">
        <v>601</v>
      </c>
      <c r="B11" t="s">
        <v>4997</v>
      </c>
      <c r="C11" t="s">
        <v>4998</v>
      </c>
      <c r="D11">
        <f t="shared" si="0"/>
        <v>10</v>
      </c>
      <c r="E11">
        <v>9</v>
      </c>
      <c r="F11">
        <f t="shared" si="1"/>
        <v>2</v>
      </c>
      <c r="G11" t="s">
        <v>3871</v>
      </c>
      <c r="H11">
        <f>MATCH(G11,$P$3:$P$1012,0)</f>
        <v>903</v>
      </c>
      <c r="I11">
        <v>26573200</v>
      </c>
      <c r="J11">
        <v>28314700</v>
      </c>
      <c r="K11">
        <v>-571800</v>
      </c>
      <c r="O11" t="s">
        <v>5157</v>
      </c>
      <c r="P11" t="s">
        <v>78</v>
      </c>
    </row>
    <row r="12" spans="1:16" ht="19.149999999999999" x14ac:dyDescent="0.7">
      <c r="A12">
        <v>602</v>
      </c>
      <c r="B12" t="s">
        <v>4999</v>
      </c>
      <c r="C12" t="s">
        <v>5000</v>
      </c>
      <c r="D12">
        <f t="shared" si="0"/>
        <v>5</v>
      </c>
      <c r="E12">
        <v>9</v>
      </c>
      <c r="F12">
        <f t="shared" si="1"/>
        <v>2</v>
      </c>
      <c r="G12" t="s">
        <v>5000</v>
      </c>
      <c r="O12" t="s">
        <v>5158</v>
      </c>
      <c r="P12" t="s">
        <v>82</v>
      </c>
    </row>
    <row r="13" spans="1:16" ht="19.149999999999999" x14ac:dyDescent="0.7">
      <c r="A13">
        <v>129</v>
      </c>
      <c r="B13" t="s">
        <v>4464</v>
      </c>
      <c r="C13" t="s">
        <v>236</v>
      </c>
      <c r="D13">
        <f t="shared" si="0"/>
        <v>10</v>
      </c>
      <c r="E13">
        <v>10</v>
      </c>
      <c r="F13">
        <f t="shared" si="1"/>
        <v>2</v>
      </c>
      <c r="G13" t="s">
        <v>236</v>
      </c>
      <c r="H13">
        <f t="shared" ref="H13:H76" si="3">MATCH(G13,$P$3:$P$1012,0)</f>
        <v>39</v>
      </c>
      <c r="I13">
        <f>VLOOKUP(C13,ERP자료_수정_1!$E$3:$I$718,3,FALSE)</f>
        <v>646317300</v>
      </c>
      <c r="J13">
        <f>VLOOKUP(C13,ERP자료_수정_1!$E$3:$I$718,4,FALSE)</f>
        <v>730869000</v>
      </c>
      <c r="K13">
        <f>VLOOKUP(C13,ERP자료_수정_1!$E$3:$I$718,5,FALSE)</f>
        <v>49091490</v>
      </c>
      <c r="O13" t="s">
        <v>5159</v>
      </c>
      <c r="P13" t="s">
        <v>89</v>
      </c>
    </row>
    <row r="14" spans="1:16" ht="19.149999999999999" x14ac:dyDescent="0.7">
      <c r="A14">
        <v>130</v>
      </c>
      <c r="B14" t="s">
        <v>4465</v>
      </c>
      <c r="C14" t="s">
        <v>236</v>
      </c>
      <c r="D14">
        <f t="shared" si="0"/>
        <v>5</v>
      </c>
      <c r="E14">
        <v>10</v>
      </c>
      <c r="F14">
        <f t="shared" si="1"/>
        <v>2</v>
      </c>
      <c r="G14" t="s">
        <v>236</v>
      </c>
      <c r="H14">
        <f t="shared" si="3"/>
        <v>39</v>
      </c>
      <c r="O14" t="s">
        <v>5160</v>
      </c>
      <c r="P14" t="s">
        <v>96</v>
      </c>
    </row>
    <row r="15" spans="1:16" ht="19.149999999999999" x14ac:dyDescent="0.7">
      <c r="A15">
        <v>483</v>
      </c>
      <c r="B15" t="s">
        <v>4865</v>
      </c>
      <c r="C15" t="s">
        <v>267</v>
      </c>
      <c r="D15">
        <f t="shared" si="0"/>
        <v>5</v>
      </c>
      <c r="E15">
        <v>11</v>
      </c>
      <c r="F15">
        <f t="shared" si="1"/>
        <v>1</v>
      </c>
      <c r="G15" t="s">
        <v>267</v>
      </c>
      <c r="H15">
        <f t="shared" si="3"/>
        <v>44</v>
      </c>
      <c r="I15">
        <f>VLOOKUP(C15,ERP자료_수정_1!$E$3:$I$718,3,FALSE)</f>
        <v>0</v>
      </c>
      <c r="J15">
        <f>VLOOKUP(C15,ERP자료_수정_1!$E$3:$I$718,4,FALSE)</f>
        <v>0</v>
      </c>
      <c r="K15">
        <f>VLOOKUP(C15,ERP자료_수정_1!$E$3:$I$718,5,FALSE)</f>
        <v>300000000</v>
      </c>
      <c r="O15" t="s">
        <v>5161</v>
      </c>
      <c r="P15" t="s">
        <v>101</v>
      </c>
    </row>
    <row r="16" spans="1:16" ht="19.149999999999999" x14ac:dyDescent="0.7">
      <c r="A16">
        <v>131</v>
      </c>
      <c r="B16" t="s">
        <v>4466</v>
      </c>
      <c r="C16" t="s">
        <v>328</v>
      </c>
      <c r="D16">
        <f t="shared" si="0"/>
        <v>10</v>
      </c>
      <c r="E16">
        <v>12</v>
      </c>
      <c r="F16">
        <f t="shared" si="1"/>
        <v>1</v>
      </c>
      <c r="G16" t="s">
        <v>328</v>
      </c>
      <c r="H16">
        <f t="shared" si="3"/>
        <v>56</v>
      </c>
      <c r="I16">
        <f>VLOOKUP(C16,ERP자료_수정_1!$E$3:$I$718,3,FALSE)</f>
        <v>5061000</v>
      </c>
      <c r="J16">
        <f>VLOOKUP(C16,ERP자료_수정_1!$E$3:$I$718,4,FALSE)</f>
        <v>6832000</v>
      </c>
      <c r="K16">
        <f>VLOOKUP(C16,ERP자료_수정_1!$E$3:$I$718,5,FALSE)</f>
        <v>23000</v>
      </c>
      <c r="O16" t="s">
        <v>5162</v>
      </c>
      <c r="P16" t="s">
        <v>105</v>
      </c>
    </row>
    <row r="17" spans="1:16" ht="19.149999999999999" x14ac:dyDescent="0.7">
      <c r="A17">
        <v>1</v>
      </c>
      <c r="B17" t="s">
        <v>4299</v>
      </c>
      <c r="C17" t="s">
        <v>4300</v>
      </c>
      <c r="D17">
        <f t="shared" si="0"/>
        <v>10</v>
      </c>
      <c r="E17">
        <v>13</v>
      </c>
      <c r="F17">
        <f t="shared" si="1"/>
        <v>1</v>
      </c>
      <c r="G17" t="s">
        <v>5163</v>
      </c>
      <c r="H17" t="e">
        <f t="shared" si="3"/>
        <v>#N/A</v>
      </c>
      <c r="I17">
        <f>VLOOKUP(C17,ERP자료_수정_1!$E$3:$I$718,3,FALSE)</f>
        <v>0</v>
      </c>
      <c r="J17">
        <f>VLOOKUP(C17,ERP자료_수정_1!$E$3:$I$718,4,FALSE)</f>
        <v>0</v>
      </c>
      <c r="K17">
        <f>VLOOKUP(C17,ERP자료_수정_1!$E$3:$I$718,5,FALSE)</f>
        <v>320000</v>
      </c>
      <c r="O17" t="s">
        <v>5164</v>
      </c>
      <c r="P17" t="s">
        <v>112</v>
      </c>
    </row>
    <row r="18" spans="1:16" ht="19.149999999999999" x14ac:dyDescent="0.7">
      <c r="A18">
        <v>2</v>
      </c>
      <c r="B18" t="s">
        <v>4301</v>
      </c>
      <c r="C18" t="s">
        <v>4302</v>
      </c>
      <c r="D18">
        <f t="shared" si="0"/>
        <v>10</v>
      </c>
      <c r="E18">
        <v>14</v>
      </c>
      <c r="F18">
        <f t="shared" si="1"/>
        <v>1</v>
      </c>
      <c r="G18" t="s">
        <v>4302</v>
      </c>
      <c r="H18" t="e">
        <f t="shared" si="3"/>
        <v>#N/A</v>
      </c>
      <c r="I18">
        <f>VLOOKUP(C18,ERP자료_수정_1!$E$3:$I$718,3,FALSE)</f>
        <v>0</v>
      </c>
      <c r="J18">
        <f>VLOOKUP(C18,ERP자료_수정_1!$E$3:$I$718,4,FALSE)</f>
        <v>0</v>
      </c>
      <c r="K18">
        <f>VLOOKUP(C18,ERP자료_수정_1!$E$3:$I$718,5,FALSE)</f>
        <v>460901466</v>
      </c>
      <c r="O18" t="s">
        <v>5165</v>
      </c>
      <c r="P18" t="s">
        <v>116</v>
      </c>
    </row>
    <row r="19" spans="1:16" ht="19.149999999999999" x14ac:dyDescent="0.7">
      <c r="A19">
        <v>513</v>
      </c>
      <c r="B19" t="s">
        <v>4899</v>
      </c>
      <c r="C19" t="s">
        <v>408</v>
      </c>
      <c r="D19">
        <f t="shared" si="0"/>
        <v>10</v>
      </c>
      <c r="E19">
        <v>15</v>
      </c>
      <c r="F19">
        <f t="shared" si="1"/>
        <v>1</v>
      </c>
      <c r="G19" t="s">
        <v>408</v>
      </c>
      <c r="H19">
        <f t="shared" si="3"/>
        <v>72</v>
      </c>
      <c r="I19">
        <f>VLOOKUP(C19,ERP자료_수정_1!$E$3:$I$718,3,FALSE)</f>
        <v>120000</v>
      </c>
      <c r="J19">
        <f>VLOOKUP(C19,ERP자료_수정_1!$E$3:$I$718,4,FALSE)</f>
        <v>120000</v>
      </c>
      <c r="K19">
        <f>VLOOKUP(C19,ERP자료_수정_1!$E$3:$I$718,5,FALSE)</f>
        <v>0</v>
      </c>
      <c r="O19" t="s">
        <v>5166</v>
      </c>
      <c r="P19" t="s">
        <v>121</v>
      </c>
    </row>
    <row r="20" spans="1:16" ht="19.149999999999999" x14ac:dyDescent="0.7">
      <c r="A20">
        <v>66</v>
      </c>
      <c r="B20" t="s">
        <v>4392</v>
      </c>
      <c r="C20" t="s">
        <v>332</v>
      </c>
      <c r="D20">
        <f t="shared" si="0"/>
        <v>10</v>
      </c>
      <c r="E20">
        <v>16</v>
      </c>
      <c r="F20">
        <f t="shared" si="1"/>
        <v>2</v>
      </c>
      <c r="G20" t="s">
        <v>332</v>
      </c>
      <c r="H20">
        <f t="shared" si="3"/>
        <v>57</v>
      </c>
      <c r="I20">
        <v>-80000</v>
      </c>
      <c r="J20">
        <v>0</v>
      </c>
      <c r="K20">
        <v>154449500</v>
      </c>
      <c r="O20" t="s">
        <v>5167</v>
      </c>
      <c r="P20" t="s">
        <v>128</v>
      </c>
    </row>
    <row r="21" spans="1:16" ht="19.149999999999999" x14ac:dyDescent="0.7">
      <c r="A21">
        <v>3</v>
      </c>
      <c r="B21" t="s">
        <v>4303</v>
      </c>
      <c r="C21" t="s">
        <v>4304</v>
      </c>
      <c r="D21">
        <f t="shared" si="0"/>
        <v>5</v>
      </c>
      <c r="E21">
        <v>16</v>
      </c>
      <c r="F21">
        <f t="shared" si="1"/>
        <v>2</v>
      </c>
      <c r="G21" t="s">
        <v>4304</v>
      </c>
      <c r="H21" t="e">
        <f t="shared" si="3"/>
        <v>#N/A</v>
      </c>
      <c r="O21" t="s">
        <v>5168</v>
      </c>
      <c r="P21" t="s">
        <v>134</v>
      </c>
    </row>
    <row r="22" spans="1:16" ht="19.149999999999999" x14ac:dyDescent="0.7">
      <c r="A22">
        <v>294</v>
      </c>
      <c r="B22" t="s">
        <v>4657</v>
      </c>
      <c r="C22" t="s">
        <v>345</v>
      </c>
      <c r="D22">
        <f t="shared" si="0"/>
        <v>10</v>
      </c>
      <c r="E22">
        <v>17</v>
      </c>
      <c r="F22">
        <f t="shared" si="1"/>
        <v>1</v>
      </c>
      <c r="G22" t="s">
        <v>345</v>
      </c>
      <c r="H22">
        <f t="shared" si="3"/>
        <v>60</v>
      </c>
      <c r="I22">
        <f>VLOOKUP(C22,ERP자료_수정_1!$E$3:$I$718,3,FALSE)</f>
        <v>153000</v>
      </c>
      <c r="J22">
        <f>VLOOKUP(C22,ERP자료_수정_1!$E$3:$I$718,4,FALSE)</f>
        <v>153000</v>
      </c>
      <c r="K22">
        <f>VLOOKUP(C22,ERP자료_수정_1!$E$3:$I$718,5,FALSE)</f>
        <v>0</v>
      </c>
      <c r="O22" t="s">
        <v>5169</v>
      </c>
      <c r="P22" t="s">
        <v>140</v>
      </c>
    </row>
    <row r="23" spans="1:16" ht="19.149999999999999" x14ac:dyDescent="0.7">
      <c r="A23">
        <v>295</v>
      </c>
      <c r="B23" t="s">
        <v>4658</v>
      </c>
      <c r="C23" t="s">
        <v>356</v>
      </c>
      <c r="D23">
        <f t="shared" si="0"/>
        <v>10</v>
      </c>
      <c r="E23">
        <v>18</v>
      </c>
      <c r="F23">
        <f t="shared" si="1"/>
        <v>3</v>
      </c>
      <c r="G23" t="s">
        <v>356</v>
      </c>
      <c r="H23" t="e">
        <f t="shared" si="3"/>
        <v>#N/A</v>
      </c>
      <c r="O23" t="s">
        <v>5170</v>
      </c>
      <c r="P23" t="s">
        <v>144</v>
      </c>
    </row>
    <row r="24" spans="1:16" ht="19.149999999999999" x14ac:dyDescent="0.7">
      <c r="A24">
        <v>4</v>
      </c>
      <c r="B24" t="s">
        <v>4305</v>
      </c>
      <c r="C24" t="s">
        <v>4306</v>
      </c>
      <c r="D24">
        <f t="shared" si="0"/>
        <v>5</v>
      </c>
      <c r="E24">
        <v>18</v>
      </c>
      <c r="F24">
        <f t="shared" si="1"/>
        <v>3</v>
      </c>
      <c r="G24" t="s">
        <v>4306</v>
      </c>
      <c r="H24" t="e">
        <f t="shared" si="3"/>
        <v>#N/A</v>
      </c>
      <c r="O24" t="s">
        <v>5171</v>
      </c>
      <c r="P24" t="s">
        <v>150</v>
      </c>
    </row>
    <row r="25" spans="1:16" ht="19.149999999999999" x14ac:dyDescent="0.7">
      <c r="A25">
        <v>5</v>
      </c>
      <c r="B25" t="s">
        <v>4307</v>
      </c>
      <c r="C25" t="s">
        <v>355</v>
      </c>
      <c r="D25">
        <f t="shared" si="0"/>
        <v>5</v>
      </c>
      <c r="E25">
        <v>18</v>
      </c>
      <c r="F25">
        <f t="shared" si="1"/>
        <v>3</v>
      </c>
      <c r="G25" t="s">
        <v>355</v>
      </c>
      <c r="H25">
        <f t="shared" si="3"/>
        <v>62</v>
      </c>
      <c r="I25">
        <v>50228000</v>
      </c>
      <c r="J25">
        <v>52900000</v>
      </c>
      <c r="K25">
        <v>13472000</v>
      </c>
      <c r="O25" t="s">
        <v>5172</v>
      </c>
      <c r="P25" t="s">
        <v>154</v>
      </c>
    </row>
    <row r="26" spans="1:16" ht="19.149999999999999" x14ac:dyDescent="0.7">
      <c r="A26">
        <v>484</v>
      </c>
      <c r="B26" t="s">
        <v>4866</v>
      </c>
      <c r="C26" t="s">
        <v>389</v>
      </c>
      <c r="D26">
        <f t="shared" si="0"/>
        <v>10</v>
      </c>
      <c r="E26">
        <v>19</v>
      </c>
      <c r="F26">
        <f t="shared" si="1"/>
        <v>1</v>
      </c>
      <c r="G26" t="s">
        <v>389</v>
      </c>
      <c r="H26">
        <f t="shared" si="3"/>
        <v>67</v>
      </c>
      <c r="I26">
        <f>VLOOKUP(C26,ERP자료_수정_1!$E$3:$I$718,3,FALSE)</f>
        <v>64000</v>
      </c>
      <c r="J26">
        <f>VLOOKUP(C26,ERP자료_수정_1!$E$3:$I$718,4,FALSE)</f>
        <v>64000</v>
      </c>
      <c r="K26">
        <f>VLOOKUP(C26,ERP자료_수정_1!$E$3:$I$718,5,FALSE)</f>
        <v>0</v>
      </c>
      <c r="O26" t="s">
        <v>5173</v>
      </c>
      <c r="P26" t="s">
        <v>158</v>
      </c>
    </row>
    <row r="27" spans="1:16" ht="19.149999999999999" x14ac:dyDescent="0.7">
      <c r="A27">
        <v>273</v>
      </c>
      <c r="B27" t="s">
        <v>4631</v>
      </c>
      <c r="C27" t="s">
        <v>1368</v>
      </c>
      <c r="D27">
        <f t="shared" si="0"/>
        <v>5</v>
      </c>
      <c r="E27">
        <v>20</v>
      </c>
      <c r="F27">
        <f t="shared" si="1"/>
        <v>1</v>
      </c>
      <c r="G27" t="s">
        <v>1368</v>
      </c>
      <c r="H27">
        <f t="shared" si="3"/>
        <v>276</v>
      </c>
      <c r="I27">
        <f>VLOOKUP(C27,ERP자료_수정_1!$E$3:$I$718,3,FALSE)</f>
        <v>0</v>
      </c>
      <c r="J27">
        <f>VLOOKUP(C27,ERP자료_수정_1!$E$3:$I$718,4,FALSE)</f>
        <v>67496111</v>
      </c>
      <c r="K27">
        <f>VLOOKUP(C27,ERP자료_수정_1!$E$3:$I$718,5,FALSE)</f>
        <v>327181</v>
      </c>
      <c r="O27" t="s">
        <v>5174</v>
      </c>
      <c r="P27" t="s">
        <v>162</v>
      </c>
    </row>
    <row r="28" spans="1:16" ht="19.149999999999999" x14ac:dyDescent="0.7">
      <c r="A28">
        <v>132</v>
      </c>
      <c r="B28" t="s">
        <v>4467</v>
      </c>
      <c r="C28" t="s">
        <v>4468</v>
      </c>
      <c r="D28">
        <f t="shared" si="0"/>
        <v>5</v>
      </c>
      <c r="E28">
        <v>21</v>
      </c>
      <c r="F28">
        <f t="shared" si="1"/>
        <v>2</v>
      </c>
      <c r="G28" t="s">
        <v>5175</v>
      </c>
      <c r="H28">
        <f t="shared" si="3"/>
        <v>69</v>
      </c>
      <c r="I28">
        <v>4105706</v>
      </c>
      <c r="J28">
        <v>0</v>
      </c>
      <c r="K28">
        <v>80305318</v>
      </c>
      <c r="O28" t="s">
        <v>5176</v>
      </c>
      <c r="P28" t="s">
        <v>168</v>
      </c>
    </row>
    <row r="29" spans="1:16" ht="19.149999999999999" x14ac:dyDescent="0.7">
      <c r="A29">
        <v>133</v>
      </c>
      <c r="B29" t="s">
        <v>4469</v>
      </c>
      <c r="C29" t="s">
        <v>4470</v>
      </c>
      <c r="D29">
        <f t="shared" si="0"/>
        <v>5</v>
      </c>
      <c r="E29">
        <v>21</v>
      </c>
      <c r="F29">
        <f t="shared" si="1"/>
        <v>2</v>
      </c>
      <c r="G29" t="s">
        <v>5177</v>
      </c>
      <c r="H29" t="e">
        <f t="shared" si="3"/>
        <v>#N/A</v>
      </c>
      <c r="O29" t="s">
        <v>5178</v>
      </c>
      <c r="P29" t="s">
        <v>173</v>
      </c>
    </row>
    <row r="30" spans="1:16" ht="19.149999999999999" x14ac:dyDescent="0.7">
      <c r="A30">
        <v>274</v>
      </c>
      <c r="B30" t="s">
        <v>4632</v>
      </c>
      <c r="C30" t="s">
        <v>4633</v>
      </c>
      <c r="D30">
        <f t="shared" si="0"/>
        <v>5</v>
      </c>
      <c r="E30">
        <v>22</v>
      </c>
      <c r="F30">
        <f t="shared" si="1"/>
        <v>1</v>
      </c>
      <c r="G30" t="s">
        <v>5179</v>
      </c>
      <c r="H30">
        <f t="shared" si="3"/>
        <v>287</v>
      </c>
      <c r="I30">
        <f>VLOOKUP(C30,ERP자료_수정_1!$E$3:$I$718,3,FALSE)</f>
        <v>0</v>
      </c>
      <c r="J30">
        <f>VLOOKUP(C30,ERP자료_수정_1!$E$3:$I$718,4,FALSE)</f>
        <v>722700</v>
      </c>
      <c r="K30">
        <f>VLOOKUP(C30,ERP자료_수정_1!$E$3:$I$718,5,FALSE)</f>
        <v>1006583</v>
      </c>
      <c r="O30" t="s">
        <v>5180</v>
      </c>
      <c r="P30" t="s">
        <v>179</v>
      </c>
    </row>
    <row r="31" spans="1:16" ht="19.149999999999999" x14ac:dyDescent="0.7">
      <c r="A31">
        <v>275</v>
      </c>
      <c r="B31" t="s">
        <v>4634</v>
      </c>
      <c r="C31" t="s">
        <v>3161</v>
      </c>
      <c r="D31">
        <f t="shared" si="0"/>
        <v>5</v>
      </c>
      <c r="E31">
        <v>23</v>
      </c>
      <c r="F31">
        <f t="shared" si="1"/>
        <v>1</v>
      </c>
      <c r="G31" t="s">
        <v>3161</v>
      </c>
      <c r="H31">
        <f t="shared" si="3"/>
        <v>715</v>
      </c>
      <c r="I31">
        <f>VLOOKUP(C31,ERP자료_수정_1!$E$3:$I$718,3,FALSE)</f>
        <v>0</v>
      </c>
      <c r="J31">
        <f>VLOOKUP(C31,ERP자료_수정_1!$E$3:$I$718,4,FALSE)</f>
        <v>0</v>
      </c>
      <c r="K31">
        <f>VLOOKUP(C31,ERP자료_수정_1!$E$3:$I$718,5,FALSE)</f>
        <v>86960934</v>
      </c>
      <c r="O31" t="s">
        <v>5181</v>
      </c>
      <c r="P31" t="s">
        <v>183</v>
      </c>
    </row>
    <row r="32" spans="1:16" ht="19.149999999999999" x14ac:dyDescent="0.7">
      <c r="A32">
        <v>669</v>
      </c>
      <c r="B32" t="s">
        <v>5073</v>
      </c>
      <c r="C32" t="s">
        <v>5074</v>
      </c>
      <c r="D32">
        <f t="shared" si="0"/>
        <v>10</v>
      </c>
      <c r="E32">
        <v>24</v>
      </c>
      <c r="F32">
        <f t="shared" si="1"/>
        <v>1</v>
      </c>
      <c r="G32" t="s">
        <v>402</v>
      </c>
      <c r="H32">
        <f t="shared" si="3"/>
        <v>71</v>
      </c>
      <c r="I32">
        <f>VLOOKUP(C32,ERP자료_수정_1!$E$3:$I$718,3,FALSE)</f>
        <v>30000</v>
      </c>
      <c r="J32">
        <f>VLOOKUP(C32,ERP자료_수정_1!$E$3:$I$718,4,FALSE)</f>
        <v>30000</v>
      </c>
      <c r="K32">
        <f>VLOOKUP(C32,ERP자료_수정_1!$E$3:$I$718,5,FALSE)</f>
        <v>0</v>
      </c>
      <c r="O32" t="s">
        <v>5182</v>
      </c>
      <c r="P32" t="s">
        <v>190</v>
      </c>
    </row>
    <row r="33" spans="1:16" ht="19.149999999999999" x14ac:dyDescent="0.7">
      <c r="A33">
        <v>514</v>
      </c>
      <c r="B33" t="s">
        <v>4900</v>
      </c>
      <c r="C33" t="s">
        <v>4901</v>
      </c>
      <c r="D33">
        <f t="shared" si="0"/>
        <v>10</v>
      </c>
      <c r="E33">
        <v>25</v>
      </c>
      <c r="F33">
        <f t="shared" si="1"/>
        <v>1</v>
      </c>
      <c r="G33" t="s">
        <v>413</v>
      </c>
      <c r="H33">
        <f t="shared" si="3"/>
        <v>73</v>
      </c>
      <c r="I33">
        <f>VLOOKUP(C33,ERP자료_수정_1!$E$3:$I$718,3,FALSE)</f>
        <v>0</v>
      </c>
      <c r="J33">
        <f>VLOOKUP(C33,ERP자료_수정_1!$E$3:$I$718,4,FALSE)</f>
        <v>5000000</v>
      </c>
      <c r="K33">
        <f>VLOOKUP(C33,ERP자료_수정_1!$E$3:$I$718,5,FALSE)</f>
        <v>-4486349</v>
      </c>
      <c r="O33" t="s">
        <v>5183</v>
      </c>
      <c r="P33" t="s">
        <v>195</v>
      </c>
    </row>
    <row r="34" spans="1:16" ht="19.149999999999999" x14ac:dyDescent="0.7">
      <c r="A34">
        <v>296</v>
      </c>
      <c r="B34" t="s">
        <v>4659</v>
      </c>
      <c r="C34" t="s">
        <v>431</v>
      </c>
      <c r="D34">
        <f t="shared" si="0"/>
        <v>10</v>
      </c>
      <c r="E34">
        <v>26</v>
      </c>
      <c r="F34">
        <f t="shared" si="1"/>
        <v>1</v>
      </c>
      <c r="G34" t="s">
        <v>431</v>
      </c>
      <c r="H34">
        <f t="shared" si="3"/>
        <v>76</v>
      </c>
      <c r="I34">
        <f>VLOOKUP(C34,ERP자료_수정_1!$E$3:$I$718,3,FALSE)</f>
        <v>253400</v>
      </c>
      <c r="J34">
        <f>VLOOKUP(C34,ERP자료_수정_1!$E$3:$I$718,4,FALSE)</f>
        <v>253400</v>
      </c>
      <c r="K34">
        <f>VLOOKUP(C34,ERP자료_수정_1!$E$3:$I$718,5,FALSE)</f>
        <v>0</v>
      </c>
      <c r="O34" t="s">
        <v>5184</v>
      </c>
      <c r="P34" t="s">
        <v>201</v>
      </c>
    </row>
    <row r="35" spans="1:16" ht="19.149999999999999" x14ac:dyDescent="0.7">
      <c r="A35">
        <v>515</v>
      </c>
      <c r="B35" t="s">
        <v>4902</v>
      </c>
      <c r="C35" t="s">
        <v>451</v>
      </c>
      <c r="D35">
        <f t="shared" si="0"/>
        <v>10</v>
      </c>
      <c r="E35">
        <v>27</v>
      </c>
      <c r="F35">
        <f t="shared" si="1"/>
        <v>1</v>
      </c>
      <c r="G35" t="s">
        <v>451</v>
      </c>
      <c r="H35">
        <f t="shared" si="3"/>
        <v>80</v>
      </c>
      <c r="I35">
        <f>VLOOKUP(C35,ERP자료_수정_1!$E$3:$I$718,3,FALSE)</f>
        <v>9968433</v>
      </c>
      <c r="J35">
        <f>VLOOKUP(C35,ERP자료_수정_1!$E$3:$I$718,4,FALSE)</f>
        <v>13251600</v>
      </c>
      <c r="K35">
        <f>VLOOKUP(C35,ERP자료_수정_1!$E$3:$I$718,5,FALSE)</f>
        <v>-2727967</v>
      </c>
      <c r="O35" t="s">
        <v>5185</v>
      </c>
      <c r="P35" t="s">
        <v>205</v>
      </c>
    </row>
    <row r="36" spans="1:16" ht="19.149999999999999" x14ac:dyDescent="0.7">
      <c r="A36">
        <v>276</v>
      </c>
      <c r="B36" t="s">
        <v>4635</v>
      </c>
      <c r="C36" t="s">
        <v>4636</v>
      </c>
      <c r="D36">
        <f t="shared" si="0"/>
        <v>5</v>
      </c>
      <c r="E36">
        <v>28</v>
      </c>
      <c r="F36">
        <f t="shared" si="1"/>
        <v>1</v>
      </c>
      <c r="G36" t="s">
        <v>5186</v>
      </c>
      <c r="H36" t="e">
        <f t="shared" si="3"/>
        <v>#N/A</v>
      </c>
      <c r="I36">
        <f>VLOOKUP(C36,ERP자료_수정_1!$E$3:$I$718,3,FALSE)</f>
        <v>0</v>
      </c>
      <c r="J36">
        <f>VLOOKUP(C36,ERP자료_수정_1!$E$3:$I$718,4,FALSE)</f>
        <v>0</v>
      </c>
      <c r="K36">
        <f>VLOOKUP(C36,ERP자료_수정_1!$E$3:$I$718,5,FALSE)</f>
        <v>-21905</v>
      </c>
      <c r="O36" t="s">
        <v>5187</v>
      </c>
      <c r="P36" t="s">
        <v>209</v>
      </c>
    </row>
    <row r="37" spans="1:16" ht="19.149999999999999" x14ac:dyDescent="0.7">
      <c r="A37">
        <v>603</v>
      </c>
      <c r="B37" t="s">
        <v>5001</v>
      </c>
      <c r="C37" t="s">
        <v>455</v>
      </c>
      <c r="D37">
        <f t="shared" si="0"/>
        <v>10</v>
      </c>
      <c r="E37">
        <v>29</v>
      </c>
      <c r="F37">
        <f t="shared" si="1"/>
        <v>1</v>
      </c>
      <c r="G37" t="s">
        <v>455</v>
      </c>
      <c r="H37">
        <f t="shared" si="3"/>
        <v>81</v>
      </c>
      <c r="I37">
        <f>VLOOKUP(C37,ERP자료_수정_1!$E$3:$I$718,3,FALSE)</f>
        <v>140000</v>
      </c>
      <c r="J37">
        <f>VLOOKUP(C37,ERP자료_수정_1!$E$3:$I$718,4,FALSE)</f>
        <v>140000</v>
      </c>
      <c r="K37">
        <f>VLOOKUP(C37,ERP자료_수정_1!$E$3:$I$718,5,FALSE)</f>
        <v>0</v>
      </c>
      <c r="O37" t="s">
        <v>5188</v>
      </c>
      <c r="P37" t="s">
        <v>215</v>
      </c>
    </row>
    <row r="38" spans="1:16" ht="19.149999999999999" x14ac:dyDescent="0.7">
      <c r="A38">
        <v>422</v>
      </c>
      <c r="B38" t="s">
        <v>4799</v>
      </c>
      <c r="C38" t="s">
        <v>461</v>
      </c>
      <c r="D38">
        <f t="shared" si="0"/>
        <v>10</v>
      </c>
      <c r="E38">
        <v>30</v>
      </c>
      <c r="F38">
        <f t="shared" si="1"/>
        <v>1</v>
      </c>
      <c r="G38" t="s">
        <v>461</v>
      </c>
      <c r="H38">
        <f t="shared" si="3"/>
        <v>82</v>
      </c>
      <c r="I38">
        <f>VLOOKUP(C38,ERP자료_수정_1!$E$3:$I$718,3,FALSE)</f>
        <v>0</v>
      </c>
      <c r="J38">
        <f>VLOOKUP(C38,ERP자료_수정_1!$E$3:$I$718,4,FALSE)</f>
        <v>0</v>
      </c>
      <c r="K38">
        <f>VLOOKUP(C38,ERP자료_수정_1!$E$3:$I$718,5,FALSE)</f>
        <v>-8500</v>
      </c>
      <c r="O38" t="s">
        <v>5189</v>
      </c>
      <c r="P38" t="s">
        <v>221</v>
      </c>
    </row>
    <row r="39" spans="1:16" ht="19.149999999999999" x14ac:dyDescent="0.7">
      <c r="A39">
        <v>134</v>
      </c>
      <c r="B39" t="s">
        <v>4471</v>
      </c>
      <c r="C39" t="s">
        <v>467</v>
      </c>
      <c r="D39">
        <f t="shared" si="0"/>
        <v>10</v>
      </c>
      <c r="E39">
        <v>31</v>
      </c>
      <c r="F39">
        <f t="shared" si="1"/>
        <v>1</v>
      </c>
      <c r="G39" t="s">
        <v>467</v>
      </c>
      <c r="H39">
        <f t="shared" si="3"/>
        <v>83</v>
      </c>
      <c r="I39">
        <f>VLOOKUP(C39,ERP자료_수정_1!$E$3:$I$718,3,FALSE)</f>
        <v>0</v>
      </c>
      <c r="J39">
        <f>VLOOKUP(C39,ERP자료_수정_1!$E$3:$I$718,4,FALSE)</f>
        <v>0</v>
      </c>
      <c r="K39">
        <f>VLOOKUP(C39,ERP자료_수정_1!$E$3:$I$718,5,FALSE)</f>
        <v>-2455</v>
      </c>
      <c r="O39" t="s">
        <v>5190</v>
      </c>
      <c r="P39" t="s">
        <v>226</v>
      </c>
    </row>
    <row r="40" spans="1:16" ht="19.149999999999999" x14ac:dyDescent="0.7">
      <c r="A40">
        <v>670</v>
      </c>
      <c r="B40" t="s">
        <v>5075</v>
      </c>
      <c r="C40" t="s">
        <v>474</v>
      </c>
      <c r="D40">
        <f t="shared" si="0"/>
        <v>10</v>
      </c>
      <c r="E40">
        <v>32</v>
      </c>
      <c r="F40">
        <f t="shared" si="1"/>
        <v>1</v>
      </c>
      <c r="G40" t="s">
        <v>474</v>
      </c>
      <c r="H40">
        <f t="shared" si="3"/>
        <v>85</v>
      </c>
      <c r="I40">
        <f>VLOOKUP(C40,ERP자료_수정_1!$E$3:$I$718,3,FALSE)</f>
        <v>600000</v>
      </c>
      <c r="J40">
        <f>VLOOKUP(C40,ERP자료_수정_1!$E$3:$I$718,4,FALSE)</f>
        <v>600000</v>
      </c>
      <c r="K40">
        <f>VLOOKUP(C40,ERP자료_수정_1!$E$3:$I$718,5,FALSE)</f>
        <v>0</v>
      </c>
      <c r="O40" t="s">
        <v>5191</v>
      </c>
      <c r="P40" t="s">
        <v>231</v>
      </c>
    </row>
    <row r="41" spans="1:16" ht="19.149999999999999" x14ac:dyDescent="0.7">
      <c r="A41">
        <v>277</v>
      </c>
      <c r="B41" t="s">
        <v>4637</v>
      </c>
      <c r="C41" t="s">
        <v>3852</v>
      </c>
      <c r="D41">
        <f t="shared" si="0"/>
        <v>5</v>
      </c>
      <c r="E41">
        <v>33</v>
      </c>
      <c r="F41">
        <f t="shared" si="1"/>
        <v>1</v>
      </c>
      <c r="G41" t="s">
        <v>5192</v>
      </c>
      <c r="H41" t="e">
        <f t="shared" si="3"/>
        <v>#N/A</v>
      </c>
      <c r="I41">
        <f>VLOOKUP(C41,ERP자료_수정_1!$E$3:$I$718,3,FALSE)</f>
        <v>0</v>
      </c>
      <c r="J41">
        <f>VLOOKUP(C41,ERP자료_수정_1!$E$3:$I$718,4,FALSE)</f>
        <v>0</v>
      </c>
      <c r="K41">
        <f>VLOOKUP(C41,ERP자료_수정_1!$E$3:$I$718,5,FALSE)</f>
        <v>4566426</v>
      </c>
      <c r="O41" t="s">
        <v>5193</v>
      </c>
      <c r="P41" t="s">
        <v>236</v>
      </c>
    </row>
    <row r="42" spans="1:16" ht="19.149999999999999" x14ac:dyDescent="0.7">
      <c r="A42">
        <v>278</v>
      </c>
      <c r="B42" t="s">
        <v>4638</v>
      </c>
      <c r="C42" t="s">
        <v>4639</v>
      </c>
      <c r="D42">
        <f t="shared" si="0"/>
        <v>5</v>
      </c>
      <c r="E42">
        <v>34</v>
      </c>
      <c r="F42">
        <f t="shared" si="1"/>
        <v>1</v>
      </c>
      <c r="G42" t="s">
        <v>3801</v>
      </c>
      <c r="H42" t="e">
        <f t="shared" si="3"/>
        <v>#N/A</v>
      </c>
      <c r="I42">
        <f>VLOOKUP(C42,ERP자료_수정_1!$E$3:$I$718,3,FALSE)</f>
        <v>0</v>
      </c>
      <c r="J42">
        <f>VLOOKUP(C42,ERP자료_수정_1!$E$3:$I$718,4,FALSE)</f>
        <v>0</v>
      </c>
      <c r="K42">
        <f>VLOOKUP(C42,ERP자료_수정_1!$E$3:$I$718,5,FALSE)</f>
        <v>-6751062</v>
      </c>
      <c r="O42" t="s">
        <v>5194</v>
      </c>
      <c r="P42" t="s">
        <v>240</v>
      </c>
    </row>
    <row r="43" spans="1:16" ht="19.149999999999999" x14ac:dyDescent="0.7">
      <c r="A43">
        <v>279</v>
      </c>
      <c r="B43" t="s">
        <v>4640</v>
      </c>
      <c r="C43" t="s">
        <v>479</v>
      </c>
      <c r="D43">
        <f t="shared" si="0"/>
        <v>5</v>
      </c>
      <c r="E43">
        <v>35</v>
      </c>
      <c r="F43">
        <f t="shared" si="1"/>
        <v>1</v>
      </c>
      <c r="G43" t="s">
        <v>479</v>
      </c>
      <c r="H43">
        <f t="shared" si="3"/>
        <v>86</v>
      </c>
      <c r="I43">
        <f>VLOOKUP(C43,ERP자료_수정_1!$E$3:$I$718,3,FALSE)</f>
        <v>73705940</v>
      </c>
      <c r="J43">
        <f>VLOOKUP(C43,ERP자료_수정_1!$E$3:$I$718,4,FALSE)</f>
        <v>30107700</v>
      </c>
      <c r="K43">
        <f>VLOOKUP(C43,ERP자료_수정_1!$E$3:$I$718,5,FALSE)</f>
        <v>73178893</v>
      </c>
      <c r="O43" t="s">
        <v>5195</v>
      </c>
      <c r="P43" t="s">
        <v>247</v>
      </c>
    </row>
    <row r="44" spans="1:16" ht="19.149999999999999" x14ac:dyDescent="0.7">
      <c r="A44">
        <v>659</v>
      </c>
      <c r="B44" t="s">
        <v>5062</v>
      </c>
      <c r="C44" t="s">
        <v>489</v>
      </c>
      <c r="D44">
        <f t="shared" si="0"/>
        <v>10</v>
      </c>
      <c r="E44">
        <v>36</v>
      </c>
      <c r="F44">
        <f t="shared" si="1"/>
        <v>1</v>
      </c>
      <c r="G44" t="s">
        <v>489</v>
      </c>
      <c r="H44">
        <f t="shared" si="3"/>
        <v>88</v>
      </c>
      <c r="I44">
        <f>VLOOKUP(C44,ERP자료_수정_1!$E$3:$I$718,3,FALSE)</f>
        <v>760000</v>
      </c>
      <c r="J44">
        <f>VLOOKUP(C44,ERP자료_수정_1!$E$3:$I$718,4,FALSE)</f>
        <v>760000</v>
      </c>
      <c r="K44">
        <f>VLOOKUP(C44,ERP자료_수정_1!$E$3:$I$718,5,FALSE)</f>
        <v>380000</v>
      </c>
      <c r="O44" t="s">
        <v>5196</v>
      </c>
      <c r="P44" t="s">
        <v>255</v>
      </c>
    </row>
    <row r="45" spans="1:16" ht="19.149999999999999" x14ac:dyDescent="0.7">
      <c r="A45">
        <v>6</v>
      </c>
      <c r="B45" t="s">
        <v>4308</v>
      </c>
      <c r="C45" t="s">
        <v>503</v>
      </c>
      <c r="D45">
        <f t="shared" si="0"/>
        <v>5</v>
      </c>
      <c r="E45">
        <v>37</v>
      </c>
      <c r="F45">
        <f t="shared" si="1"/>
        <v>4</v>
      </c>
      <c r="G45" t="s">
        <v>503</v>
      </c>
      <c r="H45" t="e">
        <f t="shared" si="3"/>
        <v>#N/A</v>
      </c>
      <c r="O45" t="s">
        <v>5197</v>
      </c>
      <c r="P45" t="s">
        <v>261</v>
      </c>
    </row>
    <row r="46" spans="1:16" ht="19.149999999999999" x14ac:dyDescent="0.7">
      <c r="A46">
        <v>7</v>
      </c>
      <c r="B46" t="s">
        <v>4309</v>
      </c>
      <c r="C46" t="s">
        <v>503</v>
      </c>
      <c r="D46">
        <f t="shared" si="0"/>
        <v>10</v>
      </c>
      <c r="E46">
        <v>37</v>
      </c>
      <c r="F46">
        <f t="shared" si="1"/>
        <v>4</v>
      </c>
      <c r="G46" t="s">
        <v>503</v>
      </c>
      <c r="H46" t="e">
        <f t="shared" si="3"/>
        <v>#N/A</v>
      </c>
      <c r="O46" t="s">
        <v>5198</v>
      </c>
      <c r="P46" t="s">
        <v>267</v>
      </c>
    </row>
    <row r="47" spans="1:16" ht="19.149999999999999" x14ac:dyDescent="0.7">
      <c r="A47">
        <v>67</v>
      </c>
      <c r="B47" t="s">
        <v>4393</v>
      </c>
      <c r="C47" t="s">
        <v>502</v>
      </c>
      <c r="D47">
        <f t="shared" si="0"/>
        <v>5</v>
      </c>
      <c r="E47">
        <v>37</v>
      </c>
      <c r="F47">
        <f t="shared" si="1"/>
        <v>4</v>
      </c>
      <c r="G47" t="s">
        <v>502</v>
      </c>
      <c r="H47">
        <f t="shared" si="3"/>
        <v>90</v>
      </c>
      <c r="I47">
        <v>552000</v>
      </c>
      <c r="J47">
        <v>0</v>
      </c>
      <c r="K47">
        <v>61464950</v>
      </c>
      <c r="O47" t="s">
        <v>5199</v>
      </c>
      <c r="P47" t="s">
        <v>272</v>
      </c>
    </row>
    <row r="48" spans="1:16" ht="19.149999999999999" x14ac:dyDescent="0.7">
      <c r="A48">
        <v>8</v>
      </c>
      <c r="B48" t="s">
        <v>4310</v>
      </c>
      <c r="C48" t="s">
        <v>4311</v>
      </c>
      <c r="D48">
        <f t="shared" si="0"/>
        <v>5</v>
      </c>
      <c r="E48">
        <v>37</v>
      </c>
      <c r="F48">
        <f t="shared" si="1"/>
        <v>4</v>
      </c>
      <c r="G48" t="s">
        <v>4311</v>
      </c>
      <c r="H48" t="e">
        <f t="shared" si="3"/>
        <v>#N/A</v>
      </c>
      <c r="O48" t="s">
        <v>5200</v>
      </c>
      <c r="P48" t="s">
        <v>277</v>
      </c>
    </row>
    <row r="49" spans="1:16" ht="19.149999999999999" x14ac:dyDescent="0.7">
      <c r="A49">
        <v>423</v>
      </c>
      <c r="B49" t="s">
        <v>4800</v>
      </c>
      <c r="C49" t="s">
        <v>525</v>
      </c>
      <c r="D49">
        <f t="shared" si="0"/>
        <v>10</v>
      </c>
      <c r="E49">
        <v>38</v>
      </c>
      <c r="F49">
        <f t="shared" si="1"/>
        <v>1</v>
      </c>
      <c r="G49" t="s">
        <v>525</v>
      </c>
      <c r="H49">
        <f t="shared" si="3"/>
        <v>94</v>
      </c>
      <c r="I49">
        <f>VLOOKUP(C49,ERP자료_수정_1!$E$3:$I$718,3,FALSE)</f>
        <v>0</v>
      </c>
      <c r="J49">
        <f>VLOOKUP(C49,ERP자료_수정_1!$E$3:$I$718,4,FALSE)</f>
        <v>0</v>
      </c>
      <c r="K49">
        <f>VLOOKUP(C49,ERP자료_수정_1!$E$3:$I$718,5,FALSE)</f>
        <v>-719820</v>
      </c>
      <c r="O49" t="s">
        <v>5201</v>
      </c>
      <c r="P49" t="s">
        <v>281</v>
      </c>
    </row>
    <row r="50" spans="1:16" ht="19.149999999999999" x14ac:dyDescent="0.7">
      <c r="A50">
        <v>516</v>
      </c>
      <c r="B50" t="s">
        <v>4903</v>
      </c>
      <c r="C50" t="s">
        <v>552</v>
      </c>
      <c r="D50">
        <f t="shared" si="0"/>
        <v>10</v>
      </c>
      <c r="E50">
        <v>39</v>
      </c>
      <c r="F50">
        <f t="shared" si="1"/>
        <v>1</v>
      </c>
      <c r="G50" t="s">
        <v>552</v>
      </c>
      <c r="H50">
        <f t="shared" si="3"/>
        <v>99</v>
      </c>
      <c r="I50">
        <f>VLOOKUP(C50,ERP자료_수정_1!$E$3:$I$718,3,FALSE)</f>
        <v>0</v>
      </c>
      <c r="J50">
        <f>VLOOKUP(C50,ERP자료_수정_1!$E$3:$I$718,4,FALSE)</f>
        <v>45000</v>
      </c>
      <c r="K50">
        <f>VLOOKUP(C50,ERP자료_수정_1!$E$3:$I$718,5,FALSE)</f>
        <v>-45000</v>
      </c>
      <c r="O50" t="s">
        <v>5202</v>
      </c>
      <c r="P50" t="s">
        <v>286</v>
      </c>
    </row>
    <row r="51" spans="1:16" ht="19.149999999999999" x14ac:dyDescent="0.7">
      <c r="A51">
        <v>517</v>
      </c>
      <c r="B51" t="s">
        <v>4904</v>
      </c>
      <c r="C51" t="s">
        <v>564</v>
      </c>
      <c r="D51">
        <f t="shared" si="0"/>
        <v>10</v>
      </c>
      <c r="E51">
        <v>40</v>
      </c>
      <c r="F51">
        <f t="shared" si="1"/>
        <v>1</v>
      </c>
      <c r="G51" t="s">
        <v>564</v>
      </c>
      <c r="H51">
        <f t="shared" si="3"/>
        <v>101</v>
      </c>
      <c r="I51">
        <f>VLOOKUP(C51,ERP자료_수정_1!$E$3:$I$718,3,FALSE)</f>
        <v>0</v>
      </c>
      <c r="J51">
        <f>VLOOKUP(C51,ERP자료_수정_1!$E$3:$I$718,4,FALSE)</f>
        <v>0</v>
      </c>
      <c r="K51">
        <f>VLOOKUP(C51,ERP자료_수정_1!$E$3:$I$718,5,FALSE)</f>
        <v>-417980</v>
      </c>
      <c r="O51" t="s">
        <v>5203</v>
      </c>
      <c r="P51" t="s">
        <v>290</v>
      </c>
    </row>
    <row r="52" spans="1:16" ht="19.149999999999999" x14ac:dyDescent="0.7">
      <c r="A52">
        <v>424</v>
      </c>
      <c r="B52" t="s">
        <v>4801</v>
      </c>
      <c r="C52" t="s">
        <v>716</v>
      </c>
      <c r="D52">
        <f t="shared" si="0"/>
        <v>10</v>
      </c>
      <c r="E52">
        <v>41</v>
      </c>
      <c r="F52">
        <f t="shared" si="1"/>
        <v>1</v>
      </c>
      <c r="G52" t="s">
        <v>716</v>
      </c>
      <c r="H52">
        <f t="shared" si="3"/>
        <v>132</v>
      </c>
      <c r="I52">
        <f>VLOOKUP(C52,ERP자료_수정_1!$E$3:$I$718,3,FALSE)</f>
        <v>3477600</v>
      </c>
      <c r="J52">
        <f>VLOOKUP(C52,ERP자료_수정_1!$E$3:$I$718,4,FALSE)</f>
        <v>5000000</v>
      </c>
      <c r="K52">
        <f>VLOOKUP(C52,ERP자료_수정_1!$E$3:$I$718,5,FALSE)</f>
        <v>-1522400</v>
      </c>
      <c r="O52" t="s">
        <v>5204</v>
      </c>
      <c r="P52" t="s">
        <v>298</v>
      </c>
    </row>
    <row r="53" spans="1:16" ht="19.149999999999999" x14ac:dyDescent="0.7">
      <c r="A53">
        <v>660</v>
      </c>
      <c r="B53" t="s">
        <v>5063</v>
      </c>
      <c r="C53" t="s">
        <v>588</v>
      </c>
      <c r="D53">
        <f t="shared" si="0"/>
        <v>10</v>
      </c>
      <c r="E53">
        <v>42</v>
      </c>
      <c r="F53">
        <f t="shared" si="1"/>
        <v>1</v>
      </c>
      <c r="G53" t="s">
        <v>588</v>
      </c>
      <c r="H53">
        <f t="shared" si="3"/>
        <v>106</v>
      </c>
      <c r="I53">
        <f>VLOOKUP(C53,ERP자료_수정_1!$E$3:$I$718,3,FALSE)</f>
        <v>320000</v>
      </c>
      <c r="J53">
        <f>VLOOKUP(C53,ERP자료_수정_1!$E$3:$I$718,4,FALSE)</f>
        <v>320000</v>
      </c>
      <c r="K53">
        <f>VLOOKUP(C53,ERP자료_수정_1!$E$3:$I$718,5,FALSE)</f>
        <v>0</v>
      </c>
      <c r="O53" t="s">
        <v>5205</v>
      </c>
      <c r="P53" t="s">
        <v>303</v>
      </c>
    </row>
    <row r="54" spans="1:16" ht="19.149999999999999" x14ac:dyDescent="0.7">
      <c r="A54">
        <v>604</v>
      </c>
      <c r="B54" t="s">
        <v>5002</v>
      </c>
      <c r="C54" t="s">
        <v>594</v>
      </c>
      <c r="D54">
        <f t="shared" si="0"/>
        <v>10</v>
      </c>
      <c r="E54">
        <v>43</v>
      </c>
      <c r="F54">
        <f t="shared" si="1"/>
        <v>1</v>
      </c>
      <c r="G54" t="s">
        <v>594</v>
      </c>
      <c r="H54">
        <f t="shared" si="3"/>
        <v>107</v>
      </c>
      <c r="I54">
        <f>VLOOKUP(C54,ERP자료_수정_1!$E$3:$I$718,3,FALSE)</f>
        <v>48000</v>
      </c>
      <c r="J54">
        <f>VLOOKUP(C54,ERP자료_수정_1!$E$3:$I$718,4,FALSE)</f>
        <v>48000</v>
      </c>
      <c r="K54">
        <f>VLOOKUP(C54,ERP자료_수정_1!$E$3:$I$718,5,FALSE)</f>
        <v>0</v>
      </c>
      <c r="O54" t="s">
        <v>5206</v>
      </c>
      <c r="P54" t="s">
        <v>307</v>
      </c>
    </row>
    <row r="55" spans="1:16" ht="19.149999999999999" x14ac:dyDescent="0.7">
      <c r="A55">
        <v>590</v>
      </c>
      <c r="B55" t="s">
        <v>4985</v>
      </c>
      <c r="C55" t="s">
        <v>599</v>
      </c>
      <c r="D55">
        <f t="shared" si="0"/>
        <v>10</v>
      </c>
      <c r="E55">
        <v>44</v>
      </c>
      <c r="F55">
        <f t="shared" si="1"/>
        <v>1</v>
      </c>
      <c r="G55" t="s">
        <v>599</v>
      </c>
      <c r="H55">
        <f t="shared" si="3"/>
        <v>108</v>
      </c>
      <c r="I55">
        <f>VLOOKUP(C55,ERP자료_수정_1!$E$3:$I$718,3,FALSE)</f>
        <v>1159000</v>
      </c>
      <c r="J55">
        <f>VLOOKUP(C55,ERP자료_수정_1!$E$3:$I$718,4,FALSE)</f>
        <v>978000</v>
      </c>
      <c r="K55">
        <f>VLOOKUP(C55,ERP자료_수정_1!$E$3:$I$718,5,FALSE)</f>
        <v>207000</v>
      </c>
      <c r="O55" t="s">
        <v>5207</v>
      </c>
      <c r="P55" t="s">
        <v>313</v>
      </c>
    </row>
    <row r="56" spans="1:16" ht="19.149999999999999" x14ac:dyDescent="0.7">
      <c r="A56">
        <v>605</v>
      </c>
      <c r="B56" t="s">
        <v>5003</v>
      </c>
      <c r="C56" t="s">
        <v>605</v>
      </c>
      <c r="D56">
        <f t="shared" si="0"/>
        <v>10</v>
      </c>
      <c r="E56">
        <v>45</v>
      </c>
      <c r="F56">
        <f t="shared" si="1"/>
        <v>1</v>
      </c>
      <c r="G56" t="s">
        <v>605</v>
      </c>
      <c r="H56">
        <f t="shared" si="3"/>
        <v>109</v>
      </c>
      <c r="I56">
        <f>VLOOKUP(C56,ERP자료_수정_1!$E$3:$I$718,3,FALSE)</f>
        <v>8997000</v>
      </c>
      <c r="J56">
        <f>VLOOKUP(C56,ERP자료_수정_1!$E$3:$I$718,4,FALSE)</f>
        <v>4032000</v>
      </c>
      <c r="K56">
        <f>VLOOKUP(C56,ERP자료_수정_1!$E$3:$I$718,5,FALSE)</f>
        <v>4965000</v>
      </c>
      <c r="O56" t="s">
        <v>5208</v>
      </c>
      <c r="P56" t="s">
        <v>319</v>
      </c>
    </row>
    <row r="57" spans="1:16" ht="19.149999999999999" x14ac:dyDescent="0.7">
      <c r="A57">
        <v>425</v>
      </c>
      <c r="B57" t="s">
        <v>4802</v>
      </c>
      <c r="C57" t="s">
        <v>611</v>
      </c>
      <c r="D57">
        <f t="shared" si="0"/>
        <v>5</v>
      </c>
      <c r="E57">
        <v>46</v>
      </c>
      <c r="F57">
        <f t="shared" si="1"/>
        <v>1</v>
      </c>
      <c r="G57" t="s">
        <v>611</v>
      </c>
      <c r="H57">
        <f t="shared" si="3"/>
        <v>110</v>
      </c>
      <c r="I57">
        <f>VLOOKUP(C57,ERP자료_수정_1!$E$3:$I$718,3,FALSE)</f>
        <v>8349610</v>
      </c>
      <c r="J57">
        <f>VLOOKUP(C57,ERP자료_수정_1!$E$3:$I$718,4,FALSE)</f>
        <v>10000000</v>
      </c>
      <c r="K57">
        <f>VLOOKUP(C57,ERP자료_수정_1!$E$3:$I$718,5,FALSE)</f>
        <v>-1650390</v>
      </c>
      <c r="O57" t="s">
        <v>5209</v>
      </c>
      <c r="P57" t="s">
        <v>323</v>
      </c>
    </row>
    <row r="58" spans="1:16" ht="19.149999999999999" x14ac:dyDescent="0.7">
      <c r="A58">
        <v>376</v>
      </c>
      <c r="B58" t="s">
        <v>4749</v>
      </c>
      <c r="C58" t="s">
        <v>623</v>
      </c>
      <c r="D58">
        <f t="shared" si="0"/>
        <v>10</v>
      </c>
      <c r="E58">
        <v>47</v>
      </c>
      <c r="F58">
        <f t="shared" si="1"/>
        <v>1</v>
      </c>
      <c r="G58" t="s">
        <v>623</v>
      </c>
      <c r="H58">
        <f t="shared" si="3"/>
        <v>112</v>
      </c>
      <c r="I58">
        <f>VLOOKUP(C58,ERP자료_수정_1!$E$3:$I$718,3,FALSE)</f>
        <v>66000</v>
      </c>
      <c r="J58">
        <f>VLOOKUP(C58,ERP자료_수정_1!$E$3:$I$718,4,FALSE)</f>
        <v>116000</v>
      </c>
      <c r="K58">
        <f>VLOOKUP(C58,ERP자료_수정_1!$E$3:$I$718,5,FALSE)</f>
        <v>0</v>
      </c>
      <c r="O58" t="s">
        <v>5210</v>
      </c>
      <c r="P58" t="s">
        <v>328</v>
      </c>
    </row>
    <row r="59" spans="1:16" ht="19.149999999999999" x14ac:dyDescent="0.7">
      <c r="A59">
        <v>518</v>
      </c>
      <c r="B59" t="s">
        <v>4905</v>
      </c>
      <c r="C59" t="s">
        <v>629</v>
      </c>
      <c r="D59">
        <f t="shared" si="0"/>
        <v>10</v>
      </c>
      <c r="E59">
        <v>48</v>
      </c>
      <c r="F59">
        <f t="shared" si="1"/>
        <v>1</v>
      </c>
      <c r="G59" t="s">
        <v>629</v>
      </c>
      <c r="H59">
        <f t="shared" si="3"/>
        <v>113</v>
      </c>
      <c r="I59">
        <f>VLOOKUP(C59,ERP자료_수정_1!$E$3:$I$718,3,FALSE)</f>
        <v>48000</v>
      </c>
      <c r="J59">
        <f>VLOOKUP(C59,ERP자료_수정_1!$E$3:$I$718,4,FALSE)</f>
        <v>48000</v>
      </c>
      <c r="K59">
        <f>VLOOKUP(C59,ERP자료_수정_1!$E$3:$I$718,5,FALSE)</f>
        <v>0</v>
      </c>
      <c r="O59" t="s">
        <v>5211</v>
      </c>
      <c r="P59" t="s">
        <v>332</v>
      </c>
    </row>
    <row r="60" spans="1:16" ht="19.149999999999999" x14ac:dyDescent="0.7">
      <c r="A60">
        <v>485</v>
      </c>
      <c r="B60" t="s">
        <v>4867</v>
      </c>
      <c r="C60" t="s">
        <v>633</v>
      </c>
      <c r="D60">
        <f t="shared" si="0"/>
        <v>10</v>
      </c>
      <c r="E60">
        <v>49</v>
      </c>
      <c r="F60">
        <f t="shared" si="1"/>
        <v>2</v>
      </c>
      <c r="G60" t="s">
        <v>633</v>
      </c>
      <c r="H60">
        <f t="shared" si="3"/>
        <v>114</v>
      </c>
      <c r="I60">
        <f>VLOOKUP(C60,ERP자료_수정_1!$E$3:$I$718,3,FALSE)</f>
        <v>459000</v>
      </c>
      <c r="J60">
        <f>VLOOKUP(C60,ERP자료_수정_1!$E$3:$I$718,4,FALSE)</f>
        <v>306000</v>
      </c>
      <c r="K60">
        <f>VLOOKUP(C60,ERP자료_수정_1!$E$3:$I$718,5,FALSE)</f>
        <v>153000</v>
      </c>
      <c r="O60" t="s">
        <v>5212</v>
      </c>
      <c r="P60" t="s">
        <v>337</v>
      </c>
    </row>
    <row r="61" spans="1:16" ht="19.149999999999999" x14ac:dyDescent="0.7">
      <c r="A61">
        <v>426</v>
      </c>
      <c r="B61" t="s">
        <v>4803</v>
      </c>
      <c r="C61" t="s">
        <v>637</v>
      </c>
      <c r="D61">
        <f t="shared" si="0"/>
        <v>5</v>
      </c>
      <c r="E61">
        <v>49</v>
      </c>
      <c r="F61">
        <f t="shared" si="1"/>
        <v>2</v>
      </c>
      <c r="G61" t="s">
        <v>637</v>
      </c>
      <c r="H61">
        <f t="shared" si="3"/>
        <v>115</v>
      </c>
      <c r="I61">
        <f>VLOOKUP(C61,ERP자료_수정_1!$E$3:$I$718,3,FALSE)</f>
        <v>4040510</v>
      </c>
      <c r="J61">
        <f>VLOOKUP(C61,ERP자료_수정_1!$E$3:$I$718,4,FALSE)</f>
        <v>5200000</v>
      </c>
      <c r="K61">
        <f>VLOOKUP(C61,ERP자료_수정_1!$E$3:$I$718,5,FALSE)</f>
        <v>-1159490</v>
      </c>
      <c r="O61" t="s">
        <v>5213</v>
      </c>
      <c r="P61" t="s">
        <v>341</v>
      </c>
    </row>
    <row r="62" spans="1:16" ht="19.149999999999999" x14ac:dyDescent="0.7">
      <c r="A62">
        <v>671</v>
      </c>
      <c r="B62" t="s">
        <v>5076</v>
      </c>
      <c r="C62" t="s">
        <v>644</v>
      </c>
      <c r="D62">
        <f t="shared" si="0"/>
        <v>10</v>
      </c>
      <c r="E62">
        <v>50</v>
      </c>
      <c r="F62">
        <f t="shared" si="1"/>
        <v>1</v>
      </c>
      <c r="G62" t="s">
        <v>644</v>
      </c>
      <c r="H62">
        <f t="shared" si="3"/>
        <v>116</v>
      </c>
      <c r="I62">
        <f>VLOOKUP(C62,ERP자료_수정_1!$E$3:$I$718,3,FALSE)</f>
        <v>0</v>
      </c>
      <c r="J62">
        <f>VLOOKUP(C62,ERP자료_수정_1!$E$3:$I$718,4,FALSE)</f>
        <v>0</v>
      </c>
      <c r="K62">
        <f>VLOOKUP(C62,ERP자료_수정_1!$E$3:$I$718,5,FALSE)</f>
        <v>60000</v>
      </c>
      <c r="O62" t="s">
        <v>5214</v>
      </c>
      <c r="P62" t="s">
        <v>345</v>
      </c>
    </row>
    <row r="63" spans="1:16" ht="19.149999999999999" x14ac:dyDescent="0.7">
      <c r="A63">
        <v>297</v>
      </c>
      <c r="B63" t="s">
        <v>4660</v>
      </c>
      <c r="C63" t="s">
        <v>648</v>
      </c>
      <c r="D63">
        <f t="shared" si="0"/>
        <v>10</v>
      </c>
      <c r="E63">
        <v>51</v>
      </c>
      <c r="F63">
        <f t="shared" si="1"/>
        <v>1</v>
      </c>
      <c r="G63" t="s">
        <v>648</v>
      </c>
      <c r="H63">
        <f t="shared" si="3"/>
        <v>117</v>
      </c>
      <c r="I63">
        <f>VLOOKUP(C63,ERP자료_수정_1!$E$3:$I$718,3,FALSE)</f>
        <v>80000</v>
      </c>
      <c r="J63">
        <f>VLOOKUP(C63,ERP자료_수정_1!$E$3:$I$718,4,FALSE)</f>
        <v>80000</v>
      </c>
      <c r="K63">
        <f>VLOOKUP(C63,ERP자료_수정_1!$E$3:$I$718,5,FALSE)</f>
        <v>0</v>
      </c>
      <c r="O63" t="s">
        <v>5215</v>
      </c>
      <c r="P63" t="s">
        <v>349</v>
      </c>
    </row>
    <row r="64" spans="1:16" ht="19.149999999999999" x14ac:dyDescent="0.7">
      <c r="A64">
        <v>178</v>
      </c>
      <c r="B64" t="s">
        <v>4528</v>
      </c>
      <c r="C64" t="s">
        <v>4529</v>
      </c>
      <c r="D64">
        <f t="shared" si="0"/>
        <v>10</v>
      </c>
      <c r="E64">
        <v>52</v>
      </c>
      <c r="F64">
        <f t="shared" si="1"/>
        <v>1</v>
      </c>
      <c r="G64" t="s">
        <v>658</v>
      </c>
      <c r="H64">
        <f t="shared" si="3"/>
        <v>119</v>
      </c>
      <c r="I64">
        <f>VLOOKUP(C64,ERP자료_수정_1!$E$3:$I$718,3,FALSE)</f>
        <v>0</v>
      </c>
      <c r="J64">
        <f>VLOOKUP(C64,ERP자료_수정_1!$E$3:$I$718,4,FALSE)</f>
        <v>76500</v>
      </c>
      <c r="K64">
        <f>VLOOKUP(C64,ERP자료_수정_1!$E$3:$I$718,5,FALSE)</f>
        <v>-5046619</v>
      </c>
      <c r="O64" t="s">
        <v>5216</v>
      </c>
      <c r="P64" t="s">
        <v>355</v>
      </c>
    </row>
    <row r="65" spans="1:16" ht="19.149999999999999" x14ac:dyDescent="0.7">
      <c r="A65">
        <v>179</v>
      </c>
      <c r="B65" t="s">
        <v>4530</v>
      </c>
      <c r="C65" t="s">
        <v>680</v>
      </c>
      <c r="D65">
        <f t="shared" si="0"/>
        <v>10</v>
      </c>
      <c r="E65">
        <v>53</v>
      </c>
      <c r="F65">
        <f t="shared" si="1"/>
        <v>1</v>
      </c>
      <c r="G65" t="s">
        <v>680</v>
      </c>
      <c r="H65">
        <f t="shared" si="3"/>
        <v>124</v>
      </c>
      <c r="I65">
        <f>VLOOKUP(C65,ERP자료_수정_1!$E$3:$I$718,3,FALSE)</f>
        <v>0</v>
      </c>
      <c r="J65">
        <f>VLOOKUP(C65,ERP자료_수정_1!$E$3:$I$718,4,FALSE)</f>
        <v>80000</v>
      </c>
      <c r="K65">
        <f>VLOOKUP(C65,ERP자료_수정_1!$E$3:$I$718,5,FALSE)</f>
        <v>-7575300</v>
      </c>
      <c r="O65" t="s">
        <v>5217</v>
      </c>
      <c r="P65" t="s">
        <v>363</v>
      </c>
    </row>
    <row r="66" spans="1:16" ht="19.149999999999999" x14ac:dyDescent="0.7">
      <c r="A66">
        <v>672</v>
      </c>
      <c r="B66" t="s">
        <v>5077</v>
      </c>
      <c r="C66" t="s">
        <v>693</v>
      </c>
      <c r="D66">
        <f t="shared" si="0"/>
        <v>10</v>
      </c>
      <c r="E66">
        <v>54</v>
      </c>
      <c r="F66">
        <f t="shared" si="1"/>
        <v>1</v>
      </c>
      <c r="G66" t="s">
        <v>693</v>
      </c>
      <c r="H66">
        <f t="shared" si="3"/>
        <v>127</v>
      </c>
      <c r="I66">
        <f>VLOOKUP(C66,ERP자료_수정_1!$E$3:$I$718,3,FALSE)</f>
        <v>24000</v>
      </c>
      <c r="J66">
        <f>VLOOKUP(C66,ERP자료_수정_1!$E$3:$I$718,4,FALSE)</f>
        <v>24000</v>
      </c>
      <c r="K66">
        <f>VLOOKUP(C66,ERP자료_수정_1!$E$3:$I$718,5,FALSE)</f>
        <v>0</v>
      </c>
      <c r="O66" t="s">
        <v>5218</v>
      </c>
      <c r="P66" t="s">
        <v>371</v>
      </c>
    </row>
    <row r="67" spans="1:16" ht="19.149999999999999" x14ac:dyDescent="0.7">
      <c r="A67">
        <v>673</v>
      </c>
      <c r="B67" t="s">
        <v>5078</v>
      </c>
      <c r="C67" t="s">
        <v>696</v>
      </c>
      <c r="D67">
        <f t="shared" ref="D67:D130" si="4">LEN(B67)</f>
        <v>10</v>
      </c>
      <c r="E67">
        <v>55</v>
      </c>
      <c r="F67">
        <f t="shared" ref="F67:F130" si="5">COUNTIF($E$3:$E$700,E67)</f>
        <v>1</v>
      </c>
      <c r="G67" t="s">
        <v>696</v>
      </c>
      <c r="H67">
        <f t="shared" si="3"/>
        <v>128</v>
      </c>
      <c r="I67">
        <f>VLOOKUP(C67,ERP자료_수정_1!$E$3:$I$718,3,FALSE)</f>
        <v>3239940</v>
      </c>
      <c r="J67">
        <f>VLOOKUP(C67,ERP자료_수정_1!$E$3:$I$718,4,FALSE)</f>
        <v>3239940</v>
      </c>
      <c r="K67">
        <f>VLOOKUP(C67,ERP자료_수정_1!$E$3:$I$718,5,FALSE)</f>
        <v>0</v>
      </c>
      <c r="O67" t="s">
        <v>5219</v>
      </c>
      <c r="P67" t="s">
        <v>376</v>
      </c>
    </row>
    <row r="68" spans="1:16" ht="19.149999999999999" x14ac:dyDescent="0.7">
      <c r="A68">
        <v>519</v>
      </c>
      <c r="B68" t="s">
        <v>4906</v>
      </c>
      <c r="C68" t="s">
        <v>4907</v>
      </c>
      <c r="D68">
        <f t="shared" si="4"/>
        <v>10</v>
      </c>
      <c r="E68">
        <v>56</v>
      </c>
      <c r="F68">
        <f t="shared" si="5"/>
        <v>1</v>
      </c>
      <c r="G68" t="s">
        <v>4907</v>
      </c>
      <c r="H68" t="e">
        <f t="shared" si="3"/>
        <v>#N/A</v>
      </c>
      <c r="O68" t="s">
        <v>5220</v>
      </c>
      <c r="P68" t="s">
        <v>383</v>
      </c>
    </row>
    <row r="69" spans="1:16" ht="19.149999999999999" x14ac:dyDescent="0.7">
      <c r="A69">
        <v>606</v>
      </c>
      <c r="B69" t="s">
        <v>5004</v>
      </c>
      <c r="C69" t="s">
        <v>705</v>
      </c>
      <c r="D69">
        <f t="shared" si="4"/>
        <v>10</v>
      </c>
      <c r="E69">
        <v>57</v>
      </c>
      <c r="F69">
        <f t="shared" si="5"/>
        <v>1</v>
      </c>
      <c r="G69" t="s">
        <v>705</v>
      </c>
      <c r="H69">
        <f t="shared" si="3"/>
        <v>130</v>
      </c>
      <c r="I69">
        <f>VLOOKUP(C69,ERP자료_수정_1!$E$3:$I$718,3,FALSE)</f>
        <v>0</v>
      </c>
      <c r="J69">
        <f>VLOOKUP(C69,ERP자료_수정_1!$E$3:$I$718,4,FALSE)</f>
        <v>0</v>
      </c>
      <c r="K69">
        <f>VLOOKUP(C69,ERP자료_수정_1!$E$3:$I$718,5,FALSE)</f>
        <v>-195000</v>
      </c>
      <c r="O69" t="s">
        <v>5221</v>
      </c>
      <c r="P69" t="s">
        <v>389</v>
      </c>
    </row>
    <row r="70" spans="1:16" ht="19.149999999999999" x14ac:dyDescent="0.7">
      <c r="A70">
        <v>9</v>
      </c>
      <c r="B70" t="s">
        <v>4312</v>
      </c>
      <c r="C70" t="s">
        <v>712</v>
      </c>
      <c r="D70">
        <f t="shared" si="4"/>
        <v>10</v>
      </c>
      <c r="E70">
        <v>58</v>
      </c>
      <c r="F70">
        <f t="shared" si="5"/>
        <v>2</v>
      </c>
      <c r="G70" t="s">
        <v>712</v>
      </c>
      <c r="H70" t="e">
        <f t="shared" si="3"/>
        <v>#N/A</v>
      </c>
      <c r="O70" t="s">
        <v>5222</v>
      </c>
      <c r="P70" t="s">
        <v>394</v>
      </c>
    </row>
    <row r="71" spans="1:16" ht="19.149999999999999" x14ac:dyDescent="0.7">
      <c r="A71">
        <v>520</v>
      </c>
      <c r="B71" t="s">
        <v>4908</v>
      </c>
      <c r="C71" t="s">
        <v>711</v>
      </c>
      <c r="D71">
        <f t="shared" si="4"/>
        <v>5</v>
      </c>
      <c r="E71">
        <v>58</v>
      </c>
      <c r="F71">
        <f t="shared" si="5"/>
        <v>2</v>
      </c>
      <c r="G71" t="s">
        <v>711</v>
      </c>
      <c r="H71">
        <f t="shared" si="3"/>
        <v>131</v>
      </c>
      <c r="I71">
        <v>-708400</v>
      </c>
      <c r="J71">
        <v>0</v>
      </c>
      <c r="K71">
        <v>977000</v>
      </c>
      <c r="O71" t="s">
        <v>5223</v>
      </c>
      <c r="P71" t="s">
        <v>5175</v>
      </c>
    </row>
    <row r="72" spans="1:16" ht="19.149999999999999" x14ac:dyDescent="0.7">
      <c r="A72">
        <v>229</v>
      </c>
      <c r="B72" t="s">
        <v>4583</v>
      </c>
      <c r="C72" t="s">
        <v>721</v>
      </c>
      <c r="D72">
        <f t="shared" si="4"/>
        <v>10</v>
      </c>
      <c r="E72">
        <v>59</v>
      </c>
      <c r="F72">
        <f t="shared" si="5"/>
        <v>1</v>
      </c>
      <c r="G72" t="s">
        <v>721</v>
      </c>
      <c r="H72">
        <f t="shared" si="3"/>
        <v>133</v>
      </c>
      <c r="I72">
        <f>VLOOKUP(C72,ERP자료_수정_1!$E$3:$I$718,3,FALSE)</f>
        <v>16000</v>
      </c>
      <c r="J72">
        <f>VLOOKUP(C72,ERP자료_수정_1!$E$3:$I$718,4,FALSE)</f>
        <v>48000</v>
      </c>
      <c r="K72">
        <f>VLOOKUP(C72,ERP자료_수정_1!$E$3:$I$718,5,FALSE)</f>
        <v>0</v>
      </c>
      <c r="O72" t="s">
        <v>5224</v>
      </c>
      <c r="P72" t="s">
        <v>398</v>
      </c>
    </row>
    <row r="73" spans="1:16" ht="19.149999999999999" x14ac:dyDescent="0.7">
      <c r="A73">
        <v>674</v>
      </c>
      <c r="B73" t="s">
        <v>5079</v>
      </c>
      <c r="C73" t="s">
        <v>725</v>
      </c>
      <c r="D73">
        <f t="shared" si="4"/>
        <v>5</v>
      </c>
      <c r="E73">
        <v>60</v>
      </c>
      <c r="F73">
        <f t="shared" si="5"/>
        <v>1</v>
      </c>
      <c r="G73" t="s">
        <v>725</v>
      </c>
      <c r="H73">
        <f t="shared" si="3"/>
        <v>134</v>
      </c>
      <c r="I73">
        <f>VLOOKUP(C73,ERP자료_수정_1!$E$3:$I$718,3,FALSE)</f>
        <v>424500</v>
      </c>
      <c r="J73">
        <f>VLOOKUP(C73,ERP자료_수정_1!$E$3:$I$718,4,FALSE)</f>
        <v>424500</v>
      </c>
      <c r="K73">
        <f>VLOOKUP(C73,ERP자료_수정_1!$E$3:$I$718,5,FALSE)</f>
        <v>64000</v>
      </c>
      <c r="O73" t="s">
        <v>5225</v>
      </c>
      <c r="P73" t="s">
        <v>402</v>
      </c>
    </row>
    <row r="74" spans="1:16" ht="19.149999999999999" x14ac:dyDescent="0.7">
      <c r="A74">
        <v>521</v>
      </c>
      <c r="B74" t="s">
        <v>4909</v>
      </c>
      <c r="C74" t="s">
        <v>729</v>
      </c>
      <c r="D74">
        <f t="shared" si="4"/>
        <v>10</v>
      </c>
      <c r="E74">
        <v>61</v>
      </c>
      <c r="F74">
        <f t="shared" si="5"/>
        <v>1</v>
      </c>
      <c r="G74" t="s">
        <v>729</v>
      </c>
      <c r="H74">
        <f t="shared" si="3"/>
        <v>135</v>
      </c>
      <c r="I74">
        <f>VLOOKUP(C74,ERP자료_수정_1!$E$3:$I$718,3,FALSE)</f>
        <v>0</v>
      </c>
      <c r="J74">
        <f>VLOOKUP(C74,ERP자료_수정_1!$E$3:$I$718,4,FALSE)</f>
        <v>0</v>
      </c>
      <c r="K74">
        <f>VLOOKUP(C74,ERP자료_수정_1!$E$3:$I$718,5,FALSE)</f>
        <v>-4770178</v>
      </c>
      <c r="O74" t="s">
        <v>5226</v>
      </c>
      <c r="P74" t="s">
        <v>408</v>
      </c>
    </row>
    <row r="75" spans="1:16" ht="19.149999999999999" x14ac:dyDescent="0.7">
      <c r="A75">
        <v>68</v>
      </c>
      <c r="B75" t="s">
        <v>4394</v>
      </c>
      <c r="C75" t="s">
        <v>4395</v>
      </c>
      <c r="D75">
        <f t="shared" si="4"/>
        <v>10</v>
      </c>
      <c r="E75">
        <v>62</v>
      </c>
      <c r="F75">
        <f t="shared" si="5"/>
        <v>1</v>
      </c>
      <c r="G75" t="s">
        <v>736</v>
      </c>
      <c r="H75">
        <f t="shared" si="3"/>
        <v>137</v>
      </c>
      <c r="I75">
        <f>VLOOKUP(C75,ERP자료_수정_1!$E$3:$I$718,3,FALSE)</f>
        <v>0</v>
      </c>
      <c r="J75">
        <f>VLOOKUP(C75,ERP자료_수정_1!$E$3:$I$718,4,FALSE)</f>
        <v>0</v>
      </c>
      <c r="K75">
        <f>VLOOKUP(C75,ERP자료_수정_1!$E$3:$I$718,5,FALSE)</f>
        <v>750000</v>
      </c>
      <c r="O75" t="s">
        <v>5227</v>
      </c>
      <c r="P75" t="s">
        <v>413</v>
      </c>
    </row>
    <row r="76" spans="1:16" ht="19.149999999999999" x14ac:dyDescent="0.7">
      <c r="A76">
        <v>377</v>
      </c>
      <c r="B76" t="s">
        <v>4750</v>
      </c>
      <c r="C76" t="s">
        <v>751</v>
      </c>
      <c r="D76">
        <f t="shared" si="4"/>
        <v>10</v>
      </c>
      <c r="E76">
        <v>63</v>
      </c>
      <c r="F76">
        <f t="shared" si="5"/>
        <v>1</v>
      </c>
      <c r="G76" t="s">
        <v>751</v>
      </c>
      <c r="H76">
        <f t="shared" si="3"/>
        <v>140</v>
      </c>
      <c r="I76">
        <f>VLOOKUP(C76,ERP자료_수정_1!$E$3:$I$718,3,FALSE)</f>
        <v>16000</v>
      </c>
      <c r="J76">
        <f>VLOOKUP(C76,ERP자료_수정_1!$E$3:$I$718,4,FALSE)</f>
        <v>16000</v>
      </c>
      <c r="K76">
        <f>VLOOKUP(C76,ERP자료_수정_1!$E$3:$I$718,5,FALSE)</f>
        <v>0</v>
      </c>
      <c r="O76" t="s">
        <v>5228</v>
      </c>
      <c r="P76" t="s">
        <v>419</v>
      </c>
    </row>
    <row r="77" spans="1:16" ht="19.149999999999999" x14ac:dyDescent="0.7">
      <c r="A77">
        <v>378</v>
      </c>
      <c r="B77" t="s">
        <v>4751</v>
      </c>
      <c r="C77" t="s">
        <v>754</v>
      </c>
      <c r="D77">
        <f t="shared" si="4"/>
        <v>10</v>
      </c>
      <c r="E77">
        <v>64</v>
      </c>
      <c r="F77">
        <f t="shared" si="5"/>
        <v>1</v>
      </c>
      <c r="G77" t="s">
        <v>754</v>
      </c>
      <c r="H77">
        <f t="shared" ref="H77:H140" si="6">MATCH(G77,$P$3:$P$1012,0)</f>
        <v>141</v>
      </c>
      <c r="I77">
        <f>VLOOKUP(C77,ERP자료_수정_1!$E$3:$I$718,3,FALSE)</f>
        <v>16986650</v>
      </c>
      <c r="J77">
        <f>VLOOKUP(C77,ERP자료_수정_1!$E$3:$I$718,4,FALSE)</f>
        <v>25000000</v>
      </c>
      <c r="K77">
        <f>VLOOKUP(C77,ERP자료_수정_1!$E$3:$I$718,5,FALSE)</f>
        <v>-7901525</v>
      </c>
      <c r="O77" t="s">
        <v>5229</v>
      </c>
      <c r="P77" t="s">
        <v>424</v>
      </c>
    </row>
    <row r="78" spans="1:16" ht="19.149999999999999" x14ac:dyDescent="0.7">
      <c r="A78">
        <v>522</v>
      </c>
      <c r="B78" t="s">
        <v>4910</v>
      </c>
      <c r="C78" t="s">
        <v>4271</v>
      </c>
      <c r="D78">
        <f t="shared" si="4"/>
        <v>10</v>
      </c>
      <c r="E78">
        <v>65</v>
      </c>
      <c r="F78">
        <f t="shared" si="5"/>
        <v>1</v>
      </c>
      <c r="G78" t="s">
        <v>4271</v>
      </c>
      <c r="H78" t="e">
        <f t="shared" si="6"/>
        <v>#N/A</v>
      </c>
      <c r="I78">
        <f>VLOOKUP(C78,ERP자료_수정_1!$E$3:$I$718,3,FALSE)</f>
        <v>30000</v>
      </c>
      <c r="J78">
        <f>VLOOKUP(C78,ERP자료_수정_1!$E$3:$I$718,4,FALSE)</f>
        <v>30000</v>
      </c>
      <c r="K78">
        <f>VLOOKUP(C78,ERP자료_수정_1!$E$3:$I$718,5,FALSE)</f>
        <v>0</v>
      </c>
      <c r="O78" t="s">
        <v>5230</v>
      </c>
      <c r="P78" t="s">
        <v>431</v>
      </c>
    </row>
    <row r="79" spans="1:16" ht="19.149999999999999" x14ac:dyDescent="0.7">
      <c r="A79">
        <v>298</v>
      </c>
      <c r="B79" t="s">
        <v>4661</v>
      </c>
      <c r="C79" t="s">
        <v>775</v>
      </c>
      <c r="D79">
        <f t="shared" si="4"/>
        <v>10</v>
      </c>
      <c r="E79">
        <v>66</v>
      </c>
      <c r="F79">
        <f t="shared" si="5"/>
        <v>1</v>
      </c>
      <c r="G79" t="s">
        <v>775</v>
      </c>
      <c r="H79">
        <f t="shared" si="6"/>
        <v>145</v>
      </c>
      <c r="I79">
        <f>VLOOKUP(C79,ERP자료_수정_1!$E$3:$I$718,3,FALSE)</f>
        <v>0</v>
      </c>
      <c r="J79">
        <f>VLOOKUP(C79,ERP자료_수정_1!$E$3:$I$718,4,FALSE)</f>
        <v>0</v>
      </c>
      <c r="K79">
        <f>VLOOKUP(C79,ERP자료_수정_1!$E$3:$I$718,5,FALSE)</f>
        <v>-10000000</v>
      </c>
      <c r="O79" t="s">
        <v>5231</v>
      </c>
      <c r="P79" t="s">
        <v>435</v>
      </c>
    </row>
    <row r="80" spans="1:16" ht="19.149999999999999" x14ac:dyDescent="0.7">
      <c r="A80">
        <v>299</v>
      </c>
      <c r="B80" t="s">
        <v>4662</v>
      </c>
      <c r="C80" t="s">
        <v>780</v>
      </c>
      <c r="D80">
        <f t="shared" si="4"/>
        <v>10</v>
      </c>
      <c r="E80">
        <v>67</v>
      </c>
      <c r="F80">
        <f t="shared" si="5"/>
        <v>1</v>
      </c>
      <c r="G80" t="s">
        <v>780</v>
      </c>
      <c r="H80">
        <f t="shared" si="6"/>
        <v>146</v>
      </c>
      <c r="I80">
        <f>VLOOKUP(C80,ERP자료_수정_1!$E$3:$I$718,3,FALSE)</f>
        <v>1000000</v>
      </c>
      <c r="J80">
        <f>VLOOKUP(C80,ERP자료_수정_1!$E$3:$I$718,4,FALSE)</f>
        <v>1000000</v>
      </c>
      <c r="K80">
        <f>VLOOKUP(C80,ERP자료_수정_1!$E$3:$I$718,5,FALSE)</f>
        <v>0</v>
      </c>
      <c r="O80" t="s">
        <v>5232</v>
      </c>
      <c r="P80" t="s">
        <v>442</v>
      </c>
    </row>
    <row r="81" spans="1:16" ht="19.149999999999999" x14ac:dyDescent="0.7">
      <c r="A81">
        <v>10</v>
      </c>
      <c r="B81" t="s">
        <v>4313</v>
      </c>
      <c r="C81" t="s">
        <v>784</v>
      </c>
      <c r="D81">
        <f t="shared" si="4"/>
        <v>10</v>
      </c>
      <c r="E81">
        <v>69</v>
      </c>
      <c r="F81">
        <f t="shared" si="5"/>
        <v>3</v>
      </c>
      <c r="G81" t="s">
        <v>784</v>
      </c>
      <c r="H81" t="e">
        <f t="shared" si="6"/>
        <v>#N/A</v>
      </c>
      <c r="O81" t="s">
        <v>5233</v>
      </c>
      <c r="P81" t="s">
        <v>446</v>
      </c>
    </row>
    <row r="82" spans="1:16" ht="19.149999999999999" x14ac:dyDescent="0.7">
      <c r="A82">
        <v>69</v>
      </c>
      <c r="B82" t="s">
        <v>4396</v>
      </c>
      <c r="C82" t="s">
        <v>4397</v>
      </c>
      <c r="D82">
        <f t="shared" si="4"/>
        <v>10</v>
      </c>
      <c r="E82">
        <v>69</v>
      </c>
      <c r="F82">
        <f t="shared" si="5"/>
        <v>3</v>
      </c>
      <c r="G82" t="s">
        <v>783</v>
      </c>
      <c r="H82">
        <f t="shared" si="6"/>
        <v>147</v>
      </c>
      <c r="I82">
        <v>73889300</v>
      </c>
      <c r="J82">
        <v>0</v>
      </c>
      <c r="K82">
        <v>148612746</v>
      </c>
      <c r="O82" t="s">
        <v>5234</v>
      </c>
      <c r="P82" t="s">
        <v>451</v>
      </c>
    </row>
    <row r="83" spans="1:16" ht="19.149999999999999" x14ac:dyDescent="0.7">
      <c r="A83">
        <v>11</v>
      </c>
      <c r="B83" t="s">
        <v>4314</v>
      </c>
      <c r="C83" t="s">
        <v>4315</v>
      </c>
      <c r="D83">
        <f t="shared" si="4"/>
        <v>5</v>
      </c>
      <c r="E83">
        <v>69</v>
      </c>
      <c r="F83">
        <f t="shared" si="5"/>
        <v>3</v>
      </c>
      <c r="G83" t="s">
        <v>4315</v>
      </c>
      <c r="H83" t="e">
        <f t="shared" si="6"/>
        <v>#N/A</v>
      </c>
      <c r="O83" t="s">
        <v>5235</v>
      </c>
      <c r="P83" t="s">
        <v>455</v>
      </c>
    </row>
    <row r="84" spans="1:16" ht="19.149999999999999" x14ac:dyDescent="0.7">
      <c r="A84">
        <v>230</v>
      </c>
      <c r="B84" t="s">
        <v>4584</v>
      </c>
      <c r="C84" t="s">
        <v>789</v>
      </c>
      <c r="D84">
        <f t="shared" si="4"/>
        <v>10</v>
      </c>
      <c r="E84">
        <v>70</v>
      </c>
      <c r="F84">
        <f t="shared" si="5"/>
        <v>1</v>
      </c>
      <c r="G84" t="s">
        <v>789</v>
      </c>
      <c r="H84">
        <f t="shared" si="6"/>
        <v>148</v>
      </c>
      <c r="I84">
        <f>VLOOKUP(C84,ERP자료_수정_1!$E$3:$I$718,3,FALSE)</f>
        <v>160000</v>
      </c>
      <c r="J84">
        <f>VLOOKUP(C84,ERP자료_수정_1!$E$3:$I$718,4,FALSE)</f>
        <v>128000</v>
      </c>
      <c r="K84">
        <f>VLOOKUP(C84,ERP자료_수정_1!$E$3:$I$718,5,FALSE)</f>
        <v>32000</v>
      </c>
      <c r="O84" t="s">
        <v>5236</v>
      </c>
      <c r="P84" t="s">
        <v>461</v>
      </c>
    </row>
    <row r="85" spans="1:16" ht="19.149999999999999" x14ac:dyDescent="0.7">
      <c r="A85">
        <v>300</v>
      </c>
      <c r="B85" t="s">
        <v>4663</v>
      </c>
      <c r="C85" t="s">
        <v>800</v>
      </c>
      <c r="D85">
        <f t="shared" si="4"/>
        <v>10</v>
      </c>
      <c r="E85">
        <v>71</v>
      </c>
      <c r="F85">
        <f t="shared" si="5"/>
        <v>1</v>
      </c>
      <c r="G85" t="s">
        <v>800</v>
      </c>
      <c r="H85">
        <f t="shared" si="6"/>
        <v>150</v>
      </c>
      <c r="I85">
        <f>VLOOKUP(C85,ERP자료_수정_1!$E$3:$I$718,3,FALSE)</f>
        <v>144000</v>
      </c>
      <c r="J85">
        <f>VLOOKUP(C85,ERP자료_수정_1!$E$3:$I$718,4,FALSE)</f>
        <v>144000</v>
      </c>
      <c r="K85">
        <f>VLOOKUP(C85,ERP자료_수정_1!$E$3:$I$718,5,FALSE)</f>
        <v>0</v>
      </c>
      <c r="O85" t="s">
        <v>5237</v>
      </c>
      <c r="P85" t="s">
        <v>467</v>
      </c>
    </row>
    <row r="86" spans="1:16" ht="19.149999999999999" x14ac:dyDescent="0.7">
      <c r="A86">
        <v>70</v>
      </c>
      <c r="B86" t="s">
        <v>4398</v>
      </c>
      <c r="C86" t="s">
        <v>804</v>
      </c>
      <c r="D86">
        <f t="shared" si="4"/>
        <v>10</v>
      </c>
      <c r="E86">
        <v>72</v>
      </c>
      <c r="F86">
        <f t="shared" si="5"/>
        <v>1</v>
      </c>
      <c r="G86" t="s">
        <v>804</v>
      </c>
      <c r="H86">
        <f t="shared" si="6"/>
        <v>151</v>
      </c>
      <c r="I86">
        <f>VLOOKUP(C86,ERP자료_수정_1!$E$3:$I$718,3,FALSE)</f>
        <v>30000</v>
      </c>
      <c r="J86">
        <f>VLOOKUP(C86,ERP자료_수정_1!$E$3:$I$718,4,FALSE)</f>
        <v>30000</v>
      </c>
      <c r="K86">
        <f>VLOOKUP(C86,ERP자료_수정_1!$E$3:$I$718,5,FALSE)</f>
        <v>0</v>
      </c>
      <c r="O86" t="s">
        <v>5238</v>
      </c>
      <c r="P86" t="s">
        <v>470</v>
      </c>
    </row>
    <row r="87" spans="1:16" ht="19.149999999999999" x14ac:dyDescent="0.7">
      <c r="A87">
        <v>427</v>
      </c>
      <c r="B87" t="s">
        <v>4804</v>
      </c>
      <c r="C87" t="s">
        <v>808</v>
      </c>
      <c r="D87">
        <f t="shared" si="4"/>
        <v>10</v>
      </c>
      <c r="E87">
        <v>73</v>
      </c>
      <c r="F87">
        <f t="shared" si="5"/>
        <v>1</v>
      </c>
      <c r="G87" t="s">
        <v>808</v>
      </c>
      <c r="H87">
        <f t="shared" si="6"/>
        <v>152</v>
      </c>
      <c r="I87">
        <f>VLOOKUP(C87,ERP자료_수정_1!$E$3:$I$718,3,FALSE)</f>
        <v>80000</v>
      </c>
      <c r="J87">
        <f>VLOOKUP(C87,ERP자료_수정_1!$E$3:$I$718,4,FALSE)</f>
        <v>80000</v>
      </c>
      <c r="K87">
        <f>VLOOKUP(C87,ERP자료_수정_1!$E$3:$I$718,5,FALSE)</f>
        <v>0</v>
      </c>
      <c r="O87" t="s">
        <v>5239</v>
      </c>
      <c r="P87" t="s">
        <v>474</v>
      </c>
    </row>
    <row r="88" spans="1:16" ht="19.149999999999999" x14ac:dyDescent="0.7">
      <c r="A88">
        <v>180</v>
      </c>
      <c r="B88" t="s">
        <v>4531</v>
      </c>
      <c r="C88" t="s">
        <v>811</v>
      </c>
      <c r="D88">
        <f t="shared" si="4"/>
        <v>10</v>
      </c>
      <c r="E88">
        <v>74</v>
      </c>
      <c r="F88">
        <f t="shared" si="5"/>
        <v>1</v>
      </c>
      <c r="G88" t="s">
        <v>811</v>
      </c>
      <c r="H88">
        <f t="shared" si="6"/>
        <v>153</v>
      </c>
      <c r="I88">
        <f>VLOOKUP(C88,ERP자료_수정_1!$E$3:$I$718,3,FALSE)</f>
        <v>2817456</v>
      </c>
      <c r="J88">
        <f>VLOOKUP(C88,ERP자료_수정_1!$E$3:$I$718,4,FALSE)</f>
        <v>7169100</v>
      </c>
      <c r="K88">
        <f>VLOOKUP(C88,ERP자료_수정_1!$E$3:$I$718,5,FALSE)</f>
        <v>-3630544</v>
      </c>
      <c r="O88" t="s">
        <v>5240</v>
      </c>
      <c r="P88" t="s">
        <v>479</v>
      </c>
    </row>
    <row r="89" spans="1:16" ht="19.149999999999999" x14ac:dyDescent="0.7">
      <c r="A89">
        <v>428</v>
      </c>
      <c r="B89" t="s">
        <v>4805</v>
      </c>
      <c r="C89" t="s">
        <v>820</v>
      </c>
      <c r="D89">
        <f t="shared" si="4"/>
        <v>10</v>
      </c>
      <c r="E89">
        <v>75</v>
      </c>
      <c r="F89">
        <f t="shared" si="5"/>
        <v>1</v>
      </c>
      <c r="G89" t="s">
        <v>820</v>
      </c>
      <c r="H89">
        <f t="shared" si="6"/>
        <v>155</v>
      </c>
      <c r="I89">
        <f>VLOOKUP(C89,ERP자료_수정_1!$E$3:$I$718,3,FALSE)</f>
        <v>0</v>
      </c>
      <c r="J89">
        <f>VLOOKUP(C89,ERP자료_수정_1!$E$3:$I$718,4,FALSE)</f>
        <v>0</v>
      </c>
      <c r="K89">
        <f>VLOOKUP(C89,ERP자료_수정_1!$E$3:$I$718,5,FALSE)</f>
        <v>4969800</v>
      </c>
      <c r="O89" t="s">
        <v>5241</v>
      </c>
      <c r="P89" t="s">
        <v>485</v>
      </c>
    </row>
    <row r="90" spans="1:16" ht="19.149999999999999" x14ac:dyDescent="0.7">
      <c r="A90">
        <v>379</v>
      </c>
      <c r="B90" t="s">
        <v>4752</v>
      </c>
      <c r="C90" t="s">
        <v>830</v>
      </c>
      <c r="D90">
        <f t="shared" si="4"/>
        <v>10</v>
      </c>
      <c r="E90">
        <v>76</v>
      </c>
      <c r="F90">
        <f t="shared" si="5"/>
        <v>1</v>
      </c>
      <c r="G90" t="s">
        <v>830</v>
      </c>
      <c r="H90">
        <f t="shared" si="6"/>
        <v>157</v>
      </c>
      <c r="I90">
        <f>VLOOKUP(C90,ERP자료_수정_1!$E$3:$I$718,3,FALSE)</f>
        <v>160000</v>
      </c>
      <c r="J90">
        <f>VLOOKUP(C90,ERP자료_수정_1!$E$3:$I$718,4,FALSE)</f>
        <v>160000</v>
      </c>
      <c r="K90">
        <f>VLOOKUP(C90,ERP자료_수정_1!$E$3:$I$718,5,FALSE)</f>
        <v>80000</v>
      </c>
      <c r="O90" t="s">
        <v>5242</v>
      </c>
      <c r="P90" t="s">
        <v>489</v>
      </c>
    </row>
    <row r="91" spans="1:16" ht="19.149999999999999" x14ac:dyDescent="0.7">
      <c r="A91">
        <v>523</v>
      </c>
      <c r="B91" t="s">
        <v>4911</v>
      </c>
      <c r="C91" t="s">
        <v>842</v>
      </c>
      <c r="D91">
        <f t="shared" si="4"/>
        <v>10</v>
      </c>
      <c r="E91">
        <v>77</v>
      </c>
      <c r="F91">
        <f t="shared" si="5"/>
        <v>1</v>
      </c>
      <c r="G91" t="s">
        <v>842</v>
      </c>
      <c r="H91">
        <f t="shared" si="6"/>
        <v>159</v>
      </c>
      <c r="I91">
        <f>VLOOKUP(C91,ERP자료_수정_1!$E$3:$I$718,3,FALSE)</f>
        <v>30000</v>
      </c>
      <c r="J91">
        <f>VLOOKUP(C91,ERP자료_수정_1!$E$3:$I$718,4,FALSE)</f>
        <v>0</v>
      </c>
      <c r="K91">
        <f>VLOOKUP(C91,ERP자료_수정_1!$E$3:$I$718,5,FALSE)</f>
        <v>30000</v>
      </c>
      <c r="O91" t="s">
        <v>5243</v>
      </c>
      <c r="P91" t="s">
        <v>496</v>
      </c>
    </row>
    <row r="92" spans="1:16" ht="19.149999999999999" x14ac:dyDescent="0.7">
      <c r="A92">
        <v>380</v>
      </c>
      <c r="B92" t="s">
        <v>4753</v>
      </c>
      <c r="C92" t="s">
        <v>846</v>
      </c>
      <c r="D92">
        <f t="shared" si="4"/>
        <v>10</v>
      </c>
      <c r="E92">
        <v>78</v>
      </c>
      <c r="F92">
        <f t="shared" si="5"/>
        <v>1</v>
      </c>
      <c r="G92" t="s">
        <v>846</v>
      </c>
      <c r="H92">
        <f t="shared" si="6"/>
        <v>160</v>
      </c>
      <c r="I92">
        <f>VLOOKUP(C92,ERP자료_수정_1!$E$3:$I$718,3,FALSE)</f>
        <v>80000</v>
      </c>
      <c r="J92">
        <f>VLOOKUP(C92,ERP자료_수정_1!$E$3:$I$718,4,FALSE)</f>
        <v>80000</v>
      </c>
      <c r="K92">
        <f>VLOOKUP(C92,ERP자료_수정_1!$E$3:$I$718,5,FALSE)</f>
        <v>0</v>
      </c>
      <c r="O92" t="s">
        <v>5244</v>
      </c>
      <c r="P92" t="s">
        <v>502</v>
      </c>
    </row>
    <row r="93" spans="1:16" ht="19.149999999999999" x14ac:dyDescent="0.7">
      <c r="A93">
        <v>524</v>
      </c>
      <c r="B93" t="s">
        <v>4912</v>
      </c>
      <c r="C93" t="s">
        <v>855</v>
      </c>
      <c r="D93">
        <f t="shared" si="4"/>
        <v>10</v>
      </c>
      <c r="E93">
        <v>79</v>
      </c>
      <c r="F93">
        <f t="shared" si="5"/>
        <v>1</v>
      </c>
      <c r="G93" t="s">
        <v>855</v>
      </c>
      <c r="H93">
        <f t="shared" si="6"/>
        <v>162</v>
      </c>
      <c r="I93">
        <f>VLOOKUP(C93,ERP자료_수정_1!$E$3:$I$718,3,FALSE)</f>
        <v>0</v>
      </c>
      <c r="J93">
        <f>VLOOKUP(C93,ERP자료_수정_1!$E$3:$I$718,4,FALSE)</f>
        <v>0</v>
      </c>
      <c r="K93">
        <f>VLOOKUP(C93,ERP자료_수정_1!$E$3:$I$718,5,FALSE)</f>
        <v>-48000</v>
      </c>
      <c r="O93" t="s">
        <v>5245</v>
      </c>
      <c r="P93" t="s">
        <v>507</v>
      </c>
    </row>
    <row r="94" spans="1:16" ht="19.149999999999999" x14ac:dyDescent="0.7">
      <c r="A94">
        <v>231</v>
      </c>
      <c r="B94" t="s">
        <v>4585</v>
      </c>
      <c r="C94" t="s">
        <v>860</v>
      </c>
      <c r="D94">
        <f t="shared" si="4"/>
        <v>10</v>
      </c>
      <c r="E94">
        <v>80</v>
      </c>
      <c r="F94">
        <f t="shared" si="5"/>
        <v>1</v>
      </c>
      <c r="G94" t="s">
        <v>860</v>
      </c>
      <c r="H94">
        <f t="shared" si="6"/>
        <v>163</v>
      </c>
      <c r="I94">
        <f>VLOOKUP(C94,ERP자료_수정_1!$E$3:$I$718,3,FALSE)</f>
        <v>1946720</v>
      </c>
      <c r="J94">
        <f>VLOOKUP(C94,ERP자료_수정_1!$E$3:$I$718,4,FALSE)</f>
        <v>3000000</v>
      </c>
      <c r="K94">
        <f>VLOOKUP(C94,ERP자료_수정_1!$E$3:$I$718,5,FALSE)</f>
        <v>-1053280</v>
      </c>
      <c r="O94" t="s">
        <v>5246</v>
      </c>
      <c r="P94" t="s">
        <v>513</v>
      </c>
    </row>
    <row r="95" spans="1:16" ht="19.149999999999999" x14ac:dyDescent="0.7">
      <c r="A95">
        <v>232</v>
      </c>
      <c r="B95" t="s">
        <v>4586</v>
      </c>
      <c r="C95" t="s">
        <v>883</v>
      </c>
      <c r="D95">
        <f t="shared" si="4"/>
        <v>10</v>
      </c>
      <c r="E95">
        <v>81</v>
      </c>
      <c r="F95">
        <f t="shared" si="5"/>
        <v>1</v>
      </c>
      <c r="G95" t="s">
        <v>883</v>
      </c>
      <c r="H95">
        <f t="shared" si="6"/>
        <v>167</v>
      </c>
      <c r="I95">
        <f>VLOOKUP(C95,ERP자료_수정_1!$E$3:$I$718,3,FALSE)</f>
        <v>0</v>
      </c>
      <c r="J95">
        <f>VLOOKUP(C95,ERP자료_수정_1!$E$3:$I$718,4,FALSE)</f>
        <v>26500000</v>
      </c>
      <c r="K95">
        <f>VLOOKUP(C95,ERP자료_수정_1!$E$3:$I$718,5,FALSE)</f>
        <v>237882</v>
      </c>
      <c r="O95" t="s">
        <v>5247</v>
      </c>
      <c r="P95" t="s">
        <v>519</v>
      </c>
    </row>
    <row r="96" spans="1:16" ht="19.149999999999999" x14ac:dyDescent="0.7">
      <c r="A96">
        <v>12</v>
      </c>
      <c r="B96" t="s">
        <v>4316</v>
      </c>
      <c r="C96" t="s">
        <v>890</v>
      </c>
      <c r="D96">
        <f t="shared" si="4"/>
        <v>10</v>
      </c>
      <c r="E96">
        <v>82</v>
      </c>
      <c r="F96">
        <f t="shared" si="5"/>
        <v>2</v>
      </c>
      <c r="G96" t="s">
        <v>890</v>
      </c>
      <c r="H96" t="e">
        <f t="shared" si="6"/>
        <v>#N/A</v>
      </c>
      <c r="O96" t="s">
        <v>5248</v>
      </c>
      <c r="P96" t="s">
        <v>525</v>
      </c>
    </row>
    <row r="97" spans="1:16" ht="19.149999999999999" x14ac:dyDescent="0.7">
      <c r="A97">
        <v>181</v>
      </c>
      <c r="B97" t="s">
        <v>4532</v>
      </c>
      <c r="C97" t="s">
        <v>889</v>
      </c>
      <c r="D97">
        <f t="shared" si="4"/>
        <v>5</v>
      </c>
      <c r="E97">
        <v>82</v>
      </c>
      <c r="F97">
        <f t="shared" si="5"/>
        <v>2</v>
      </c>
      <c r="G97" t="s">
        <v>889</v>
      </c>
      <c r="H97">
        <f t="shared" si="6"/>
        <v>168</v>
      </c>
      <c r="I97">
        <v>24350000</v>
      </c>
      <c r="J97">
        <v>25160000</v>
      </c>
      <c r="K97">
        <v>-19545108</v>
      </c>
      <c r="O97" t="s">
        <v>5249</v>
      </c>
      <c r="P97" t="s">
        <v>529</v>
      </c>
    </row>
    <row r="98" spans="1:16" ht="19.149999999999999" x14ac:dyDescent="0.7">
      <c r="A98">
        <v>233</v>
      </c>
      <c r="B98" t="s">
        <v>4587</v>
      </c>
      <c r="C98" t="s">
        <v>895</v>
      </c>
      <c r="D98">
        <f t="shared" si="4"/>
        <v>10</v>
      </c>
      <c r="E98">
        <v>83</v>
      </c>
      <c r="F98">
        <f t="shared" si="5"/>
        <v>1</v>
      </c>
      <c r="G98" t="s">
        <v>895</v>
      </c>
      <c r="H98">
        <f t="shared" si="6"/>
        <v>169</v>
      </c>
      <c r="I98">
        <f>VLOOKUP(C98,ERP자료_수정_1!$E$3:$I$718,3,FALSE)</f>
        <v>9200000</v>
      </c>
      <c r="J98">
        <f>VLOOKUP(C98,ERP자료_수정_1!$E$3:$I$718,4,FALSE)</f>
        <v>9200000</v>
      </c>
      <c r="K98">
        <f>VLOOKUP(C98,ERP자료_수정_1!$E$3:$I$718,5,FALSE)</f>
        <v>0</v>
      </c>
      <c r="O98" t="s">
        <v>5250</v>
      </c>
      <c r="P98" t="s">
        <v>535</v>
      </c>
    </row>
    <row r="99" spans="1:16" ht="19.149999999999999" x14ac:dyDescent="0.7">
      <c r="A99">
        <v>649</v>
      </c>
      <c r="B99" t="s">
        <v>5050</v>
      </c>
      <c r="C99" t="s">
        <v>907</v>
      </c>
      <c r="D99">
        <f t="shared" si="4"/>
        <v>10</v>
      </c>
      <c r="E99">
        <v>84</v>
      </c>
      <c r="F99">
        <f t="shared" si="5"/>
        <v>1</v>
      </c>
      <c r="G99" t="s">
        <v>907</v>
      </c>
      <c r="H99">
        <f t="shared" si="6"/>
        <v>171</v>
      </c>
      <c r="I99">
        <f>VLOOKUP(C99,ERP자료_수정_1!$E$3:$I$718,3,FALSE)</f>
        <v>30000</v>
      </c>
      <c r="J99">
        <f>VLOOKUP(C99,ERP자료_수정_1!$E$3:$I$718,4,FALSE)</f>
        <v>30000</v>
      </c>
      <c r="K99">
        <f>VLOOKUP(C99,ERP자료_수정_1!$E$3:$I$718,5,FALSE)</f>
        <v>0</v>
      </c>
      <c r="O99" t="s">
        <v>5251</v>
      </c>
      <c r="P99" t="s">
        <v>542</v>
      </c>
    </row>
    <row r="100" spans="1:16" ht="19.149999999999999" x14ac:dyDescent="0.7">
      <c r="A100">
        <v>234</v>
      </c>
      <c r="B100" t="s">
        <v>4588</v>
      </c>
      <c r="C100" t="s">
        <v>912</v>
      </c>
      <c r="D100">
        <f t="shared" si="4"/>
        <v>10</v>
      </c>
      <c r="E100">
        <v>85</v>
      </c>
      <c r="F100">
        <f t="shared" si="5"/>
        <v>1</v>
      </c>
      <c r="G100" t="s">
        <v>912</v>
      </c>
      <c r="H100">
        <f t="shared" si="6"/>
        <v>172</v>
      </c>
      <c r="I100">
        <f>VLOOKUP(C100,ERP자료_수정_1!$E$3:$I$718,3,FALSE)</f>
        <v>0</v>
      </c>
      <c r="J100">
        <f>VLOOKUP(C100,ERP자료_수정_1!$E$3:$I$718,4,FALSE)</f>
        <v>0</v>
      </c>
      <c r="K100">
        <f>VLOOKUP(C100,ERP자료_수정_1!$E$3:$I$718,5,FALSE)</f>
        <v>-2119910</v>
      </c>
      <c r="O100" t="s">
        <v>5252</v>
      </c>
      <c r="P100" t="s">
        <v>547</v>
      </c>
    </row>
    <row r="101" spans="1:16" ht="19.149999999999999" x14ac:dyDescent="0.7">
      <c r="A101">
        <v>182</v>
      </c>
      <c r="B101" t="s">
        <v>4533</v>
      </c>
      <c r="C101" t="s">
        <v>921</v>
      </c>
      <c r="D101">
        <f t="shared" si="4"/>
        <v>10</v>
      </c>
      <c r="E101">
        <v>86</v>
      </c>
      <c r="F101">
        <f t="shared" si="5"/>
        <v>1</v>
      </c>
      <c r="G101" t="s">
        <v>921</v>
      </c>
      <c r="H101">
        <f t="shared" si="6"/>
        <v>174</v>
      </c>
      <c r="I101">
        <f>VLOOKUP(C101,ERP자료_수정_1!$E$3:$I$718,3,FALSE)</f>
        <v>0</v>
      </c>
      <c r="J101">
        <f>VLOOKUP(C101,ERP자료_수정_1!$E$3:$I$718,4,FALSE)</f>
        <v>0</v>
      </c>
      <c r="K101">
        <f>VLOOKUP(C101,ERP자료_수정_1!$E$3:$I$718,5,FALSE)</f>
        <v>-43503792</v>
      </c>
      <c r="O101" t="s">
        <v>5253</v>
      </c>
      <c r="P101" t="s">
        <v>552</v>
      </c>
    </row>
    <row r="102" spans="1:16" ht="19.149999999999999" x14ac:dyDescent="0.7">
      <c r="A102">
        <v>71</v>
      </c>
      <c r="B102" t="s">
        <v>4399</v>
      </c>
      <c r="C102" t="s">
        <v>925</v>
      </c>
      <c r="D102">
        <f t="shared" si="4"/>
        <v>10</v>
      </c>
      <c r="E102">
        <v>87</v>
      </c>
      <c r="F102">
        <f t="shared" si="5"/>
        <v>1</v>
      </c>
      <c r="G102" t="s">
        <v>925</v>
      </c>
      <c r="H102">
        <f t="shared" si="6"/>
        <v>175</v>
      </c>
      <c r="I102">
        <f>VLOOKUP(C102,ERP자료_수정_1!$E$3:$I$718,3,FALSE)</f>
        <v>90000</v>
      </c>
      <c r="J102">
        <f>VLOOKUP(C102,ERP자료_수정_1!$E$3:$I$718,4,FALSE)</f>
        <v>90000</v>
      </c>
      <c r="K102">
        <f>VLOOKUP(C102,ERP자료_수정_1!$E$3:$I$718,5,FALSE)</f>
        <v>0</v>
      </c>
      <c r="O102" t="s">
        <v>5254</v>
      </c>
      <c r="P102" t="s">
        <v>557</v>
      </c>
    </row>
    <row r="103" spans="1:16" ht="19.149999999999999" x14ac:dyDescent="0.7">
      <c r="A103">
        <v>183</v>
      </c>
      <c r="B103" t="s">
        <v>4534</v>
      </c>
      <c r="C103" t="s">
        <v>929</v>
      </c>
      <c r="D103">
        <f t="shared" si="4"/>
        <v>10</v>
      </c>
      <c r="E103">
        <v>88</v>
      </c>
      <c r="F103">
        <f t="shared" si="5"/>
        <v>1</v>
      </c>
      <c r="G103" t="s">
        <v>929</v>
      </c>
      <c r="H103">
        <f t="shared" si="6"/>
        <v>176</v>
      </c>
      <c r="I103">
        <f>VLOOKUP(C103,ERP자료_수정_1!$E$3:$I$718,3,FALSE)</f>
        <v>0</v>
      </c>
      <c r="J103">
        <f>VLOOKUP(C103,ERP자료_수정_1!$E$3:$I$718,4,FALSE)</f>
        <v>0</v>
      </c>
      <c r="K103">
        <f>VLOOKUP(C103,ERP자료_수정_1!$E$3:$I$718,5,FALSE)</f>
        <v>-15500</v>
      </c>
      <c r="O103" t="s">
        <v>5255</v>
      </c>
      <c r="P103" t="s">
        <v>564</v>
      </c>
    </row>
    <row r="104" spans="1:16" ht="19.149999999999999" x14ac:dyDescent="0.7">
      <c r="A104">
        <v>486</v>
      </c>
      <c r="B104" t="s">
        <v>4868</v>
      </c>
      <c r="C104" t="s">
        <v>938</v>
      </c>
      <c r="D104">
        <f t="shared" si="4"/>
        <v>10</v>
      </c>
      <c r="E104">
        <v>89</v>
      </c>
      <c r="F104">
        <f t="shared" si="5"/>
        <v>1</v>
      </c>
      <c r="G104" t="s">
        <v>938</v>
      </c>
      <c r="H104">
        <f t="shared" si="6"/>
        <v>178</v>
      </c>
      <c r="I104">
        <f>VLOOKUP(C104,ERP자료_수정_1!$E$3:$I$718,3,FALSE)</f>
        <v>0</v>
      </c>
      <c r="J104">
        <f>VLOOKUP(C104,ERP자료_수정_1!$E$3:$I$718,4,FALSE)</f>
        <v>0</v>
      </c>
      <c r="K104">
        <f>VLOOKUP(C104,ERP자료_수정_1!$E$3:$I$718,5,FALSE)</f>
        <v>30000</v>
      </c>
      <c r="O104" t="s">
        <v>5256</v>
      </c>
      <c r="P104" t="s">
        <v>568</v>
      </c>
    </row>
    <row r="105" spans="1:16" ht="19.149999999999999" x14ac:dyDescent="0.7">
      <c r="A105">
        <v>429</v>
      </c>
      <c r="B105" t="s">
        <v>4806</v>
      </c>
      <c r="C105" t="s">
        <v>4807</v>
      </c>
      <c r="D105">
        <f t="shared" si="4"/>
        <v>10</v>
      </c>
      <c r="E105">
        <v>90</v>
      </c>
      <c r="F105">
        <f t="shared" si="5"/>
        <v>1</v>
      </c>
      <c r="G105" t="s">
        <v>950</v>
      </c>
      <c r="H105">
        <f t="shared" si="6"/>
        <v>180</v>
      </c>
      <c r="I105">
        <f>VLOOKUP(C105,ERP자료_수정_1!$E$3:$I$718,3,FALSE)</f>
        <v>0</v>
      </c>
      <c r="J105">
        <f>VLOOKUP(C105,ERP자료_수정_1!$E$3:$I$718,4,FALSE)</f>
        <v>0</v>
      </c>
      <c r="K105">
        <f>VLOOKUP(C105,ERP자료_수정_1!$E$3:$I$718,5,FALSE)</f>
        <v>-6712200</v>
      </c>
      <c r="O105" t="s">
        <v>5257</v>
      </c>
      <c r="P105" t="s">
        <v>573</v>
      </c>
    </row>
    <row r="106" spans="1:16" ht="19.149999999999999" x14ac:dyDescent="0.7">
      <c r="A106">
        <v>235</v>
      </c>
      <c r="B106" t="s">
        <v>4589</v>
      </c>
      <c r="C106" t="s">
        <v>944</v>
      </c>
      <c r="D106">
        <f t="shared" si="4"/>
        <v>10</v>
      </c>
      <c r="E106">
        <v>91</v>
      </c>
      <c r="F106">
        <f t="shared" si="5"/>
        <v>1</v>
      </c>
      <c r="G106" t="s">
        <v>944</v>
      </c>
      <c r="H106">
        <f t="shared" si="6"/>
        <v>179</v>
      </c>
      <c r="I106">
        <f>VLOOKUP(C106,ERP자료_수정_1!$E$3:$I$718,3,FALSE)</f>
        <v>0</v>
      </c>
      <c r="J106">
        <f>VLOOKUP(C106,ERP자료_수정_1!$E$3:$I$718,4,FALSE)</f>
        <v>0</v>
      </c>
      <c r="K106">
        <f>VLOOKUP(C106,ERP자료_수정_1!$E$3:$I$718,5,FALSE)</f>
        <v>-60000</v>
      </c>
      <c r="O106" t="s">
        <v>5258</v>
      </c>
      <c r="P106" t="s">
        <v>578</v>
      </c>
    </row>
    <row r="107" spans="1:16" ht="19.149999999999999" x14ac:dyDescent="0.7">
      <c r="A107">
        <v>13</v>
      </c>
      <c r="B107" t="s">
        <v>4317</v>
      </c>
      <c r="C107" t="s">
        <v>957</v>
      </c>
      <c r="D107">
        <f t="shared" si="4"/>
        <v>5</v>
      </c>
      <c r="E107">
        <v>92</v>
      </c>
      <c r="F107">
        <f t="shared" si="5"/>
        <v>3</v>
      </c>
      <c r="G107" t="s">
        <v>957</v>
      </c>
      <c r="H107" t="e">
        <f t="shared" si="6"/>
        <v>#N/A</v>
      </c>
      <c r="O107" t="s">
        <v>5259</v>
      </c>
      <c r="P107" t="s">
        <v>583</v>
      </c>
    </row>
    <row r="108" spans="1:16" ht="19.149999999999999" x14ac:dyDescent="0.7">
      <c r="A108">
        <v>14</v>
      </c>
      <c r="B108" t="s">
        <v>4318</v>
      </c>
      <c r="C108" t="s">
        <v>957</v>
      </c>
      <c r="D108">
        <f t="shared" si="4"/>
        <v>10</v>
      </c>
      <c r="E108">
        <v>92</v>
      </c>
      <c r="F108">
        <f t="shared" si="5"/>
        <v>3</v>
      </c>
      <c r="G108" t="s">
        <v>957</v>
      </c>
      <c r="H108" t="e">
        <f t="shared" si="6"/>
        <v>#N/A</v>
      </c>
      <c r="O108" t="s">
        <v>5260</v>
      </c>
      <c r="P108" t="s">
        <v>588</v>
      </c>
    </row>
    <row r="109" spans="1:16" ht="19.149999999999999" x14ac:dyDescent="0.7">
      <c r="A109">
        <v>184</v>
      </c>
      <c r="B109" t="s">
        <v>4535</v>
      </c>
      <c r="C109" t="s">
        <v>956</v>
      </c>
      <c r="D109">
        <f t="shared" si="4"/>
        <v>5</v>
      </c>
      <c r="E109">
        <v>92</v>
      </c>
      <c r="F109">
        <f t="shared" si="5"/>
        <v>3</v>
      </c>
      <c r="G109" t="s">
        <v>956</v>
      </c>
      <c r="H109">
        <f t="shared" si="6"/>
        <v>181</v>
      </c>
      <c r="I109">
        <v>1656500</v>
      </c>
      <c r="J109">
        <v>7700000</v>
      </c>
      <c r="K109">
        <v>-4043500</v>
      </c>
      <c r="O109" t="s">
        <v>5261</v>
      </c>
      <c r="P109" t="s">
        <v>594</v>
      </c>
    </row>
    <row r="110" spans="1:16" ht="19.149999999999999" x14ac:dyDescent="0.7">
      <c r="A110">
        <v>381</v>
      </c>
      <c r="B110" t="s">
        <v>4754</v>
      </c>
      <c r="C110" t="s">
        <v>980</v>
      </c>
      <c r="D110">
        <f t="shared" si="4"/>
        <v>10</v>
      </c>
      <c r="E110">
        <v>93</v>
      </c>
      <c r="F110">
        <f t="shared" si="5"/>
        <v>1</v>
      </c>
      <c r="G110" t="s">
        <v>980</v>
      </c>
      <c r="H110">
        <f t="shared" si="6"/>
        <v>186</v>
      </c>
      <c r="I110">
        <f>VLOOKUP(C110,ERP자료_수정_1!$E$3:$I$718,3,FALSE)</f>
        <v>1392800</v>
      </c>
      <c r="J110">
        <f>VLOOKUP(C110,ERP자료_수정_1!$E$3:$I$718,4,FALSE)</f>
        <v>3000000</v>
      </c>
      <c r="K110">
        <f>VLOOKUP(C110,ERP자료_수정_1!$E$3:$I$718,5,FALSE)</f>
        <v>-1607200</v>
      </c>
      <c r="O110" t="s">
        <v>5262</v>
      </c>
      <c r="P110" t="s">
        <v>599</v>
      </c>
    </row>
    <row r="111" spans="1:16" ht="19.149999999999999" x14ac:dyDescent="0.7">
      <c r="A111">
        <v>591</v>
      </c>
      <c r="B111" t="s">
        <v>4986</v>
      </c>
      <c r="C111" t="s">
        <v>985</v>
      </c>
      <c r="D111">
        <f t="shared" si="4"/>
        <v>10</v>
      </c>
      <c r="E111">
        <v>94</v>
      </c>
      <c r="F111">
        <f t="shared" si="5"/>
        <v>1</v>
      </c>
      <c r="G111" t="s">
        <v>985</v>
      </c>
      <c r="H111">
        <f t="shared" si="6"/>
        <v>187</v>
      </c>
      <c r="I111">
        <f>VLOOKUP(C111,ERP자료_수정_1!$E$3:$I$718,3,FALSE)</f>
        <v>15000</v>
      </c>
      <c r="J111">
        <f>VLOOKUP(C111,ERP자료_수정_1!$E$3:$I$718,4,FALSE)</f>
        <v>15000</v>
      </c>
      <c r="K111">
        <f>VLOOKUP(C111,ERP자료_수정_1!$E$3:$I$718,5,FALSE)</f>
        <v>0</v>
      </c>
      <c r="O111" t="s">
        <v>5263</v>
      </c>
      <c r="P111" t="s">
        <v>605</v>
      </c>
    </row>
    <row r="112" spans="1:16" ht="19.149999999999999" x14ac:dyDescent="0.7">
      <c r="A112">
        <v>15</v>
      </c>
      <c r="B112" t="s">
        <v>4319</v>
      </c>
      <c r="C112" t="s">
        <v>990</v>
      </c>
      <c r="D112">
        <f t="shared" si="4"/>
        <v>10</v>
      </c>
      <c r="E112">
        <v>95</v>
      </c>
      <c r="F112">
        <f t="shared" si="5"/>
        <v>2</v>
      </c>
      <c r="G112" t="s">
        <v>990</v>
      </c>
      <c r="H112" t="e">
        <f t="shared" si="6"/>
        <v>#N/A</v>
      </c>
      <c r="O112" t="s">
        <v>5264</v>
      </c>
      <c r="P112" t="s">
        <v>611</v>
      </c>
    </row>
    <row r="113" spans="1:16" ht="19.149999999999999" x14ac:dyDescent="0.7">
      <c r="A113">
        <v>525</v>
      </c>
      <c r="B113" t="s">
        <v>4913</v>
      </c>
      <c r="C113" t="s">
        <v>989</v>
      </c>
      <c r="D113">
        <f t="shared" si="4"/>
        <v>5</v>
      </c>
      <c r="E113">
        <v>95</v>
      </c>
      <c r="F113">
        <f t="shared" si="5"/>
        <v>2</v>
      </c>
      <c r="G113" t="s">
        <v>989</v>
      </c>
      <c r="H113">
        <f t="shared" si="6"/>
        <v>188</v>
      </c>
      <c r="I113">
        <v>401795990</v>
      </c>
      <c r="J113">
        <v>395347610</v>
      </c>
      <c r="K113">
        <v>6448380</v>
      </c>
      <c r="O113" t="s">
        <v>5265</v>
      </c>
      <c r="P113" t="s">
        <v>618</v>
      </c>
    </row>
    <row r="114" spans="1:16" ht="19.149999999999999" x14ac:dyDescent="0.7">
      <c r="A114">
        <v>301</v>
      </c>
      <c r="B114" t="s">
        <v>4664</v>
      </c>
      <c r="C114" t="s">
        <v>1003</v>
      </c>
      <c r="D114">
        <f t="shared" si="4"/>
        <v>10</v>
      </c>
      <c r="E114">
        <v>96</v>
      </c>
      <c r="F114">
        <f t="shared" si="5"/>
        <v>1</v>
      </c>
      <c r="G114" t="s">
        <v>1003</v>
      </c>
      <c r="H114">
        <f t="shared" si="6"/>
        <v>191</v>
      </c>
      <c r="I114">
        <f>VLOOKUP(C114,ERP자료_수정_1!$E$3:$I$718,3,FALSE)</f>
        <v>304000</v>
      </c>
      <c r="J114">
        <f>VLOOKUP(C114,ERP자료_수정_1!$E$3:$I$718,4,FALSE)</f>
        <v>152000</v>
      </c>
      <c r="K114">
        <f>VLOOKUP(C114,ERP자료_수정_1!$E$3:$I$718,5,FALSE)</f>
        <v>152000</v>
      </c>
      <c r="O114" t="s">
        <v>5266</v>
      </c>
      <c r="P114" t="s">
        <v>623</v>
      </c>
    </row>
    <row r="115" spans="1:16" ht="19.149999999999999" x14ac:dyDescent="0.7">
      <c r="A115">
        <v>302</v>
      </c>
      <c r="B115" t="s">
        <v>4665</v>
      </c>
      <c r="C115" t="s">
        <v>1011</v>
      </c>
      <c r="D115">
        <f t="shared" si="4"/>
        <v>10</v>
      </c>
      <c r="E115">
        <v>97</v>
      </c>
      <c r="F115">
        <f t="shared" si="5"/>
        <v>1</v>
      </c>
      <c r="G115" t="s">
        <v>1011</v>
      </c>
      <c r="H115">
        <f t="shared" si="6"/>
        <v>193</v>
      </c>
      <c r="I115">
        <f>VLOOKUP(C115,ERP자료_수정_1!$E$3:$I$718,3,FALSE)</f>
        <v>990000</v>
      </c>
      <c r="J115">
        <f>VLOOKUP(C115,ERP자료_수정_1!$E$3:$I$718,4,FALSE)</f>
        <v>990000</v>
      </c>
      <c r="K115">
        <f>VLOOKUP(C115,ERP자료_수정_1!$E$3:$I$718,5,FALSE)</f>
        <v>0</v>
      </c>
      <c r="O115" t="s">
        <v>5267</v>
      </c>
      <c r="P115" t="s">
        <v>629</v>
      </c>
    </row>
    <row r="116" spans="1:16" ht="19.149999999999999" x14ac:dyDescent="0.7">
      <c r="A116">
        <v>135</v>
      </c>
      <c r="B116" t="s">
        <v>4472</v>
      </c>
      <c r="C116" t="s">
        <v>1015</v>
      </c>
      <c r="D116">
        <f t="shared" si="4"/>
        <v>10</v>
      </c>
      <c r="E116">
        <v>98</v>
      </c>
      <c r="F116">
        <f t="shared" si="5"/>
        <v>1</v>
      </c>
      <c r="G116" t="s">
        <v>1015</v>
      </c>
      <c r="H116">
        <f t="shared" si="6"/>
        <v>194</v>
      </c>
      <c r="I116">
        <f>VLOOKUP(C116,ERP자료_수정_1!$E$3:$I$718,3,FALSE)</f>
        <v>230763550</v>
      </c>
      <c r="J116">
        <f>VLOOKUP(C116,ERP자료_수정_1!$E$3:$I$718,4,FALSE)</f>
        <v>214891650</v>
      </c>
      <c r="K116">
        <f>VLOOKUP(C116,ERP자료_수정_1!$E$3:$I$718,5,FALSE)</f>
        <v>15871900</v>
      </c>
      <c r="O116" t="s">
        <v>5268</v>
      </c>
      <c r="P116" t="s">
        <v>633</v>
      </c>
    </row>
    <row r="117" spans="1:16" ht="19.149999999999999" x14ac:dyDescent="0.7">
      <c r="A117">
        <v>430</v>
      </c>
      <c r="B117" t="s">
        <v>4808</v>
      </c>
      <c r="C117" t="s">
        <v>1022</v>
      </c>
      <c r="D117">
        <f t="shared" si="4"/>
        <v>5</v>
      </c>
      <c r="E117">
        <v>99</v>
      </c>
      <c r="F117">
        <f t="shared" si="5"/>
        <v>1</v>
      </c>
      <c r="G117" t="s">
        <v>1022</v>
      </c>
      <c r="H117">
        <f t="shared" si="6"/>
        <v>196</v>
      </c>
      <c r="I117">
        <f>VLOOKUP(C117,ERP자료_수정_1!$E$3:$I$718,3,FALSE)</f>
        <v>0</v>
      </c>
      <c r="J117">
        <f>VLOOKUP(C117,ERP자료_수정_1!$E$3:$I$718,4,FALSE)</f>
        <v>0</v>
      </c>
      <c r="K117">
        <f>VLOOKUP(C117,ERP자료_수정_1!$E$3:$I$718,5,FALSE)</f>
        <v>-409240</v>
      </c>
      <c r="O117" t="s">
        <v>5269</v>
      </c>
      <c r="P117" t="s">
        <v>637</v>
      </c>
    </row>
    <row r="118" spans="1:16" ht="19.149999999999999" x14ac:dyDescent="0.7">
      <c r="A118">
        <v>303</v>
      </c>
      <c r="B118" t="s">
        <v>4666</v>
      </c>
      <c r="C118" t="s">
        <v>1032</v>
      </c>
      <c r="D118">
        <f t="shared" si="4"/>
        <v>10</v>
      </c>
      <c r="E118">
        <v>100</v>
      </c>
      <c r="F118">
        <f t="shared" si="5"/>
        <v>1</v>
      </c>
      <c r="G118" t="s">
        <v>1032</v>
      </c>
      <c r="H118">
        <f t="shared" si="6"/>
        <v>198</v>
      </c>
      <c r="I118">
        <f>VLOOKUP(C118,ERP자료_수정_1!$E$3:$I$718,3,FALSE)</f>
        <v>0</v>
      </c>
      <c r="J118">
        <f>VLOOKUP(C118,ERP자료_수정_1!$E$3:$I$718,4,FALSE)</f>
        <v>28500000</v>
      </c>
      <c r="K118">
        <f>VLOOKUP(C118,ERP자료_수정_1!$E$3:$I$718,5,FALSE)</f>
        <v>-5002925</v>
      </c>
      <c r="O118" t="s">
        <v>5270</v>
      </c>
      <c r="P118" t="s">
        <v>644</v>
      </c>
    </row>
    <row r="119" spans="1:16" ht="19.149999999999999" x14ac:dyDescent="0.7">
      <c r="A119">
        <v>607</v>
      </c>
      <c r="B119" t="s">
        <v>5005</v>
      </c>
      <c r="C119" t="s">
        <v>1037</v>
      </c>
      <c r="D119">
        <f t="shared" si="4"/>
        <v>10</v>
      </c>
      <c r="E119">
        <v>101</v>
      </c>
      <c r="F119">
        <f t="shared" si="5"/>
        <v>2</v>
      </c>
      <c r="G119" t="s">
        <v>1037</v>
      </c>
      <c r="H119">
        <f t="shared" si="6"/>
        <v>199</v>
      </c>
      <c r="I119">
        <v>3528000</v>
      </c>
      <c r="J119">
        <v>3000000</v>
      </c>
      <c r="K119">
        <v>64000</v>
      </c>
      <c r="O119" t="s">
        <v>5271</v>
      </c>
      <c r="P119" t="s">
        <v>648</v>
      </c>
    </row>
    <row r="120" spans="1:16" ht="19.149999999999999" x14ac:dyDescent="0.7">
      <c r="A120">
        <v>16</v>
      </c>
      <c r="B120" t="s">
        <v>4320</v>
      </c>
      <c r="C120" t="s">
        <v>4321</v>
      </c>
      <c r="D120">
        <f t="shared" si="4"/>
        <v>5</v>
      </c>
      <c r="E120">
        <v>101</v>
      </c>
      <c r="F120">
        <f t="shared" si="5"/>
        <v>2</v>
      </c>
      <c r="G120" t="s">
        <v>4321</v>
      </c>
      <c r="H120" t="e">
        <f t="shared" si="6"/>
        <v>#N/A</v>
      </c>
      <c r="O120" t="s">
        <v>5272</v>
      </c>
      <c r="P120" t="s">
        <v>652</v>
      </c>
    </row>
    <row r="121" spans="1:16" ht="19.149999999999999" x14ac:dyDescent="0.7">
      <c r="A121">
        <v>236</v>
      </c>
      <c r="B121" t="s">
        <v>4590</v>
      </c>
      <c r="C121" t="s">
        <v>1042</v>
      </c>
      <c r="D121">
        <f t="shared" si="4"/>
        <v>10</v>
      </c>
      <c r="E121">
        <v>102</v>
      </c>
      <c r="F121">
        <f t="shared" si="5"/>
        <v>1</v>
      </c>
      <c r="G121" t="s">
        <v>1042</v>
      </c>
      <c r="H121">
        <f t="shared" si="6"/>
        <v>200</v>
      </c>
      <c r="I121">
        <f>VLOOKUP(C121,ERP자료_수정_1!$E$3:$I$718,3,FALSE)</f>
        <v>145000</v>
      </c>
      <c r="J121">
        <f>VLOOKUP(C121,ERP자료_수정_1!$E$3:$I$718,4,FALSE)</f>
        <v>145000</v>
      </c>
      <c r="K121">
        <f>VLOOKUP(C121,ERP자료_수정_1!$E$3:$I$718,5,FALSE)</f>
        <v>0</v>
      </c>
      <c r="O121" t="s">
        <v>5273</v>
      </c>
      <c r="P121" t="s">
        <v>658</v>
      </c>
    </row>
    <row r="122" spans="1:16" ht="19.149999999999999" x14ac:dyDescent="0.7">
      <c r="A122">
        <v>382</v>
      </c>
      <c r="B122" t="s">
        <v>4755</v>
      </c>
      <c r="C122" t="s">
        <v>1045</v>
      </c>
      <c r="D122">
        <f t="shared" si="4"/>
        <v>10</v>
      </c>
      <c r="E122">
        <v>103</v>
      </c>
      <c r="F122">
        <f t="shared" si="5"/>
        <v>1</v>
      </c>
      <c r="G122" t="s">
        <v>1045</v>
      </c>
      <c r="H122">
        <f t="shared" si="6"/>
        <v>201</v>
      </c>
      <c r="I122">
        <f>VLOOKUP(C122,ERP자료_수정_1!$E$3:$I$718,3,FALSE)</f>
        <v>0</v>
      </c>
      <c r="J122">
        <f>VLOOKUP(C122,ERP자료_수정_1!$E$3:$I$718,4,FALSE)</f>
        <v>17959000</v>
      </c>
      <c r="K122">
        <f>VLOOKUP(C122,ERP자료_수정_1!$E$3:$I$718,5,FALSE)</f>
        <v>-5496085</v>
      </c>
      <c r="O122" t="s">
        <v>5274</v>
      </c>
      <c r="P122" t="s">
        <v>663</v>
      </c>
    </row>
    <row r="123" spans="1:16" ht="19.149999999999999" x14ac:dyDescent="0.7">
      <c r="A123">
        <v>136</v>
      </c>
      <c r="B123" t="s">
        <v>4473</v>
      </c>
      <c r="C123" t="s">
        <v>1056</v>
      </c>
      <c r="D123">
        <f t="shared" si="4"/>
        <v>10</v>
      </c>
      <c r="E123">
        <v>104</v>
      </c>
      <c r="F123">
        <f t="shared" si="5"/>
        <v>1</v>
      </c>
      <c r="G123" t="s">
        <v>1056</v>
      </c>
      <c r="H123">
        <f t="shared" si="6"/>
        <v>204</v>
      </c>
      <c r="I123">
        <f>VLOOKUP(C123,ERP자료_수정_1!$E$3:$I$718,3,FALSE)</f>
        <v>760000</v>
      </c>
      <c r="J123">
        <f>VLOOKUP(C123,ERP자료_수정_1!$E$3:$I$718,4,FALSE)</f>
        <v>700000</v>
      </c>
      <c r="K123">
        <f>VLOOKUP(C123,ERP자료_수정_1!$E$3:$I$718,5,FALSE)</f>
        <v>380000</v>
      </c>
      <c r="O123" t="s">
        <v>5275</v>
      </c>
      <c r="P123" t="s">
        <v>668</v>
      </c>
    </row>
    <row r="124" spans="1:16" ht="19.149999999999999" x14ac:dyDescent="0.7">
      <c r="A124">
        <v>304</v>
      </c>
      <c r="B124" t="s">
        <v>4667</v>
      </c>
      <c r="C124" t="s">
        <v>1060</v>
      </c>
      <c r="D124">
        <f t="shared" si="4"/>
        <v>10</v>
      </c>
      <c r="E124">
        <v>105</v>
      </c>
      <c r="F124">
        <f t="shared" si="5"/>
        <v>1</v>
      </c>
      <c r="G124" t="s">
        <v>1060</v>
      </c>
      <c r="H124">
        <f t="shared" si="6"/>
        <v>205</v>
      </c>
      <c r="I124">
        <f>VLOOKUP(C124,ERP자료_수정_1!$E$3:$I$718,3,FALSE)</f>
        <v>160000</v>
      </c>
      <c r="J124">
        <f>VLOOKUP(C124,ERP자료_수정_1!$E$3:$I$718,4,FALSE)</f>
        <v>160000</v>
      </c>
      <c r="K124">
        <f>VLOOKUP(C124,ERP자료_수정_1!$E$3:$I$718,5,FALSE)</f>
        <v>0</v>
      </c>
      <c r="O124" t="s">
        <v>5276</v>
      </c>
      <c r="P124" t="s">
        <v>672</v>
      </c>
    </row>
    <row r="125" spans="1:16" ht="19.149999999999999" x14ac:dyDescent="0.7">
      <c r="A125">
        <v>72</v>
      </c>
      <c r="B125" t="s">
        <v>4400</v>
      </c>
      <c r="C125" t="s">
        <v>1064</v>
      </c>
      <c r="D125">
        <f t="shared" si="4"/>
        <v>10</v>
      </c>
      <c r="E125">
        <v>106</v>
      </c>
      <c r="F125">
        <f t="shared" si="5"/>
        <v>1</v>
      </c>
      <c r="G125" t="s">
        <v>1064</v>
      </c>
      <c r="H125">
        <f t="shared" si="6"/>
        <v>206</v>
      </c>
      <c r="I125">
        <f>VLOOKUP(C125,ERP자료_수정_1!$E$3:$I$718,3,FALSE)</f>
        <v>100000</v>
      </c>
      <c r="J125">
        <f>VLOOKUP(C125,ERP자료_수정_1!$E$3:$I$718,4,FALSE)</f>
        <v>100000</v>
      </c>
      <c r="K125">
        <f>VLOOKUP(C125,ERP자료_수정_1!$E$3:$I$718,5,FALSE)</f>
        <v>0</v>
      </c>
      <c r="O125" t="s">
        <v>5277</v>
      </c>
      <c r="P125" t="s">
        <v>676</v>
      </c>
    </row>
    <row r="126" spans="1:16" ht="19.149999999999999" x14ac:dyDescent="0.7">
      <c r="A126">
        <v>383</v>
      </c>
      <c r="B126" t="s">
        <v>4756</v>
      </c>
      <c r="C126" t="s">
        <v>1078</v>
      </c>
      <c r="D126">
        <f t="shared" si="4"/>
        <v>10</v>
      </c>
      <c r="E126">
        <v>107</v>
      </c>
      <c r="F126">
        <f t="shared" si="5"/>
        <v>1</v>
      </c>
      <c r="G126" t="s">
        <v>1078</v>
      </c>
      <c r="H126">
        <f t="shared" si="6"/>
        <v>209</v>
      </c>
      <c r="I126">
        <f>VLOOKUP(C126,ERP자료_수정_1!$E$3:$I$718,3,FALSE)</f>
        <v>17349873</v>
      </c>
      <c r="J126">
        <f>VLOOKUP(C126,ERP자료_수정_1!$E$3:$I$718,4,FALSE)</f>
        <v>20160000</v>
      </c>
      <c r="K126">
        <f>VLOOKUP(C126,ERP자료_수정_1!$E$3:$I$718,5,FALSE)</f>
        <v>1055302</v>
      </c>
      <c r="O126" t="s">
        <v>5278</v>
      </c>
      <c r="P126" t="s">
        <v>680</v>
      </c>
    </row>
    <row r="127" spans="1:16" ht="19.149999999999999" x14ac:dyDescent="0.7">
      <c r="A127">
        <v>608</v>
      </c>
      <c r="B127" t="s">
        <v>5006</v>
      </c>
      <c r="C127" t="s">
        <v>1083</v>
      </c>
      <c r="D127">
        <f t="shared" si="4"/>
        <v>10</v>
      </c>
      <c r="E127">
        <v>108</v>
      </c>
      <c r="F127">
        <f t="shared" si="5"/>
        <v>2</v>
      </c>
      <c r="G127" t="s">
        <v>1083</v>
      </c>
      <c r="H127">
        <f t="shared" si="6"/>
        <v>210</v>
      </c>
      <c r="I127">
        <v>4484060</v>
      </c>
      <c r="J127">
        <v>53769360</v>
      </c>
      <c r="K127">
        <v>-33329306</v>
      </c>
      <c r="O127" t="s">
        <v>5279</v>
      </c>
      <c r="P127" t="s">
        <v>684</v>
      </c>
    </row>
    <row r="128" spans="1:16" ht="19.149999999999999" x14ac:dyDescent="0.7">
      <c r="A128">
        <v>17</v>
      </c>
      <c r="B128" t="s">
        <v>4322</v>
      </c>
      <c r="C128" t="s">
        <v>4323</v>
      </c>
      <c r="D128">
        <f t="shared" si="4"/>
        <v>5</v>
      </c>
      <c r="E128">
        <v>108</v>
      </c>
      <c r="F128">
        <f t="shared" si="5"/>
        <v>2</v>
      </c>
      <c r="G128" t="s">
        <v>4323</v>
      </c>
      <c r="H128" t="e">
        <f t="shared" si="6"/>
        <v>#N/A</v>
      </c>
      <c r="O128" t="s">
        <v>5280</v>
      </c>
      <c r="P128" t="s">
        <v>689</v>
      </c>
    </row>
    <row r="129" spans="1:16" ht="19.149999999999999" x14ac:dyDescent="0.7">
      <c r="A129">
        <v>526</v>
      </c>
      <c r="B129" t="s">
        <v>4914</v>
      </c>
      <c r="C129" t="s">
        <v>1088</v>
      </c>
      <c r="D129">
        <f t="shared" si="4"/>
        <v>10</v>
      </c>
      <c r="E129">
        <v>109</v>
      </c>
      <c r="F129">
        <f t="shared" si="5"/>
        <v>1</v>
      </c>
      <c r="G129" t="s">
        <v>1088</v>
      </c>
      <c r="H129">
        <f t="shared" si="6"/>
        <v>211</v>
      </c>
      <c r="I129">
        <f>VLOOKUP(C129,ERP자료_수정_1!$E$3:$I$718,3,FALSE)</f>
        <v>0</v>
      </c>
      <c r="J129">
        <f>VLOOKUP(C129,ERP자료_수정_1!$E$3:$I$718,4,FALSE)</f>
        <v>0</v>
      </c>
      <c r="K129">
        <f>VLOOKUP(C129,ERP자료_수정_1!$E$3:$I$718,5,FALSE)</f>
        <v>642800</v>
      </c>
      <c r="O129" t="s">
        <v>5281</v>
      </c>
      <c r="P129" t="s">
        <v>693</v>
      </c>
    </row>
    <row r="130" spans="1:16" ht="19.149999999999999" x14ac:dyDescent="0.7">
      <c r="A130">
        <v>527</v>
      </c>
      <c r="B130" t="s">
        <v>4915</v>
      </c>
      <c r="C130" t="s">
        <v>4916</v>
      </c>
      <c r="D130">
        <f t="shared" si="4"/>
        <v>10</v>
      </c>
      <c r="E130">
        <v>110</v>
      </c>
      <c r="F130">
        <f t="shared" si="5"/>
        <v>1</v>
      </c>
      <c r="G130" t="s">
        <v>1094</v>
      </c>
      <c r="H130">
        <f t="shared" si="6"/>
        <v>212</v>
      </c>
      <c r="I130">
        <f>VLOOKUP(C130,ERP자료_수정_1!$E$3:$I$718,3,FALSE)</f>
        <v>4633200</v>
      </c>
      <c r="J130">
        <f>VLOOKUP(C130,ERP자료_수정_1!$E$3:$I$718,4,FALSE)</f>
        <v>1848000</v>
      </c>
      <c r="K130">
        <f>VLOOKUP(C130,ERP자료_수정_1!$E$3:$I$718,5,FALSE)</f>
        <v>2785200</v>
      </c>
      <c r="O130" t="s">
        <v>5282</v>
      </c>
      <c r="P130" t="s">
        <v>696</v>
      </c>
    </row>
    <row r="131" spans="1:16" ht="19.149999999999999" x14ac:dyDescent="0.7">
      <c r="A131">
        <v>237</v>
      </c>
      <c r="B131" t="s">
        <v>4591</v>
      </c>
      <c r="C131" t="s">
        <v>1098</v>
      </c>
      <c r="D131">
        <f t="shared" ref="D131:D194" si="7">LEN(B131)</f>
        <v>10</v>
      </c>
      <c r="E131">
        <v>111</v>
      </c>
      <c r="F131">
        <f t="shared" ref="F131:F194" si="8">COUNTIF($E$3:$E$700,E131)</f>
        <v>1</v>
      </c>
      <c r="G131" t="s">
        <v>1098</v>
      </c>
      <c r="H131">
        <f t="shared" si="6"/>
        <v>213</v>
      </c>
      <c r="I131">
        <f>VLOOKUP(C131,ERP자료_수정_1!$E$3:$I$718,3,FALSE)</f>
        <v>0</v>
      </c>
      <c r="J131">
        <f>VLOOKUP(C131,ERP자료_수정_1!$E$3:$I$718,4,FALSE)</f>
        <v>0</v>
      </c>
      <c r="K131">
        <f>VLOOKUP(C131,ERP자료_수정_1!$E$3:$I$718,5,FALSE)</f>
        <v>-667706</v>
      </c>
      <c r="O131" t="s">
        <v>5283</v>
      </c>
      <c r="P131" t="s">
        <v>700</v>
      </c>
    </row>
    <row r="132" spans="1:16" ht="19.149999999999999" x14ac:dyDescent="0.7">
      <c r="A132">
        <v>609</v>
      </c>
      <c r="B132" t="s">
        <v>5007</v>
      </c>
      <c r="C132" t="s">
        <v>1104</v>
      </c>
      <c r="D132">
        <f t="shared" si="7"/>
        <v>10</v>
      </c>
      <c r="E132">
        <v>112</v>
      </c>
      <c r="F132">
        <f t="shared" si="8"/>
        <v>1</v>
      </c>
      <c r="G132" t="s">
        <v>1104</v>
      </c>
      <c r="H132">
        <f t="shared" si="6"/>
        <v>214</v>
      </c>
      <c r="I132">
        <f>VLOOKUP(C132,ERP자료_수정_1!$E$3:$I$718,3,FALSE)</f>
        <v>4137350</v>
      </c>
      <c r="J132">
        <f>VLOOKUP(C132,ERP자료_수정_1!$E$3:$I$718,4,FALSE)</f>
        <v>3041480</v>
      </c>
      <c r="K132">
        <f>VLOOKUP(C132,ERP자료_수정_1!$E$3:$I$718,5,FALSE)</f>
        <v>1095870</v>
      </c>
      <c r="O132" t="s">
        <v>5284</v>
      </c>
      <c r="P132" t="s">
        <v>705</v>
      </c>
    </row>
    <row r="133" spans="1:16" ht="19.149999999999999" x14ac:dyDescent="0.7">
      <c r="A133">
        <v>610</v>
      </c>
      <c r="B133" t="s">
        <v>5008</v>
      </c>
      <c r="C133" t="s">
        <v>1108</v>
      </c>
      <c r="D133">
        <f t="shared" si="7"/>
        <v>10</v>
      </c>
      <c r="E133">
        <v>113</v>
      </c>
      <c r="F133">
        <f t="shared" si="8"/>
        <v>1</v>
      </c>
      <c r="G133" t="s">
        <v>1108</v>
      </c>
      <c r="H133">
        <f t="shared" si="6"/>
        <v>215</v>
      </c>
      <c r="I133">
        <f>VLOOKUP(C133,ERP자료_수정_1!$E$3:$I$718,3,FALSE)</f>
        <v>14000</v>
      </c>
      <c r="J133">
        <f>VLOOKUP(C133,ERP자료_수정_1!$E$3:$I$718,4,FALSE)</f>
        <v>68000</v>
      </c>
      <c r="K133">
        <f>VLOOKUP(C133,ERP자료_수정_1!$E$3:$I$718,5,FALSE)</f>
        <v>-54000</v>
      </c>
      <c r="O133" t="s">
        <v>5285</v>
      </c>
      <c r="P133" t="s">
        <v>711</v>
      </c>
    </row>
    <row r="134" spans="1:16" ht="19.149999999999999" x14ac:dyDescent="0.7">
      <c r="A134">
        <v>611</v>
      </c>
      <c r="B134" t="s">
        <v>5009</v>
      </c>
      <c r="C134" t="s">
        <v>1112</v>
      </c>
      <c r="D134">
        <f t="shared" si="7"/>
        <v>10</v>
      </c>
      <c r="E134">
        <v>114</v>
      </c>
      <c r="F134">
        <f t="shared" si="8"/>
        <v>1</v>
      </c>
      <c r="G134" t="s">
        <v>1112</v>
      </c>
      <c r="H134">
        <f t="shared" si="6"/>
        <v>216</v>
      </c>
      <c r="I134">
        <f>VLOOKUP(C134,ERP자료_수정_1!$E$3:$I$718,3,FALSE)</f>
        <v>31772000</v>
      </c>
      <c r="J134">
        <f>VLOOKUP(C134,ERP자료_수정_1!$E$3:$I$718,4,FALSE)</f>
        <v>31214000</v>
      </c>
      <c r="K134">
        <f>VLOOKUP(C134,ERP자료_수정_1!$E$3:$I$718,5,FALSE)</f>
        <v>3843000</v>
      </c>
      <c r="O134" t="s">
        <v>5286</v>
      </c>
      <c r="P134" t="s">
        <v>716</v>
      </c>
    </row>
    <row r="135" spans="1:16" ht="19.149999999999999" x14ac:dyDescent="0.7">
      <c r="A135">
        <v>612</v>
      </c>
      <c r="B135" t="s">
        <v>5010</v>
      </c>
      <c r="C135" t="s">
        <v>1116</v>
      </c>
      <c r="D135">
        <f t="shared" si="7"/>
        <v>10</v>
      </c>
      <c r="E135">
        <v>115</v>
      </c>
      <c r="F135">
        <f t="shared" si="8"/>
        <v>1</v>
      </c>
      <c r="G135" t="s">
        <v>1116</v>
      </c>
      <c r="H135">
        <f t="shared" si="6"/>
        <v>217</v>
      </c>
      <c r="I135">
        <f>VLOOKUP(C135,ERP자료_수정_1!$E$3:$I$718,3,FALSE)</f>
        <v>80000</v>
      </c>
      <c r="J135">
        <f>VLOOKUP(C135,ERP자료_수정_1!$E$3:$I$718,4,FALSE)</f>
        <v>64000</v>
      </c>
      <c r="K135">
        <f>VLOOKUP(C135,ERP자료_수정_1!$E$3:$I$718,5,FALSE)</f>
        <v>48000</v>
      </c>
      <c r="O135" t="s">
        <v>5287</v>
      </c>
      <c r="P135" t="s">
        <v>721</v>
      </c>
    </row>
    <row r="136" spans="1:16" ht="19.149999999999999" x14ac:dyDescent="0.7">
      <c r="A136">
        <v>613</v>
      </c>
      <c r="B136" t="s">
        <v>5011</v>
      </c>
      <c r="C136" t="s">
        <v>1120</v>
      </c>
      <c r="D136">
        <f t="shared" si="7"/>
        <v>10</v>
      </c>
      <c r="E136">
        <v>116</v>
      </c>
      <c r="F136">
        <f t="shared" si="8"/>
        <v>1</v>
      </c>
      <c r="G136" t="s">
        <v>1120</v>
      </c>
      <c r="H136">
        <f t="shared" si="6"/>
        <v>218</v>
      </c>
      <c r="I136">
        <f>VLOOKUP(C136,ERP자료_수정_1!$E$3:$I$718,3,FALSE)</f>
        <v>0</v>
      </c>
      <c r="J136">
        <f>VLOOKUP(C136,ERP자료_수정_1!$E$3:$I$718,4,FALSE)</f>
        <v>0</v>
      </c>
      <c r="K136">
        <f>VLOOKUP(C136,ERP자료_수정_1!$E$3:$I$718,5,FALSE)</f>
        <v>-5106050</v>
      </c>
      <c r="O136" t="s">
        <v>5288</v>
      </c>
      <c r="P136" t="s">
        <v>725</v>
      </c>
    </row>
    <row r="137" spans="1:16" ht="19.149999999999999" x14ac:dyDescent="0.7">
      <c r="A137">
        <v>675</v>
      </c>
      <c r="B137" t="s">
        <v>5080</v>
      </c>
      <c r="C137" t="s">
        <v>1125</v>
      </c>
      <c r="D137">
        <f t="shared" si="7"/>
        <v>10</v>
      </c>
      <c r="E137">
        <v>117</v>
      </c>
      <c r="F137">
        <f t="shared" si="8"/>
        <v>1</v>
      </c>
      <c r="G137" t="s">
        <v>1125</v>
      </c>
      <c r="H137">
        <f t="shared" si="6"/>
        <v>219</v>
      </c>
      <c r="I137">
        <f>VLOOKUP(C137,ERP자료_수정_1!$E$3:$I$718,3,FALSE)</f>
        <v>0</v>
      </c>
      <c r="J137">
        <f>VLOOKUP(C137,ERP자료_수정_1!$E$3:$I$718,4,FALSE)</f>
        <v>1600000</v>
      </c>
      <c r="K137">
        <f>VLOOKUP(C137,ERP자료_수정_1!$E$3:$I$718,5,FALSE)</f>
        <v>0</v>
      </c>
      <c r="O137" t="s">
        <v>5289</v>
      </c>
      <c r="P137" t="s">
        <v>729</v>
      </c>
    </row>
    <row r="138" spans="1:16" ht="19.149999999999999" x14ac:dyDescent="0.7">
      <c r="A138">
        <v>73</v>
      </c>
      <c r="B138" t="s">
        <v>4401</v>
      </c>
      <c r="C138" t="s">
        <v>1132</v>
      </c>
      <c r="D138">
        <f t="shared" si="7"/>
        <v>10</v>
      </c>
      <c r="E138">
        <v>118</v>
      </c>
      <c r="F138">
        <f t="shared" si="8"/>
        <v>1</v>
      </c>
      <c r="G138" t="s">
        <v>1132</v>
      </c>
      <c r="H138">
        <f t="shared" si="6"/>
        <v>221</v>
      </c>
      <c r="I138">
        <f>VLOOKUP(C138,ERP자료_수정_1!$E$3:$I$718,3,FALSE)</f>
        <v>0</v>
      </c>
      <c r="J138">
        <f>VLOOKUP(C138,ERP자료_수정_1!$E$3:$I$718,4,FALSE)</f>
        <v>0</v>
      </c>
      <c r="K138">
        <f>VLOOKUP(C138,ERP자료_수정_1!$E$3:$I$718,5,FALSE)</f>
        <v>-1143640</v>
      </c>
      <c r="O138" t="s">
        <v>5290</v>
      </c>
      <c r="P138" t="s">
        <v>733</v>
      </c>
    </row>
    <row r="139" spans="1:16" ht="19.149999999999999" x14ac:dyDescent="0.7">
      <c r="A139">
        <v>676</v>
      </c>
      <c r="B139" t="s">
        <v>5081</v>
      </c>
      <c r="C139" t="s">
        <v>1140</v>
      </c>
      <c r="D139">
        <f t="shared" si="7"/>
        <v>10</v>
      </c>
      <c r="E139">
        <v>119</v>
      </c>
      <c r="F139">
        <f t="shared" si="8"/>
        <v>1</v>
      </c>
      <c r="G139" t="s">
        <v>1140</v>
      </c>
      <c r="H139">
        <f t="shared" si="6"/>
        <v>223</v>
      </c>
      <c r="I139">
        <f>VLOOKUP(C139,ERP자료_수정_1!$E$3:$I$718,3,FALSE)</f>
        <v>138000</v>
      </c>
      <c r="J139">
        <f>VLOOKUP(C139,ERP자료_수정_1!$E$3:$I$718,4,FALSE)</f>
        <v>138000</v>
      </c>
      <c r="K139">
        <f>VLOOKUP(C139,ERP자료_수정_1!$E$3:$I$718,5,FALSE)</f>
        <v>0</v>
      </c>
      <c r="O139" t="s">
        <v>5291</v>
      </c>
      <c r="P139" t="s">
        <v>736</v>
      </c>
    </row>
    <row r="140" spans="1:16" ht="19.149999999999999" x14ac:dyDescent="0.7">
      <c r="A140">
        <v>185</v>
      </c>
      <c r="B140" t="s">
        <v>4536</v>
      </c>
      <c r="C140" t="s">
        <v>1144</v>
      </c>
      <c r="D140">
        <f t="shared" si="7"/>
        <v>10</v>
      </c>
      <c r="E140">
        <v>120</v>
      </c>
      <c r="F140">
        <f t="shared" si="8"/>
        <v>1</v>
      </c>
      <c r="G140" t="s">
        <v>1144</v>
      </c>
      <c r="H140">
        <f t="shared" si="6"/>
        <v>224</v>
      </c>
      <c r="I140">
        <f>VLOOKUP(C140,ERP자료_수정_1!$E$3:$I$718,3,FALSE)</f>
        <v>0</v>
      </c>
      <c r="J140">
        <f>VLOOKUP(C140,ERP자료_수정_1!$E$3:$I$718,4,FALSE)</f>
        <v>5000000</v>
      </c>
      <c r="K140">
        <f>VLOOKUP(C140,ERP자료_수정_1!$E$3:$I$718,5,FALSE)</f>
        <v>62500</v>
      </c>
      <c r="O140" t="s">
        <v>5292</v>
      </c>
      <c r="P140" t="s">
        <v>742</v>
      </c>
    </row>
    <row r="141" spans="1:16" ht="19.149999999999999" x14ac:dyDescent="0.7">
      <c r="A141">
        <v>18</v>
      </c>
      <c r="B141" t="s">
        <v>4324</v>
      </c>
      <c r="C141" t="s">
        <v>4325</v>
      </c>
      <c r="D141">
        <f t="shared" si="7"/>
        <v>10</v>
      </c>
      <c r="E141">
        <v>121</v>
      </c>
      <c r="F141">
        <f t="shared" si="8"/>
        <v>1</v>
      </c>
      <c r="G141" t="s">
        <v>1180</v>
      </c>
      <c r="H141" t="e">
        <f t="shared" ref="H141:H204" si="9">MATCH(G141,$P$3:$P$1012,0)</f>
        <v>#N/A</v>
      </c>
      <c r="I141">
        <f>VLOOKUP(C141,ERP자료_수정_1!$E$3:$I$718,3,FALSE)</f>
        <v>0</v>
      </c>
      <c r="J141">
        <f>VLOOKUP(C141,ERP자료_수정_1!$E$3:$I$718,4,FALSE)</f>
        <v>80000</v>
      </c>
      <c r="K141">
        <f>VLOOKUP(C141,ERP자료_수정_1!$E$3:$I$718,5,FALSE)</f>
        <v>0</v>
      </c>
      <c r="O141" t="s">
        <v>5293</v>
      </c>
      <c r="P141" t="s">
        <v>747</v>
      </c>
    </row>
    <row r="142" spans="1:16" ht="19.149999999999999" x14ac:dyDescent="0.7">
      <c r="A142">
        <v>487</v>
      </c>
      <c r="B142" t="s">
        <v>4869</v>
      </c>
      <c r="C142" t="s">
        <v>1155</v>
      </c>
      <c r="D142">
        <f t="shared" si="7"/>
        <v>10</v>
      </c>
      <c r="E142">
        <v>122</v>
      </c>
      <c r="F142">
        <f t="shared" si="8"/>
        <v>1</v>
      </c>
      <c r="G142" t="s">
        <v>1155</v>
      </c>
      <c r="H142">
        <f t="shared" si="9"/>
        <v>226</v>
      </c>
      <c r="I142">
        <f>VLOOKUP(C142,ERP자료_수정_1!$E$3:$I$718,3,FALSE)</f>
        <v>538820</v>
      </c>
      <c r="J142">
        <f>VLOOKUP(C142,ERP자료_수정_1!$E$3:$I$718,4,FALSE)</f>
        <v>0</v>
      </c>
      <c r="K142">
        <f>VLOOKUP(C142,ERP자료_수정_1!$E$3:$I$718,5,FALSE)</f>
        <v>2203120</v>
      </c>
      <c r="O142" t="s">
        <v>5294</v>
      </c>
      <c r="P142" t="s">
        <v>751</v>
      </c>
    </row>
    <row r="143" spans="1:16" ht="19.149999999999999" x14ac:dyDescent="0.7">
      <c r="A143">
        <v>137</v>
      </c>
      <c r="B143" t="s">
        <v>4474</v>
      </c>
      <c r="C143" t="s">
        <v>1171</v>
      </c>
      <c r="D143">
        <f t="shared" si="7"/>
        <v>10</v>
      </c>
      <c r="E143">
        <v>123</v>
      </c>
      <c r="F143">
        <f t="shared" si="8"/>
        <v>1</v>
      </c>
      <c r="G143" t="s">
        <v>1171</v>
      </c>
      <c r="H143">
        <f t="shared" si="9"/>
        <v>229</v>
      </c>
      <c r="I143">
        <f>VLOOKUP(C143,ERP자료_수정_1!$E$3:$I$718,3,FALSE)</f>
        <v>0</v>
      </c>
      <c r="J143">
        <f>VLOOKUP(C143,ERP자료_수정_1!$E$3:$I$718,4,FALSE)</f>
        <v>0</v>
      </c>
      <c r="K143">
        <f>VLOOKUP(C143,ERP자료_수정_1!$E$3:$I$718,5,FALSE)</f>
        <v>14888000</v>
      </c>
      <c r="O143" t="s">
        <v>5295</v>
      </c>
      <c r="P143" t="s">
        <v>754</v>
      </c>
    </row>
    <row r="144" spans="1:16" ht="19.149999999999999" x14ac:dyDescent="0.7">
      <c r="A144">
        <v>305</v>
      </c>
      <c r="B144" t="s">
        <v>4668</v>
      </c>
      <c r="C144" t="s">
        <v>4669</v>
      </c>
      <c r="D144">
        <f t="shared" si="7"/>
        <v>10</v>
      </c>
      <c r="E144">
        <v>124</v>
      </c>
      <c r="F144">
        <f t="shared" si="8"/>
        <v>1</v>
      </c>
      <c r="G144" t="s">
        <v>1175</v>
      </c>
      <c r="H144">
        <f t="shared" si="9"/>
        <v>230</v>
      </c>
      <c r="I144">
        <f>VLOOKUP(C144,ERP자료_수정_1!$E$3:$I$718,3,FALSE)</f>
        <v>0</v>
      </c>
      <c r="J144">
        <f>VLOOKUP(C144,ERP자료_수정_1!$E$3:$I$718,4,FALSE)</f>
        <v>0</v>
      </c>
      <c r="K144">
        <f>VLOOKUP(C144,ERP자료_수정_1!$E$3:$I$718,5,FALSE)</f>
        <v>-4442340</v>
      </c>
      <c r="O144" t="s">
        <v>5296</v>
      </c>
      <c r="P144" t="s">
        <v>758</v>
      </c>
    </row>
    <row r="145" spans="1:16" ht="19.149999999999999" x14ac:dyDescent="0.7">
      <c r="A145">
        <v>614</v>
      </c>
      <c r="B145" t="s">
        <v>5012</v>
      </c>
      <c r="C145" t="s">
        <v>1185</v>
      </c>
      <c r="D145">
        <f t="shared" si="7"/>
        <v>10</v>
      </c>
      <c r="E145">
        <v>125</v>
      </c>
      <c r="F145">
        <f t="shared" si="8"/>
        <v>1</v>
      </c>
      <c r="G145" t="s">
        <v>1185</v>
      </c>
      <c r="H145">
        <f t="shared" si="9"/>
        <v>232</v>
      </c>
      <c r="I145">
        <f>VLOOKUP(C145,ERP자료_수정_1!$E$3:$I$718,3,FALSE)</f>
        <v>160000</v>
      </c>
      <c r="J145">
        <f>VLOOKUP(C145,ERP자료_수정_1!$E$3:$I$718,4,FALSE)</f>
        <v>80000</v>
      </c>
      <c r="K145">
        <f>VLOOKUP(C145,ERP자료_수정_1!$E$3:$I$718,5,FALSE)</f>
        <v>80000</v>
      </c>
      <c r="O145" t="s">
        <v>5297</v>
      </c>
      <c r="P145" t="s">
        <v>764</v>
      </c>
    </row>
    <row r="146" spans="1:16" ht="19.149999999999999" x14ac:dyDescent="0.7">
      <c r="A146">
        <v>592</v>
      </c>
      <c r="B146" t="s">
        <v>4987</v>
      </c>
      <c r="C146" t="s">
        <v>1193</v>
      </c>
      <c r="D146">
        <f t="shared" si="7"/>
        <v>10</v>
      </c>
      <c r="E146">
        <v>126</v>
      </c>
      <c r="F146">
        <f t="shared" si="8"/>
        <v>1</v>
      </c>
      <c r="G146" t="s">
        <v>1193</v>
      </c>
      <c r="H146">
        <f t="shared" si="9"/>
        <v>234</v>
      </c>
      <c r="I146">
        <f>VLOOKUP(C146,ERP자료_수정_1!$E$3:$I$718,3,FALSE)</f>
        <v>0</v>
      </c>
      <c r="J146">
        <f>VLOOKUP(C146,ERP자료_수정_1!$E$3:$I$718,4,FALSE)</f>
        <v>0</v>
      </c>
      <c r="K146">
        <f>VLOOKUP(C146,ERP자료_수정_1!$E$3:$I$718,5,FALSE)</f>
        <v>180000</v>
      </c>
      <c r="O146" t="s">
        <v>5298</v>
      </c>
      <c r="P146" t="s">
        <v>769</v>
      </c>
    </row>
    <row r="147" spans="1:16" ht="19.149999999999999" x14ac:dyDescent="0.7">
      <c r="A147">
        <v>650</v>
      </c>
      <c r="B147" t="s">
        <v>5051</v>
      </c>
      <c r="C147" t="s">
        <v>1202</v>
      </c>
      <c r="D147">
        <f t="shared" si="7"/>
        <v>10</v>
      </c>
      <c r="E147">
        <v>127</v>
      </c>
      <c r="F147">
        <f t="shared" si="8"/>
        <v>1</v>
      </c>
      <c r="G147" t="s">
        <v>1202</v>
      </c>
      <c r="H147">
        <f t="shared" si="9"/>
        <v>236</v>
      </c>
      <c r="I147">
        <f>VLOOKUP(C147,ERP자료_수정_1!$E$3:$I$718,3,FALSE)</f>
        <v>153000</v>
      </c>
      <c r="J147">
        <f>VLOOKUP(C147,ERP자료_수정_1!$E$3:$I$718,4,FALSE)</f>
        <v>153000</v>
      </c>
      <c r="K147">
        <f>VLOOKUP(C147,ERP자료_수정_1!$E$3:$I$718,5,FALSE)</f>
        <v>0</v>
      </c>
      <c r="O147" t="s">
        <v>5299</v>
      </c>
      <c r="P147" t="s">
        <v>775</v>
      </c>
    </row>
    <row r="148" spans="1:16" ht="19.149999999999999" x14ac:dyDescent="0.7">
      <c r="A148">
        <v>138</v>
      </c>
      <c r="B148" t="s">
        <v>4475</v>
      </c>
      <c r="C148" t="s">
        <v>4476</v>
      </c>
      <c r="D148">
        <f t="shared" si="7"/>
        <v>10</v>
      </c>
      <c r="E148">
        <v>128</v>
      </c>
      <c r="F148">
        <f t="shared" si="8"/>
        <v>1</v>
      </c>
      <c r="G148" t="s">
        <v>5300</v>
      </c>
      <c r="H148" t="e">
        <f t="shared" si="9"/>
        <v>#N/A</v>
      </c>
      <c r="O148" t="s">
        <v>5301</v>
      </c>
      <c r="P148" t="s">
        <v>780</v>
      </c>
    </row>
    <row r="149" spans="1:16" ht="19.149999999999999" x14ac:dyDescent="0.7">
      <c r="A149">
        <v>593</v>
      </c>
      <c r="B149" t="s">
        <v>4988</v>
      </c>
      <c r="C149" t="s">
        <v>1207</v>
      </c>
      <c r="D149">
        <f t="shared" si="7"/>
        <v>10</v>
      </c>
      <c r="E149">
        <v>129</v>
      </c>
      <c r="F149">
        <f t="shared" si="8"/>
        <v>1</v>
      </c>
      <c r="G149" t="s">
        <v>1207</v>
      </c>
      <c r="H149">
        <f t="shared" si="9"/>
        <v>238</v>
      </c>
      <c r="I149">
        <f>VLOOKUP(C149,ERP자료_수정_1!$E$3:$I$718,3,FALSE)</f>
        <v>43717000</v>
      </c>
      <c r="J149">
        <f>VLOOKUP(C149,ERP자료_수정_1!$E$3:$I$718,4,FALSE)</f>
        <v>34421000</v>
      </c>
      <c r="K149">
        <f>VLOOKUP(C149,ERP자료_수정_1!$E$3:$I$718,5,FALSE)</f>
        <v>9296000</v>
      </c>
      <c r="O149" t="s">
        <v>5302</v>
      </c>
      <c r="P149" t="s">
        <v>783</v>
      </c>
    </row>
    <row r="150" spans="1:16" ht="19.149999999999999" x14ac:dyDescent="0.7">
      <c r="A150">
        <v>651</v>
      </c>
      <c r="B150" t="s">
        <v>5052</v>
      </c>
      <c r="C150" t="s">
        <v>1213</v>
      </c>
      <c r="D150">
        <f t="shared" si="7"/>
        <v>10</v>
      </c>
      <c r="E150">
        <v>130</v>
      </c>
      <c r="F150">
        <f t="shared" si="8"/>
        <v>1</v>
      </c>
      <c r="G150" t="s">
        <v>1213</v>
      </c>
      <c r="H150">
        <f t="shared" si="9"/>
        <v>239</v>
      </c>
      <c r="I150">
        <f>VLOOKUP(C150,ERP자료_수정_1!$E$3:$I$718,3,FALSE)</f>
        <v>20000</v>
      </c>
      <c r="J150">
        <f>VLOOKUP(C150,ERP자료_수정_1!$E$3:$I$718,4,FALSE)</f>
        <v>20000</v>
      </c>
      <c r="K150">
        <f>VLOOKUP(C150,ERP자료_수정_1!$E$3:$I$718,5,FALSE)</f>
        <v>0</v>
      </c>
      <c r="O150" t="s">
        <v>5303</v>
      </c>
      <c r="P150" t="s">
        <v>789</v>
      </c>
    </row>
    <row r="151" spans="1:16" ht="19.149999999999999" x14ac:dyDescent="0.7">
      <c r="A151">
        <v>306</v>
      </c>
      <c r="B151" t="s">
        <v>4670</v>
      </c>
      <c r="C151" t="s">
        <v>1216</v>
      </c>
      <c r="D151">
        <f t="shared" si="7"/>
        <v>10</v>
      </c>
      <c r="E151">
        <v>131</v>
      </c>
      <c r="F151">
        <f t="shared" si="8"/>
        <v>1</v>
      </c>
      <c r="G151" t="s">
        <v>1216</v>
      </c>
      <c r="H151">
        <f t="shared" si="9"/>
        <v>240</v>
      </c>
      <c r="I151">
        <f>VLOOKUP(C151,ERP자료_수정_1!$E$3:$I$718,3,FALSE)</f>
        <v>130000</v>
      </c>
      <c r="J151">
        <f>VLOOKUP(C151,ERP자료_수정_1!$E$3:$I$718,4,FALSE)</f>
        <v>130000</v>
      </c>
      <c r="K151">
        <f>VLOOKUP(C151,ERP자료_수정_1!$E$3:$I$718,5,FALSE)</f>
        <v>0</v>
      </c>
      <c r="O151" t="s">
        <v>5304</v>
      </c>
      <c r="P151" t="s">
        <v>794</v>
      </c>
    </row>
    <row r="152" spans="1:16" ht="19.149999999999999" x14ac:dyDescent="0.7">
      <c r="A152">
        <v>528</v>
      </c>
      <c r="B152" t="s">
        <v>4917</v>
      </c>
      <c r="C152" t="s">
        <v>1229</v>
      </c>
      <c r="D152">
        <f t="shared" si="7"/>
        <v>10</v>
      </c>
      <c r="E152">
        <v>132</v>
      </c>
      <c r="F152">
        <f t="shared" si="8"/>
        <v>1</v>
      </c>
      <c r="G152" t="s">
        <v>1229</v>
      </c>
      <c r="H152">
        <f t="shared" si="9"/>
        <v>243</v>
      </c>
      <c r="I152">
        <f>VLOOKUP(C152,ERP자료_수정_1!$E$3:$I$718,3,FALSE)</f>
        <v>0</v>
      </c>
      <c r="J152">
        <f>VLOOKUP(C152,ERP자료_수정_1!$E$3:$I$718,4,FALSE)</f>
        <v>0</v>
      </c>
      <c r="K152">
        <f>VLOOKUP(C152,ERP자료_수정_1!$E$3:$I$718,5,FALSE)</f>
        <v>163410</v>
      </c>
      <c r="O152" t="s">
        <v>5305</v>
      </c>
      <c r="P152" t="s">
        <v>800</v>
      </c>
    </row>
    <row r="153" spans="1:16" ht="19.149999999999999" x14ac:dyDescent="0.7">
      <c r="A153">
        <v>307</v>
      </c>
      <c r="B153" t="s">
        <v>4671</v>
      </c>
      <c r="C153" t="s">
        <v>1236</v>
      </c>
      <c r="D153">
        <f t="shared" si="7"/>
        <v>10</v>
      </c>
      <c r="E153">
        <v>133</v>
      </c>
      <c r="F153">
        <f t="shared" si="8"/>
        <v>1</v>
      </c>
      <c r="G153" t="s">
        <v>1236</v>
      </c>
      <c r="H153">
        <f t="shared" si="9"/>
        <v>245</v>
      </c>
      <c r="I153">
        <f>VLOOKUP(C153,ERP자료_수정_1!$E$3:$I$718,3,FALSE)</f>
        <v>990000</v>
      </c>
      <c r="J153">
        <f>VLOOKUP(C153,ERP자료_수정_1!$E$3:$I$718,4,FALSE)</f>
        <v>990000</v>
      </c>
      <c r="K153">
        <f>VLOOKUP(C153,ERP자료_수정_1!$E$3:$I$718,5,FALSE)</f>
        <v>0</v>
      </c>
      <c r="O153" t="s">
        <v>5306</v>
      </c>
      <c r="P153" t="s">
        <v>804</v>
      </c>
    </row>
    <row r="154" spans="1:16" ht="19.149999999999999" x14ac:dyDescent="0.7">
      <c r="A154">
        <v>529</v>
      </c>
      <c r="B154" t="s">
        <v>4918</v>
      </c>
      <c r="C154" t="s">
        <v>1244</v>
      </c>
      <c r="D154">
        <f t="shared" si="7"/>
        <v>10</v>
      </c>
      <c r="E154">
        <v>134</v>
      </c>
      <c r="F154">
        <f t="shared" si="8"/>
        <v>1</v>
      </c>
      <c r="G154" t="s">
        <v>1244</v>
      </c>
      <c r="H154">
        <f t="shared" si="9"/>
        <v>247</v>
      </c>
      <c r="I154">
        <f>VLOOKUP(C154,ERP자료_수정_1!$E$3:$I$718,3,FALSE)</f>
        <v>0</v>
      </c>
      <c r="J154">
        <f>VLOOKUP(C154,ERP자료_수정_1!$E$3:$I$718,4,FALSE)</f>
        <v>0</v>
      </c>
      <c r="K154">
        <f>VLOOKUP(C154,ERP자료_수정_1!$E$3:$I$718,5,FALSE)</f>
        <v>352861</v>
      </c>
      <c r="O154" t="s">
        <v>5307</v>
      </c>
      <c r="P154" t="s">
        <v>808</v>
      </c>
    </row>
    <row r="155" spans="1:16" ht="19.149999999999999" x14ac:dyDescent="0.7">
      <c r="A155">
        <v>384</v>
      </c>
      <c r="B155" t="s">
        <v>4757</v>
      </c>
      <c r="C155" t="s">
        <v>1252</v>
      </c>
      <c r="D155">
        <f t="shared" si="7"/>
        <v>10</v>
      </c>
      <c r="E155">
        <v>135</v>
      </c>
      <c r="F155">
        <f t="shared" si="8"/>
        <v>1</v>
      </c>
      <c r="G155" t="s">
        <v>1252</v>
      </c>
      <c r="H155">
        <f t="shared" si="9"/>
        <v>249</v>
      </c>
      <c r="I155">
        <f>VLOOKUP(C155,ERP자료_수정_1!$E$3:$I$718,3,FALSE)</f>
        <v>40000</v>
      </c>
      <c r="J155">
        <f>VLOOKUP(C155,ERP자료_수정_1!$E$3:$I$718,4,FALSE)</f>
        <v>40000</v>
      </c>
      <c r="K155">
        <f>VLOOKUP(C155,ERP자료_수정_1!$E$3:$I$718,5,FALSE)</f>
        <v>0</v>
      </c>
      <c r="O155" t="s">
        <v>5308</v>
      </c>
      <c r="P155" t="s">
        <v>811</v>
      </c>
    </row>
    <row r="156" spans="1:16" ht="19.149999999999999" x14ac:dyDescent="0.7">
      <c r="A156">
        <v>431</v>
      </c>
      <c r="B156" t="s">
        <v>4809</v>
      </c>
      <c r="C156" t="s">
        <v>1271</v>
      </c>
      <c r="D156">
        <f t="shared" si="7"/>
        <v>10</v>
      </c>
      <c r="E156">
        <v>136</v>
      </c>
      <c r="F156">
        <f t="shared" si="8"/>
        <v>1</v>
      </c>
      <c r="G156" t="s">
        <v>1271</v>
      </c>
      <c r="H156">
        <f t="shared" si="9"/>
        <v>253</v>
      </c>
      <c r="I156">
        <f>VLOOKUP(C156,ERP자료_수정_1!$E$3:$I$718,3,FALSE)</f>
        <v>0</v>
      </c>
      <c r="J156">
        <f>VLOOKUP(C156,ERP자료_수정_1!$E$3:$I$718,4,FALSE)</f>
        <v>0</v>
      </c>
      <c r="K156">
        <f>VLOOKUP(C156,ERP자료_수정_1!$E$3:$I$718,5,FALSE)</f>
        <v>-1308049</v>
      </c>
      <c r="O156" t="s">
        <v>5309</v>
      </c>
      <c r="P156" t="s">
        <v>816</v>
      </c>
    </row>
    <row r="157" spans="1:16" ht="19.149999999999999" x14ac:dyDescent="0.7">
      <c r="A157">
        <v>530</v>
      </c>
      <c r="B157" t="s">
        <v>4919</v>
      </c>
      <c r="C157" t="s">
        <v>1281</v>
      </c>
      <c r="D157">
        <f t="shared" si="7"/>
        <v>10</v>
      </c>
      <c r="E157">
        <v>137</v>
      </c>
      <c r="F157">
        <f t="shared" si="8"/>
        <v>1</v>
      </c>
      <c r="G157" t="s">
        <v>1281</v>
      </c>
      <c r="H157">
        <f t="shared" si="9"/>
        <v>255</v>
      </c>
      <c r="I157">
        <f>VLOOKUP(C157,ERP자료_수정_1!$E$3:$I$718,3,FALSE)</f>
        <v>0</v>
      </c>
      <c r="J157">
        <f>VLOOKUP(C157,ERP자료_수정_1!$E$3:$I$718,4,FALSE)</f>
        <v>0</v>
      </c>
      <c r="K157">
        <f>VLOOKUP(C157,ERP자료_수정_1!$E$3:$I$718,5,FALSE)</f>
        <v>-3488743</v>
      </c>
      <c r="O157" t="s">
        <v>5310</v>
      </c>
      <c r="P157" t="s">
        <v>820</v>
      </c>
    </row>
    <row r="158" spans="1:16" ht="19.149999999999999" x14ac:dyDescent="0.7">
      <c r="A158">
        <v>385</v>
      </c>
      <c r="B158" t="s">
        <v>4758</v>
      </c>
      <c r="C158" t="s">
        <v>1284</v>
      </c>
      <c r="D158">
        <f t="shared" si="7"/>
        <v>10</v>
      </c>
      <c r="E158">
        <v>138</v>
      </c>
      <c r="F158">
        <f t="shared" si="8"/>
        <v>1</v>
      </c>
      <c r="G158" t="s">
        <v>1284</v>
      </c>
      <c r="H158">
        <f t="shared" si="9"/>
        <v>256</v>
      </c>
      <c r="I158">
        <f>VLOOKUP(C158,ERP자료_수정_1!$E$3:$I$718,3,FALSE)</f>
        <v>0</v>
      </c>
      <c r="J158">
        <f>VLOOKUP(C158,ERP자료_수정_1!$E$3:$I$718,4,FALSE)</f>
        <v>0</v>
      </c>
      <c r="K158">
        <f>VLOOKUP(C158,ERP자료_수정_1!$E$3:$I$718,5,FALSE)</f>
        <v>-1283821</v>
      </c>
      <c r="O158" t="s">
        <v>5311</v>
      </c>
      <c r="P158" t="s">
        <v>824</v>
      </c>
    </row>
    <row r="159" spans="1:16" ht="19.149999999999999" x14ac:dyDescent="0.7">
      <c r="A159">
        <v>139</v>
      </c>
      <c r="B159" t="s">
        <v>4477</v>
      </c>
      <c r="C159" t="s">
        <v>1288</v>
      </c>
      <c r="D159">
        <f t="shared" si="7"/>
        <v>10</v>
      </c>
      <c r="E159">
        <v>139</v>
      </c>
      <c r="F159">
        <f t="shared" si="8"/>
        <v>1</v>
      </c>
      <c r="G159" t="s">
        <v>1288</v>
      </c>
      <c r="H159">
        <f t="shared" si="9"/>
        <v>257</v>
      </c>
      <c r="I159">
        <f>VLOOKUP(C159,ERP자료_수정_1!$E$3:$I$718,3,FALSE)</f>
        <v>0</v>
      </c>
      <c r="J159">
        <f>VLOOKUP(C159,ERP자료_수정_1!$E$3:$I$718,4,FALSE)</f>
        <v>0</v>
      </c>
      <c r="K159">
        <f>VLOOKUP(C159,ERP자료_수정_1!$E$3:$I$718,5,FALSE)</f>
        <v>-313000</v>
      </c>
      <c r="O159" t="s">
        <v>5312</v>
      </c>
      <c r="P159" t="s">
        <v>830</v>
      </c>
    </row>
    <row r="160" spans="1:16" ht="19.149999999999999" x14ac:dyDescent="0.7">
      <c r="A160">
        <v>74</v>
      </c>
      <c r="B160" t="s">
        <v>4402</v>
      </c>
      <c r="C160" t="s">
        <v>1291</v>
      </c>
      <c r="D160">
        <f t="shared" si="7"/>
        <v>10</v>
      </c>
      <c r="E160">
        <v>140</v>
      </c>
      <c r="F160">
        <f t="shared" si="8"/>
        <v>1</v>
      </c>
      <c r="G160" t="s">
        <v>1291</v>
      </c>
      <c r="H160">
        <f t="shared" si="9"/>
        <v>258</v>
      </c>
      <c r="I160">
        <f>VLOOKUP(C160,ERP자료_수정_1!$E$3:$I$718,3,FALSE)</f>
        <v>750200</v>
      </c>
      <c r="J160">
        <f>VLOOKUP(C160,ERP자료_수정_1!$E$3:$I$718,4,FALSE)</f>
        <v>1601800</v>
      </c>
      <c r="K160">
        <f>VLOOKUP(C160,ERP자료_수정_1!$E$3:$I$718,5,FALSE)</f>
        <v>-851600</v>
      </c>
      <c r="O160" t="s">
        <v>5313</v>
      </c>
      <c r="P160" t="s">
        <v>836</v>
      </c>
    </row>
    <row r="161" spans="1:16" ht="19.149999999999999" x14ac:dyDescent="0.7">
      <c r="A161">
        <v>677</v>
      </c>
      <c r="B161" t="s">
        <v>5082</v>
      </c>
      <c r="C161" t="s">
        <v>5083</v>
      </c>
      <c r="D161">
        <f t="shared" si="7"/>
        <v>10</v>
      </c>
      <c r="E161">
        <v>141</v>
      </c>
      <c r="F161">
        <f t="shared" si="8"/>
        <v>1</v>
      </c>
      <c r="G161" t="s">
        <v>1295</v>
      </c>
      <c r="H161">
        <f t="shared" si="9"/>
        <v>259</v>
      </c>
      <c r="I161">
        <f>VLOOKUP(C161,ERP자료_수정_1!$E$3:$I$718,3,FALSE)</f>
        <v>780000</v>
      </c>
      <c r="J161">
        <f>VLOOKUP(C161,ERP자료_수정_1!$E$3:$I$718,4,FALSE)</f>
        <v>480000</v>
      </c>
      <c r="K161">
        <f>VLOOKUP(C161,ERP자료_수정_1!$E$3:$I$718,5,FALSE)</f>
        <v>300000</v>
      </c>
      <c r="O161" t="s">
        <v>5314</v>
      </c>
      <c r="P161" t="s">
        <v>842</v>
      </c>
    </row>
    <row r="162" spans="1:16" ht="19.149999999999999" x14ac:dyDescent="0.7">
      <c r="A162">
        <v>238</v>
      </c>
      <c r="B162" t="s">
        <v>4592</v>
      </c>
      <c r="C162" t="s">
        <v>1298</v>
      </c>
      <c r="D162">
        <f t="shared" si="7"/>
        <v>10</v>
      </c>
      <c r="E162">
        <v>142</v>
      </c>
      <c r="F162">
        <f t="shared" si="8"/>
        <v>1</v>
      </c>
      <c r="G162" t="s">
        <v>1298</v>
      </c>
      <c r="H162">
        <f t="shared" si="9"/>
        <v>260</v>
      </c>
      <c r="I162">
        <f>VLOOKUP(C162,ERP자료_수정_1!$E$3:$I$718,3,FALSE)</f>
        <v>0</v>
      </c>
      <c r="J162">
        <f>VLOOKUP(C162,ERP자료_수정_1!$E$3:$I$718,4,FALSE)</f>
        <v>0</v>
      </c>
      <c r="K162">
        <f>VLOOKUP(C162,ERP자료_수정_1!$E$3:$I$718,5,FALSE)</f>
        <v>-3708600</v>
      </c>
      <c r="O162" t="s">
        <v>5315</v>
      </c>
      <c r="P162" t="s">
        <v>846</v>
      </c>
    </row>
    <row r="163" spans="1:16" ht="19.149999999999999" x14ac:dyDescent="0.7">
      <c r="A163">
        <v>140</v>
      </c>
      <c r="B163" t="s">
        <v>4478</v>
      </c>
      <c r="C163" t="s">
        <v>1303</v>
      </c>
      <c r="D163">
        <f t="shared" si="7"/>
        <v>10</v>
      </c>
      <c r="E163">
        <v>143</v>
      </c>
      <c r="F163">
        <f t="shared" si="8"/>
        <v>1</v>
      </c>
      <c r="G163" t="s">
        <v>1303</v>
      </c>
      <c r="H163">
        <f t="shared" si="9"/>
        <v>261</v>
      </c>
      <c r="I163">
        <f>VLOOKUP(C163,ERP자료_수정_1!$E$3:$I$718,3,FALSE)</f>
        <v>0</v>
      </c>
      <c r="J163">
        <f>VLOOKUP(C163,ERP자료_수정_1!$E$3:$I$718,4,FALSE)</f>
        <v>0</v>
      </c>
      <c r="K163">
        <f>VLOOKUP(C163,ERP자료_수정_1!$E$3:$I$718,5,FALSE)</f>
        <v>144087600</v>
      </c>
      <c r="O163" t="s">
        <v>5316</v>
      </c>
      <c r="P163" t="s">
        <v>850</v>
      </c>
    </row>
    <row r="164" spans="1:16" ht="19.149999999999999" x14ac:dyDescent="0.7">
      <c r="A164">
        <v>432</v>
      </c>
      <c r="B164" t="s">
        <v>4810</v>
      </c>
      <c r="C164" t="s">
        <v>4811</v>
      </c>
      <c r="D164">
        <f t="shared" si="7"/>
        <v>10</v>
      </c>
      <c r="E164">
        <v>144</v>
      </c>
      <c r="F164">
        <f t="shared" si="8"/>
        <v>1</v>
      </c>
      <c r="G164" t="s">
        <v>1314</v>
      </c>
      <c r="H164">
        <f t="shared" si="9"/>
        <v>263</v>
      </c>
      <c r="I164">
        <f>VLOOKUP(C164,ERP자료_수정_1!$E$3:$I$718,3,FALSE)</f>
        <v>0</v>
      </c>
      <c r="J164">
        <f>VLOOKUP(C164,ERP자료_수정_1!$E$3:$I$718,4,FALSE)</f>
        <v>0</v>
      </c>
      <c r="K164">
        <f>VLOOKUP(C164,ERP자료_수정_1!$E$3:$I$718,5,FALSE)</f>
        <v>-913000</v>
      </c>
      <c r="O164" t="s">
        <v>5317</v>
      </c>
      <c r="P164" t="s">
        <v>855</v>
      </c>
    </row>
    <row r="165" spans="1:16" ht="19.149999999999999" x14ac:dyDescent="0.7">
      <c r="A165">
        <v>239</v>
      </c>
      <c r="B165" t="s">
        <v>4593</v>
      </c>
      <c r="C165" t="s">
        <v>1328</v>
      </c>
      <c r="D165">
        <f t="shared" si="7"/>
        <v>10</v>
      </c>
      <c r="E165">
        <v>145</v>
      </c>
      <c r="F165">
        <f t="shared" si="8"/>
        <v>1</v>
      </c>
      <c r="G165" t="s">
        <v>1328</v>
      </c>
      <c r="H165">
        <f t="shared" si="9"/>
        <v>267</v>
      </c>
      <c r="I165">
        <f>VLOOKUP(C165,ERP자료_수정_1!$E$3:$I$718,3,FALSE)</f>
        <v>76000</v>
      </c>
      <c r="J165">
        <f>VLOOKUP(C165,ERP자료_수정_1!$E$3:$I$718,4,FALSE)</f>
        <v>76000</v>
      </c>
      <c r="K165">
        <f>VLOOKUP(C165,ERP자료_수정_1!$E$3:$I$718,5,FALSE)</f>
        <v>0</v>
      </c>
      <c r="O165" t="s">
        <v>5318</v>
      </c>
      <c r="P165" t="s">
        <v>860</v>
      </c>
    </row>
    <row r="166" spans="1:16" ht="19.149999999999999" x14ac:dyDescent="0.7">
      <c r="A166">
        <v>186</v>
      </c>
      <c r="B166" t="s">
        <v>4537</v>
      </c>
      <c r="C166" t="s">
        <v>1393</v>
      </c>
      <c r="D166">
        <f t="shared" si="7"/>
        <v>10</v>
      </c>
      <c r="E166">
        <v>146</v>
      </c>
      <c r="F166">
        <f t="shared" si="8"/>
        <v>1</v>
      </c>
      <c r="G166" t="s">
        <v>1393</v>
      </c>
      <c r="H166">
        <f t="shared" si="9"/>
        <v>283</v>
      </c>
      <c r="I166">
        <f>VLOOKUP(C166,ERP자료_수정_1!$E$3:$I$718,3,FALSE)</f>
        <v>8780400</v>
      </c>
      <c r="J166">
        <f>VLOOKUP(C166,ERP자료_수정_1!$E$3:$I$718,4,FALSE)</f>
        <v>10000000</v>
      </c>
      <c r="K166">
        <f>VLOOKUP(C166,ERP자료_수정_1!$E$3:$I$718,5,FALSE)</f>
        <v>-267800</v>
      </c>
      <c r="O166" t="s">
        <v>5319</v>
      </c>
      <c r="P166" t="s">
        <v>866</v>
      </c>
    </row>
    <row r="167" spans="1:16" ht="19.149999999999999" x14ac:dyDescent="0.7">
      <c r="A167">
        <v>75</v>
      </c>
      <c r="B167" t="s">
        <v>4403</v>
      </c>
      <c r="C167" t="s">
        <v>1431</v>
      </c>
      <c r="D167">
        <f t="shared" si="7"/>
        <v>10</v>
      </c>
      <c r="E167">
        <v>147</v>
      </c>
      <c r="F167">
        <f t="shared" si="8"/>
        <v>1</v>
      </c>
      <c r="G167" t="s">
        <v>1431</v>
      </c>
      <c r="H167">
        <f t="shared" si="9"/>
        <v>293</v>
      </c>
      <c r="I167">
        <f>VLOOKUP(C167,ERP자료_수정_1!$E$3:$I$718,3,FALSE)</f>
        <v>0</v>
      </c>
      <c r="J167">
        <f>VLOOKUP(C167,ERP자료_수정_1!$E$3:$I$718,4,FALSE)</f>
        <v>0</v>
      </c>
      <c r="K167">
        <f>VLOOKUP(C167,ERP자료_수정_1!$E$3:$I$718,5,FALSE)</f>
        <v>-7951249</v>
      </c>
      <c r="O167" t="s">
        <v>5320</v>
      </c>
      <c r="P167" t="s">
        <v>872</v>
      </c>
    </row>
    <row r="168" spans="1:16" ht="19.149999999999999" x14ac:dyDescent="0.7">
      <c r="A168">
        <v>433</v>
      </c>
      <c r="B168" t="s">
        <v>4812</v>
      </c>
      <c r="C168" t="s">
        <v>4813</v>
      </c>
      <c r="D168">
        <f t="shared" si="7"/>
        <v>10</v>
      </c>
      <c r="E168">
        <v>148</v>
      </c>
      <c r="F168">
        <f t="shared" si="8"/>
        <v>1</v>
      </c>
      <c r="G168" t="s">
        <v>1333</v>
      </c>
      <c r="H168">
        <f t="shared" si="9"/>
        <v>268</v>
      </c>
      <c r="I168">
        <f>VLOOKUP(C168,ERP자료_수정_1!$E$3:$I$718,3,FALSE)</f>
        <v>0</v>
      </c>
      <c r="J168">
        <f>VLOOKUP(C168,ERP자료_수정_1!$E$3:$I$718,4,FALSE)</f>
        <v>0</v>
      </c>
      <c r="K168">
        <f>VLOOKUP(C168,ERP자료_수정_1!$E$3:$I$718,5,FALSE)</f>
        <v>-280000</v>
      </c>
      <c r="O168" t="s">
        <v>5321</v>
      </c>
      <c r="P168" t="s">
        <v>878</v>
      </c>
    </row>
    <row r="169" spans="1:16" ht="19.149999999999999" x14ac:dyDescent="0.7">
      <c r="A169">
        <v>76</v>
      </c>
      <c r="B169" t="s">
        <v>4404</v>
      </c>
      <c r="C169" t="s">
        <v>1339</v>
      </c>
      <c r="D169">
        <f t="shared" si="7"/>
        <v>10</v>
      </c>
      <c r="E169">
        <v>149</v>
      </c>
      <c r="F169">
        <f t="shared" si="8"/>
        <v>2</v>
      </c>
      <c r="G169" t="s">
        <v>1339</v>
      </c>
      <c r="H169">
        <f t="shared" si="9"/>
        <v>269</v>
      </c>
      <c r="I169">
        <v>0</v>
      </c>
      <c r="J169">
        <v>0</v>
      </c>
      <c r="K169">
        <v>25669060</v>
      </c>
      <c r="O169" t="s">
        <v>5322</v>
      </c>
      <c r="P169" t="s">
        <v>883</v>
      </c>
    </row>
    <row r="170" spans="1:16" ht="19.149999999999999" x14ac:dyDescent="0.7">
      <c r="A170">
        <v>19</v>
      </c>
      <c r="B170" t="s">
        <v>4326</v>
      </c>
      <c r="C170" t="s">
        <v>4327</v>
      </c>
      <c r="D170">
        <f t="shared" si="7"/>
        <v>5</v>
      </c>
      <c r="E170">
        <v>149</v>
      </c>
      <c r="F170">
        <f t="shared" si="8"/>
        <v>2</v>
      </c>
      <c r="G170" t="s">
        <v>4327</v>
      </c>
      <c r="H170" t="e">
        <f t="shared" si="9"/>
        <v>#N/A</v>
      </c>
      <c r="O170" t="s">
        <v>5323</v>
      </c>
      <c r="P170" t="s">
        <v>889</v>
      </c>
    </row>
    <row r="171" spans="1:16" ht="19.149999999999999" x14ac:dyDescent="0.7">
      <c r="A171">
        <v>187</v>
      </c>
      <c r="B171" t="s">
        <v>4538</v>
      </c>
      <c r="C171" t="s">
        <v>1343</v>
      </c>
      <c r="D171">
        <f t="shared" si="7"/>
        <v>10</v>
      </c>
      <c r="E171">
        <v>150</v>
      </c>
      <c r="F171">
        <f t="shared" si="8"/>
        <v>1</v>
      </c>
      <c r="G171" t="s">
        <v>1343</v>
      </c>
      <c r="H171">
        <f t="shared" si="9"/>
        <v>270</v>
      </c>
      <c r="I171">
        <f>VLOOKUP(C171,ERP자료_수정_1!$E$3:$I$718,3,FALSE)</f>
        <v>80000</v>
      </c>
      <c r="J171">
        <f>VLOOKUP(C171,ERP자료_수정_1!$E$3:$I$718,4,FALSE)</f>
        <v>80000</v>
      </c>
      <c r="K171">
        <f>VLOOKUP(C171,ERP자료_수정_1!$E$3:$I$718,5,FALSE)</f>
        <v>0</v>
      </c>
      <c r="O171" t="s">
        <v>5324</v>
      </c>
      <c r="P171" t="s">
        <v>895</v>
      </c>
    </row>
    <row r="172" spans="1:16" ht="19.149999999999999" x14ac:dyDescent="0.7">
      <c r="A172">
        <v>308</v>
      </c>
      <c r="B172" t="s">
        <v>4672</v>
      </c>
      <c r="C172" t="s">
        <v>1346</v>
      </c>
      <c r="D172">
        <f t="shared" si="7"/>
        <v>10</v>
      </c>
      <c r="E172">
        <v>151</v>
      </c>
      <c r="F172">
        <f t="shared" si="8"/>
        <v>1</v>
      </c>
      <c r="G172" t="s">
        <v>1346</v>
      </c>
      <c r="H172">
        <f t="shared" si="9"/>
        <v>271</v>
      </c>
      <c r="I172">
        <f>VLOOKUP(C172,ERP자료_수정_1!$E$3:$I$718,3,FALSE)</f>
        <v>0</v>
      </c>
      <c r="J172">
        <f>VLOOKUP(C172,ERP자료_수정_1!$E$3:$I$718,4,FALSE)</f>
        <v>76500</v>
      </c>
      <c r="K172">
        <f>VLOOKUP(C172,ERP자료_수정_1!$E$3:$I$718,5,FALSE)</f>
        <v>76000</v>
      </c>
      <c r="O172" t="s">
        <v>5325</v>
      </c>
      <c r="P172" t="s">
        <v>901</v>
      </c>
    </row>
    <row r="173" spans="1:16" ht="19.149999999999999" x14ac:dyDescent="0.7">
      <c r="A173">
        <v>20</v>
      </c>
      <c r="B173" t="s">
        <v>4328</v>
      </c>
      <c r="C173" t="s">
        <v>4274</v>
      </c>
      <c r="D173">
        <f t="shared" si="7"/>
        <v>10</v>
      </c>
      <c r="E173">
        <v>152</v>
      </c>
      <c r="F173">
        <f t="shared" si="8"/>
        <v>1</v>
      </c>
      <c r="G173" t="s">
        <v>4274</v>
      </c>
      <c r="H173" t="e">
        <f t="shared" si="9"/>
        <v>#N/A</v>
      </c>
      <c r="I173">
        <f>VLOOKUP(C173,ERP자료_수정_1!$E$3:$I$718,3,FALSE)</f>
        <v>15000</v>
      </c>
      <c r="J173">
        <f>VLOOKUP(C173,ERP자료_수정_1!$E$3:$I$718,4,FALSE)</f>
        <v>0</v>
      </c>
      <c r="K173">
        <f>VLOOKUP(C173,ERP자료_수정_1!$E$3:$I$718,5,FALSE)</f>
        <v>15000</v>
      </c>
      <c r="O173" t="s">
        <v>5326</v>
      </c>
      <c r="P173" t="s">
        <v>907</v>
      </c>
    </row>
    <row r="174" spans="1:16" ht="19.149999999999999" x14ac:dyDescent="0.7">
      <c r="A174">
        <v>434</v>
      </c>
      <c r="B174" t="s">
        <v>4814</v>
      </c>
      <c r="C174" t="s">
        <v>1349</v>
      </c>
      <c r="D174">
        <f t="shared" si="7"/>
        <v>10</v>
      </c>
      <c r="E174">
        <v>153</v>
      </c>
      <c r="F174">
        <f t="shared" si="8"/>
        <v>1</v>
      </c>
      <c r="G174" t="s">
        <v>1349</v>
      </c>
      <c r="H174">
        <f t="shared" si="9"/>
        <v>272</v>
      </c>
      <c r="I174">
        <f>VLOOKUP(C174,ERP자료_수정_1!$E$3:$I$718,3,FALSE)</f>
        <v>0</v>
      </c>
      <c r="J174">
        <f>VLOOKUP(C174,ERP자료_수정_1!$E$3:$I$718,4,FALSE)</f>
        <v>0</v>
      </c>
      <c r="K174">
        <f>VLOOKUP(C174,ERP자료_수정_1!$E$3:$I$718,5,FALSE)</f>
        <v>-540000</v>
      </c>
      <c r="O174" t="s">
        <v>5327</v>
      </c>
      <c r="P174" t="s">
        <v>912</v>
      </c>
    </row>
    <row r="175" spans="1:16" ht="19.149999999999999" x14ac:dyDescent="0.7">
      <c r="A175">
        <v>678</v>
      </c>
      <c r="B175" t="s">
        <v>5084</v>
      </c>
      <c r="C175" t="s">
        <v>1355</v>
      </c>
      <c r="D175">
        <f t="shared" si="7"/>
        <v>10</v>
      </c>
      <c r="E175">
        <v>154</v>
      </c>
      <c r="F175">
        <f t="shared" si="8"/>
        <v>1</v>
      </c>
      <c r="G175" t="s">
        <v>1355</v>
      </c>
      <c r="H175">
        <f t="shared" si="9"/>
        <v>273</v>
      </c>
      <c r="I175">
        <f>VLOOKUP(C175,ERP자료_수정_1!$E$3:$I$718,3,FALSE)</f>
        <v>70000</v>
      </c>
      <c r="J175">
        <f>VLOOKUP(C175,ERP자료_수정_1!$E$3:$I$718,4,FALSE)</f>
        <v>70000</v>
      </c>
      <c r="K175">
        <f>VLOOKUP(C175,ERP자료_수정_1!$E$3:$I$718,5,FALSE)</f>
        <v>0</v>
      </c>
      <c r="O175" t="s">
        <v>5328</v>
      </c>
      <c r="P175" t="s">
        <v>916</v>
      </c>
    </row>
    <row r="176" spans="1:16" ht="19.149999999999999" x14ac:dyDescent="0.7">
      <c r="A176">
        <v>615</v>
      </c>
      <c r="B176" t="s">
        <v>5013</v>
      </c>
      <c r="C176" t="s">
        <v>1360</v>
      </c>
      <c r="D176">
        <f t="shared" si="7"/>
        <v>10</v>
      </c>
      <c r="E176">
        <v>155</v>
      </c>
      <c r="F176">
        <f t="shared" si="8"/>
        <v>1</v>
      </c>
      <c r="G176" t="s">
        <v>1360</v>
      </c>
      <c r="H176">
        <f t="shared" si="9"/>
        <v>274</v>
      </c>
      <c r="I176">
        <f>VLOOKUP(C176,ERP자료_수정_1!$E$3:$I$718,3,FALSE)</f>
        <v>15000</v>
      </c>
      <c r="J176">
        <f>VLOOKUP(C176,ERP자료_수정_1!$E$3:$I$718,4,FALSE)</f>
        <v>0</v>
      </c>
      <c r="K176">
        <f>VLOOKUP(C176,ERP자료_수정_1!$E$3:$I$718,5,FALSE)</f>
        <v>15000</v>
      </c>
      <c r="O176" t="s">
        <v>5329</v>
      </c>
      <c r="P176" t="s">
        <v>921</v>
      </c>
    </row>
    <row r="177" spans="1:16" ht="19.149999999999999" x14ac:dyDescent="0.7">
      <c r="A177">
        <v>309</v>
      </c>
      <c r="B177" t="s">
        <v>4673</v>
      </c>
      <c r="C177" t="s">
        <v>1364</v>
      </c>
      <c r="D177">
        <f t="shared" si="7"/>
        <v>10</v>
      </c>
      <c r="E177">
        <v>156</v>
      </c>
      <c r="F177">
        <f t="shared" si="8"/>
        <v>1</v>
      </c>
      <c r="G177" t="s">
        <v>1364</v>
      </c>
      <c r="H177">
        <f t="shared" si="9"/>
        <v>275</v>
      </c>
      <c r="I177">
        <f>VLOOKUP(C177,ERP자료_수정_1!$E$3:$I$718,3,FALSE)</f>
        <v>80000</v>
      </c>
      <c r="J177">
        <f>VLOOKUP(C177,ERP자료_수정_1!$E$3:$I$718,4,FALSE)</f>
        <v>80000</v>
      </c>
      <c r="K177">
        <f>VLOOKUP(C177,ERP자료_수정_1!$E$3:$I$718,5,FALSE)</f>
        <v>0</v>
      </c>
      <c r="O177" t="s">
        <v>5330</v>
      </c>
      <c r="P177" t="s">
        <v>925</v>
      </c>
    </row>
    <row r="178" spans="1:16" ht="19.149999999999999" x14ac:dyDescent="0.7">
      <c r="A178">
        <v>77</v>
      </c>
      <c r="B178" t="s">
        <v>4405</v>
      </c>
      <c r="C178" t="s">
        <v>1375</v>
      </c>
      <c r="D178">
        <f t="shared" si="7"/>
        <v>10</v>
      </c>
      <c r="E178">
        <v>157</v>
      </c>
      <c r="F178">
        <f t="shared" si="8"/>
        <v>1</v>
      </c>
      <c r="G178" t="s">
        <v>1375</v>
      </c>
      <c r="H178">
        <f t="shared" si="9"/>
        <v>278</v>
      </c>
      <c r="I178">
        <f>VLOOKUP(C178,ERP자료_수정_1!$E$3:$I$718,3,FALSE)</f>
        <v>344000</v>
      </c>
      <c r="J178">
        <f>VLOOKUP(C178,ERP자료_수정_1!$E$3:$I$718,4,FALSE)</f>
        <v>344000</v>
      </c>
      <c r="K178">
        <f>VLOOKUP(C178,ERP자료_수정_1!$E$3:$I$718,5,FALSE)</f>
        <v>0</v>
      </c>
      <c r="O178" t="s">
        <v>5331</v>
      </c>
      <c r="P178" t="s">
        <v>929</v>
      </c>
    </row>
    <row r="179" spans="1:16" ht="19.149999999999999" x14ac:dyDescent="0.7">
      <c r="A179">
        <v>141</v>
      </c>
      <c r="B179" t="s">
        <v>4479</v>
      </c>
      <c r="C179" t="s">
        <v>1379</v>
      </c>
      <c r="D179">
        <f t="shared" si="7"/>
        <v>10</v>
      </c>
      <c r="E179">
        <v>158</v>
      </c>
      <c r="F179">
        <f t="shared" si="8"/>
        <v>1</v>
      </c>
      <c r="G179" t="s">
        <v>1379</v>
      </c>
      <c r="H179">
        <f t="shared" si="9"/>
        <v>279</v>
      </c>
      <c r="I179">
        <f>VLOOKUP(C179,ERP자료_수정_1!$E$3:$I$718,3,FALSE)</f>
        <v>110000</v>
      </c>
      <c r="J179">
        <f>VLOOKUP(C179,ERP자료_수정_1!$E$3:$I$718,4,FALSE)</f>
        <v>173000</v>
      </c>
      <c r="K179">
        <f>VLOOKUP(C179,ERP자료_수정_1!$E$3:$I$718,5,FALSE)</f>
        <v>0</v>
      </c>
      <c r="O179" t="s">
        <v>5332</v>
      </c>
      <c r="P179" t="s">
        <v>933</v>
      </c>
    </row>
    <row r="180" spans="1:16" ht="19.149999999999999" x14ac:dyDescent="0.7">
      <c r="A180">
        <v>679</v>
      </c>
      <c r="B180" t="s">
        <v>5085</v>
      </c>
      <c r="C180" t="s">
        <v>36</v>
      </c>
      <c r="D180">
        <f t="shared" si="7"/>
        <v>5</v>
      </c>
      <c r="E180">
        <v>159</v>
      </c>
      <c r="F180">
        <f t="shared" si="8"/>
        <v>1</v>
      </c>
      <c r="G180" t="s">
        <v>36</v>
      </c>
      <c r="H180">
        <f t="shared" si="9"/>
        <v>280</v>
      </c>
      <c r="I180">
        <f>VLOOKUP(C180,ERP자료_수정_1!$E$3:$I$718,3,FALSE)</f>
        <v>129500</v>
      </c>
      <c r="J180">
        <f>VLOOKUP(C180,ERP자료_수정_1!$E$3:$I$718,4,FALSE)</f>
        <v>119500</v>
      </c>
      <c r="K180">
        <f>VLOOKUP(C180,ERP자료_수정_1!$E$3:$I$718,5,FALSE)</f>
        <v>1656500</v>
      </c>
      <c r="O180" t="s">
        <v>5333</v>
      </c>
      <c r="P180" t="s">
        <v>938</v>
      </c>
    </row>
    <row r="181" spans="1:16" ht="19.149999999999999" x14ac:dyDescent="0.7">
      <c r="A181">
        <v>616</v>
      </c>
      <c r="B181" t="s">
        <v>5014</v>
      </c>
      <c r="C181" t="s">
        <v>1413</v>
      </c>
      <c r="D181">
        <f t="shared" si="7"/>
        <v>10</v>
      </c>
      <c r="E181">
        <v>160</v>
      </c>
      <c r="F181">
        <f t="shared" si="8"/>
        <v>1</v>
      </c>
      <c r="G181" t="s">
        <v>1413</v>
      </c>
      <c r="H181">
        <f t="shared" si="9"/>
        <v>288</v>
      </c>
      <c r="I181">
        <f>VLOOKUP(C181,ERP자료_수정_1!$E$3:$I$718,3,FALSE)</f>
        <v>0</v>
      </c>
      <c r="J181">
        <f>VLOOKUP(C181,ERP자료_수정_1!$E$3:$I$718,4,FALSE)</f>
        <v>128000</v>
      </c>
      <c r="K181">
        <f>VLOOKUP(C181,ERP자료_수정_1!$E$3:$I$718,5,FALSE)</f>
        <v>0</v>
      </c>
      <c r="O181" t="s">
        <v>5334</v>
      </c>
      <c r="P181" t="s">
        <v>944</v>
      </c>
    </row>
    <row r="182" spans="1:16" ht="19.149999999999999" x14ac:dyDescent="0.7">
      <c r="A182">
        <v>78</v>
      </c>
      <c r="B182" t="s">
        <v>4406</v>
      </c>
      <c r="C182" t="s">
        <v>4407</v>
      </c>
      <c r="D182">
        <f t="shared" si="7"/>
        <v>10</v>
      </c>
      <c r="E182">
        <v>161</v>
      </c>
      <c r="F182">
        <f t="shared" si="8"/>
        <v>1</v>
      </c>
      <c r="G182" t="s">
        <v>1424</v>
      </c>
      <c r="H182">
        <f t="shared" si="9"/>
        <v>291</v>
      </c>
      <c r="I182">
        <f>VLOOKUP(C182,ERP자료_수정_1!$E$3:$I$718,3,FALSE)</f>
        <v>0</v>
      </c>
      <c r="J182">
        <f>VLOOKUP(C182,ERP자료_수정_1!$E$3:$I$718,4,FALSE)</f>
        <v>0</v>
      </c>
      <c r="K182">
        <f>VLOOKUP(C182,ERP자료_수정_1!$E$3:$I$718,5,FALSE)</f>
        <v>214824725</v>
      </c>
      <c r="O182" t="s">
        <v>5335</v>
      </c>
      <c r="P182" t="s">
        <v>950</v>
      </c>
    </row>
    <row r="183" spans="1:16" ht="19.149999999999999" x14ac:dyDescent="0.7">
      <c r="A183">
        <v>435</v>
      </c>
      <c r="B183" t="s">
        <v>4815</v>
      </c>
      <c r="C183" t="s">
        <v>4816</v>
      </c>
      <c r="D183">
        <f t="shared" si="7"/>
        <v>10</v>
      </c>
      <c r="E183">
        <v>162</v>
      </c>
      <c r="F183">
        <f t="shared" si="8"/>
        <v>1</v>
      </c>
      <c r="G183" t="s">
        <v>1440</v>
      </c>
      <c r="H183">
        <f t="shared" si="9"/>
        <v>295</v>
      </c>
      <c r="I183">
        <f>VLOOKUP(C183,ERP자료_수정_1!$E$3:$I$718,3,FALSE)</f>
        <v>50000</v>
      </c>
      <c r="J183">
        <f>VLOOKUP(C183,ERP자료_수정_1!$E$3:$I$718,4,FALSE)</f>
        <v>50000</v>
      </c>
      <c r="K183">
        <f>VLOOKUP(C183,ERP자료_수정_1!$E$3:$I$718,5,FALSE)</f>
        <v>0</v>
      </c>
      <c r="O183" t="s">
        <v>5336</v>
      </c>
      <c r="P183" t="s">
        <v>956</v>
      </c>
    </row>
    <row r="184" spans="1:16" ht="19.149999999999999" x14ac:dyDescent="0.7">
      <c r="A184">
        <v>418</v>
      </c>
      <c r="B184" t="s">
        <v>4793</v>
      </c>
      <c r="C184" t="s">
        <v>1445</v>
      </c>
      <c r="D184">
        <f t="shared" si="7"/>
        <v>5</v>
      </c>
      <c r="E184">
        <v>163</v>
      </c>
      <c r="F184">
        <f t="shared" si="8"/>
        <v>3</v>
      </c>
      <c r="G184" t="s">
        <v>1445</v>
      </c>
      <c r="H184">
        <f t="shared" si="9"/>
        <v>296</v>
      </c>
      <c r="I184">
        <v>-450000000</v>
      </c>
      <c r="J184">
        <v>0</v>
      </c>
      <c r="K184">
        <v>250000000</v>
      </c>
      <c r="O184" t="s">
        <v>5337</v>
      </c>
      <c r="P184" t="s">
        <v>963</v>
      </c>
    </row>
    <row r="185" spans="1:16" ht="19.149999999999999" x14ac:dyDescent="0.7">
      <c r="A185">
        <v>21</v>
      </c>
      <c r="B185" t="s">
        <v>4329</v>
      </c>
      <c r="C185" t="s">
        <v>1451</v>
      </c>
      <c r="D185">
        <f t="shared" si="7"/>
        <v>5</v>
      </c>
      <c r="E185">
        <v>163</v>
      </c>
      <c r="F185">
        <f t="shared" si="8"/>
        <v>3</v>
      </c>
      <c r="G185" t="s">
        <v>1451</v>
      </c>
      <c r="H185" t="e">
        <f t="shared" si="9"/>
        <v>#N/A</v>
      </c>
      <c r="O185" t="s">
        <v>5338</v>
      </c>
      <c r="P185" t="s">
        <v>967</v>
      </c>
    </row>
    <row r="186" spans="1:16" ht="19.149999999999999" x14ac:dyDescent="0.7">
      <c r="A186">
        <v>310</v>
      </c>
      <c r="B186" t="s">
        <v>4674</v>
      </c>
      <c r="C186" t="s">
        <v>1450</v>
      </c>
      <c r="D186">
        <f t="shared" si="7"/>
        <v>10</v>
      </c>
      <c r="E186">
        <v>163</v>
      </c>
      <c r="F186">
        <f t="shared" si="8"/>
        <v>3</v>
      </c>
      <c r="G186" t="s">
        <v>1450</v>
      </c>
      <c r="H186">
        <f t="shared" si="9"/>
        <v>297</v>
      </c>
      <c r="I186">
        <f>VLOOKUP(C186,ERP자료_수정_1!$E$3:$I$718,3,FALSE)</f>
        <v>23762200</v>
      </c>
      <c r="J186">
        <f>VLOOKUP(C186,ERP자료_수정_1!$E$3:$I$718,4,FALSE)</f>
        <v>10000000</v>
      </c>
      <c r="K186">
        <f>VLOOKUP(C186,ERP자료_수정_1!$E$3:$I$718,5,FALSE)</f>
        <v>74325200</v>
      </c>
      <c r="O186" t="s">
        <v>5339</v>
      </c>
      <c r="P186" t="s">
        <v>972</v>
      </c>
    </row>
    <row r="187" spans="1:16" ht="19.149999999999999" x14ac:dyDescent="0.7">
      <c r="A187">
        <v>531</v>
      </c>
      <c r="B187" t="s">
        <v>4920</v>
      </c>
      <c r="C187" t="s">
        <v>1457</v>
      </c>
      <c r="D187">
        <f t="shared" si="7"/>
        <v>10</v>
      </c>
      <c r="E187">
        <v>164</v>
      </c>
      <c r="F187">
        <f t="shared" si="8"/>
        <v>2</v>
      </c>
      <c r="G187" t="s">
        <v>1457</v>
      </c>
      <c r="H187" t="e">
        <f t="shared" si="9"/>
        <v>#N/A</v>
      </c>
      <c r="O187" t="s">
        <v>5340</v>
      </c>
      <c r="P187" t="s">
        <v>976</v>
      </c>
    </row>
    <row r="188" spans="1:16" ht="19.149999999999999" x14ac:dyDescent="0.7">
      <c r="A188">
        <v>532</v>
      </c>
      <c r="B188" t="s">
        <v>4921</v>
      </c>
      <c r="C188" t="s">
        <v>1456</v>
      </c>
      <c r="D188">
        <f t="shared" si="7"/>
        <v>5</v>
      </c>
      <c r="E188">
        <v>164</v>
      </c>
      <c r="F188">
        <f t="shared" si="8"/>
        <v>2</v>
      </c>
      <c r="G188" t="s">
        <v>1456</v>
      </c>
      <c r="H188">
        <f t="shared" si="9"/>
        <v>298</v>
      </c>
      <c r="I188">
        <v>0</v>
      </c>
      <c r="J188">
        <v>2981250</v>
      </c>
      <c r="K188">
        <v>0</v>
      </c>
      <c r="O188" t="s">
        <v>5341</v>
      </c>
      <c r="P188" t="s">
        <v>980</v>
      </c>
    </row>
    <row r="189" spans="1:16" ht="19.149999999999999" x14ac:dyDescent="0.7">
      <c r="A189">
        <v>617</v>
      </c>
      <c r="B189" t="s">
        <v>5015</v>
      </c>
      <c r="C189" t="s">
        <v>1462</v>
      </c>
      <c r="D189">
        <f t="shared" si="7"/>
        <v>10</v>
      </c>
      <c r="E189">
        <v>165</v>
      </c>
      <c r="F189">
        <f t="shared" si="8"/>
        <v>1</v>
      </c>
      <c r="G189" t="s">
        <v>1462</v>
      </c>
      <c r="H189">
        <f t="shared" si="9"/>
        <v>299</v>
      </c>
      <c r="I189">
        <f>VLOOKUP(C189,ERP자료_수정_1!$E$3:$I$718,3,FALSE)</f>
        <v>30000</v>
      </c>
      <c r="J189">
        <f>VLOOKUP(C189,ERP자료_수정_1!$E$3:$I$718,4,FALSE)</f>
        <v>0</v>
      </c>
      <c r="K189">
        <f>VLOOKUP(C189,ERP자료_수정_1!$E$3:$I$718,5,FALSE)</f>
        <v>30000</v>
      </c>
      <c r="O189" t="s">
        <v>5342</v>
      </c>
      <c r="P189" t="s">
        <v>985</v>
      </c>
    </row>
    <row r="190" spans="1:16" ht="19.149999999999999" x14ac:dyDescent="0.7">
      <c r="A190">
        <v>79</v>
      </c>
      <c r="B190" t="s">
        <v>4408</v>
      </c>
      <c r="C190" t="s">
        <v>4409</v>
      </c>
      <c r="D190">
        <f t="shared" si="7"/>
        <v>5</v>
      </c>
      <c r="E190">
        <v>166</v>
      </c>
      <c r="F190">
        <f t="shared" si="8"/>
        <v>2</v>
      </c>
      <c r="G190" t="s">
        <v>5343</v>
      </c>
      <c r="H190">
        <f t="shared" si="9"/>
        <v>300</v>
      </c>
      <c r="I190">
        <v>0</v>
      </c>
      <c r="J190">
        <v>0</v>
      </c>
      <c r="K190">
        <v>-1087660</v>
      </c>
      <c r="O190" t="s">
        <v>5344</v>
      </c>
      <c r="P190" t="s">
        <v>989</v>
      </c>
    </row>
    <row r="191" spans="1:16" ht="19.149999999999999" x14ac:dyDescent="0.7">
      <c r="A191">
        <v>22</v>
      </c>
      <c r="B191" t="s">
        <v>4330</v>
      </c>
      <c r="C191" t="s">
        <v>1467</v>
      </c>
      <c r="D191">
        <f t="shared" si="7"/>
        <v>10</v>
      </c>
      <c r="E191">
        <v>166</v>
      </c>
      <c r="F191">
        <f t="shared" si="8"/>
        <v>2</v>
      </c>
      <c r="G191" t="s">
        <v>1467</v>
      </c>
      <c r="H191" t="e">
        <f t="shared" si="9"/>
        <v>#N/A</v>
      </c>
      <c r="O191" t="s">
        <v>5345</v>
      </c>
      <c r="P191" t="s">
        <v>995</v>
      </c>
    </row>
    <row r="192" spans="1:16" ht="19.149999999999999" x14ac:dyDescent="0.7">
      <c r="A192">
        <v>680</v>
      </c>
      <c r="B192" t="s">
        <v>5086</v>
      </c>
      <c r="C192" t="s">
        <v>1473</v>
      </c>
      <c r="D192">
        <f t="shared" si="7"/>
        <v>10</v>
      </c>
      <c r="E192">
        <v>167</v>
      </c>
      <c r="F192">
        <f t="shared" si="8"/>
        <v>1</v>
      </c>
      <c r="G192" t="s">
        <v>1473</v>
      </c>
      <c r="H192">
        <f t="shared" si="9"/>
        <v>301</v>
      </c>
      <c r="I192">
        <f>VLOOKUP(C192,ERP자료_수정_1!$E$3:$I$718,3,FALSE)</f>
        <v>15000</v>
      </c>
      <c r="J192">
        <f>VLOOKUP(C192,ERP자료_수정_1!$E$3:$I$718,4,FALSE)</f>
        <v>0</v>
      </c>
      <c r="K192">
        <f>VLOOKUP(C192,ERP자료_수정_1!$E$3:$I$718,5,FALSE)</f>
        <v>15000</v>
      </c>
      <c r="O192" t="s">
        <v>5346</v>
      </c>
      <c r="P192" t="s">
        <v>999</v>
      </c>
    </row>
    <row r="193" spans="1:16" ht="19.149999999999999" x14ac:dyDescent="0.7">
      <c r="A193">
        <v>533</v>
      </c>
      <c r="B193" t="s">
        <v>4922</v>
      </c>
      <c r="C193" t="s">
        <v>1478</v>
      </c>
      <c r="D193">
        <f t="shared" si="7"/>
        <v>10</v>
      </c>
      <c r="E193">
        <v>168</v>
      </c>
      <c r="F193">
        <f t="shared" si="8"/>
        <v>1</v>
      </c>
      <c r="G193" t="s">
        <v>1478</v>
      </c>
      <c r="H193">
        <f t="shared" si="9"/>
        <v>302</v>
      </c>
      <c r="I193">
        <f>VLOOKUP(C193,ERP자료_수정_1!$E$3:$I$718,3,FALSE)</f>
        <v>760000</v>
      </c>
      <c r="J193">
        <f>VLOOKUP(C193,ERP자료_수정_1!$E$3:$I$718,4,FALSE)</f>
        <v>380000</v>
      </c>
      <c r="K193">
        <f>VLOOKUP(C193,ERP자료_수정_1!$E$3:$I$718,5,FALSE)</f>
        <v>380000</v>
      </c>
      <c r="O193" t="s">
        <v>5347</v>
      </c>
      <c r="P193" t="s">
        <v>1003</v>
      </c>
    </row>
    <row r="194" spans="1:16" ht="19.149999999999999" x14ac:dyDescent="0.7">
      <c r="A194">
        <v>142</v>
      </c>
      <c r="B194" t="s">
        <v>4480</v>
      </c>
      <c r="C194" t="s">
        <v>1482</v>
      </c>
      <c r="D194">
        <f t="shared" si="7"/>
        <v>10</v>
      </c>
      <c r="E194">
        <v>169</v>
      </c>
      <c r="F194">
        <f t="shared" si="8"/>
        <v>1</v>
      </c>
      <c r="G194" t="s">
        <v>1482</v>
      </c>
      <c r="H194">
        <f t="shared" si="9"/>
        <v>303</v>
      </c>
      <c r="I194">
        <f>VLOOKUP(C194,ERP자료_수정_1!$E$3:$I$718,3,FALSE)</f>
        <v>800000</v>
      </c>
      <c r="J194">
        <f>VLOOKUP(C194,ERP자료_수정_1!$E$3:$I$718,4,FALSE)</f>
        <v>800000</v>
      </c>
      <c r="K194">
        <f>VLOOKUP(C194,ERP자료_수정_1!$E$3:$I$718,5,FALSE)</f>
        <v>0</v>
      </c>
      <c r="O194" t="s">
        <v>5348</v>
      </c>
      <c r="P194" t="s">
        <v>1007</v>
      </c>
    </row>
    <row r="195" spans="1:16" ht="19.149999999999999" x14ac:dyDescent="0.7">
      <c r="A195">
        <v>386</v>
      </c>
      <c r="B195" t="s">
        <v>4759</v>
      </c>
      <c r="C195" t="s">
        <v>1488</v>
      </c>
      <c r="D195">
        <f t="shared" ref="D195:D258" si="10">LEN(B195)</f>
        <v>5</v>
      </c>
      <c r="E195">
        <v>170</v>
      </c>
      <c r="F195">
        <f t="shared" ref="F195:F258" si="11">COUNTIF($E$3:$E$700,E195)</f>
        <v>3</v>
      </c>
      <c r="G195" t="s">
        <v>1488</v>
      </c>
      <c r="H195">
        <f t="shared" si="9"/>
        <v>304</v>
      </c>
      <c r="I195">
        <v>77141000</v>
      </c>
      <c r="J195">
        <v>100000000</v>
      </c>
      <c r="K195">
        <v>3641000</v>
      </c>
      <c r="O195" t="s">
        <v>5349</v>
      </c>
      <c r="P195" t="s">
        <v>1011</v>
      </c>
    </row>
    <row r="196" spans="1:16" ht="19.149999999999999" x14ac:dyDescent="0.7">
      <c r="A196">
        <v>387</v>
      </c>
      <c r="B196" t="s">
        <v>4760</v>
      </c>
      <c r="C196" t="s">
        <v>1488</v>
      </c>
      <c r="D196">
        <f t="shared" si="10"/>
        <v>10</v>
      </c>
      <c r="E196">
        <v>170</v>
      </c>
      <c r="F196">
        <f t="shared" si="11"/>
        <v>3</v>
      </c>
      <c r="G196" t="s">
        <v>1488</v>
      </c>
      <c r="H196">
        <f t="shared" si="9"/>
        <v>304</v>
      </c>
      <c r="O196" t="s">
        <v>5350</v>
      </c>
      <c r="P196" t="s">
        <v>1015</v>
      </c>
    </row>
    <row r="197" spans="1:16" ht="19.149999999999999" x14ac:dyDescent="0.7">
      <c r="A197">
        <v>143</v>
      </c>
      <c r="B197" t="s">
        <v>4481</v>
      </c>
      <c r="C197" t="s">
        <v>4482</v>
      </c>
      <c r="D197">
        <f t="shared" si="10"/>
        <v>5</v>
      </c>
      <c r="E197">
        <v>170</v>
      </c>
      <c r="F197">
        <f t="shared" si="11"/>
        <v>3</v>
      </c>
      <c r="G197" t="s">
        <v>4482</v>
      </c>
      <c r="H197" t="e">
        <f t="shared" si="9"/>
        <v>#N/A</v>
      </c>
      <c r="O197" t="s">
        <v>5351</v>
      </c>
      <c r="P197" t="s">
        <v>1018</v>
      </c>
    </row>
    <row r="198" spans="1:16" ht="19.149999999999999" x14ac:dyDescent="0.7">
      <c r="A198">
        <v>388</v>
      </c>
      <c r="B198" t="s">
        <v>4761</v>
      </c>
      <c r="C198" t="s">
        <v>1492</v>
      </c>
      <c r="D198">
        <f t="shared" si="10"/>
        <v>10</v>
      </c>
      <c r="E198">
        <v>171</v>
      </c>
      <c r="F198">
        <f t="shared" si="11"/>
        <v>1</v>
      </c>
      <c r="G198" t="s">
        <v>1492</v>
      </c>
      <c r="H198">
        <f t="shared" si="9"/>
        <v>305</v>
      </c>
      <c r="I198">
        <f>VLOOKUP(C198,ERP자료_수정_1!$E$3:$I$718,3,FALSE)</f>
        <v>0</v>
      </c>
      <c r="J198">
        <f>VLOOKUP(C198,ERP자료_수정_1!$E$3:$I$718,4,FALSE)</f>
        <v>0</v>
      </c>
      <c r="K198">
        <f>VLOOKUP(C198,ERP자료_수정_1!$E$3:$I$718,5,FALSE)</f>
        <v>-2033500</v>
      </c>
      <c r="O198" t="s">
        <v>5352</v>
      </c>
      <c r="P198" t="s">
        <v>1022</v>
      </c>
    </row>
    <row r="199" spans="1:16" ht="19.149999999999999" x14ac:dyDescent="0.7">
      <c r="A199">
        <v>311</v>
      </c>
      <c r="B199" t="s">
        <v>4675</v>
      </c>
      <c r="C199" t="s">
        <v>1497</v>
      </c>
      <c r="D199">
        <f t="shared" si="10"/>
        <v>10</v>
      </c>
      <c r="E199">
        <v>172</v>
      </c>
      <c r="F199">
        <f t="shared" si="11"/>
        <v>1</v>
      </c>
      <c r="G199" t="s">
        <v>1497</v>
      </c>
      <c r="H199">
        <f t="shared" si="9"/>
        <v>306</v>
      </c>
      <c r="I199">
        <f>VLOOKUP(C199,ERP자료_수정_1!$E$3:$I$718,3,FALSE)</f>
        <v>3500</v>
      </c>
      <c r="J199">
        <f>VLOOKUP(C199,ERP자료_수정_1!$E$3:$I$718,4,FALSE)</f>
        <v>3500</v>
      </c>
      <c r="K199">
        <f>VLOOKUP(C199,ERP자료_수정_1!$E$3:$I$718,5,FALSE)</f>
        <v>0</v>
      </c>
      <c r="O199" t="s">
        <v>5353</v>
      </c>
      <c r="P199" t="s">
        <v>1027</v>
      </c>
    </row>
    <row r="200" spans="1:16" ht="19.149999999999999" x14ac:dyDescent="0.7">
      <c r="A200">
        <v>436</v>
      </c>
      <c r="B200" t="s">
        <v>4817</v>
      </c>
      <c r="C200" t="s">
        <v>1500</v>
      </c>
      <c r="D200">
        <f t="shared" si="10"/>
        <v>10</v>
      </c>
      <c r="E200">
        <v>173</v>
      </c>
      <c r="F200">
        <f t="shared" si="11"/>
        <v>1</v>
      </c>
      <c r="G200" t="s">
        <v>1500</v>
      </c>
      <c r="H200">
        <f t="shared" si="9"/>
        <v>307</v>
      </c>
      <c r="I200">
        <f>VLOOKUP(C200,ERP자료_수정_1!$E$3:$I$718,3,FALSE)</f>
        <v>0</v>
      </c>
      <c r="J200">
        <f>VLOOKUP(C200,ERP자료_수정_1!$E$3:$I$718,4,FALSE)</f>
        <v>0</v>
      </c>
      <c r="K200">
        <f>VLOOKUP(C200,ERP자료_수정_1!$E$3:$I$718,5,FALSE)</f>
        <v>400000</v>
      </c>
      <c r="O200" t="s">
        <v>5354</v>
      </c>
      <c r="P200" t="s">
        <v>1032</v>
      </c>
    </row>
    <row r="201" spans="1:16" ht="19.149999999999999" x14ac:dyDescent="0.7">
      <c r="A201">
        <v>188</v>
      </c>
      <c r="B201" t="s">
        <v>4539</v>
      </c>
      <c r="C201" t="s">
        <v>1505</v>
      </c>
      <c r="D201">
        <f t="shared" si="10"/>
        <v>10</v>
      </c>
      <c r="E201">
        <v>174</v>
      </c>
      <c r="F201">
        <f t="shared" si="11"/>
        <v>1</v>
      </c>
      <c r="G201" t="s">
        <v>1505</v>
      </c>
      <c r="H201">
        <f t="shared" si="9"/>
        <v>308</v>
      </c>
      <c r="I201">
        <f>VLOOKUP(C201,ERP자료_수정_1!$E$3:$I$718,3,FALSE)</f>
        <v>0</v>
      </c>
      <c r="J201">
        <f>VLOOKUP(C201,ERP자료_수정_1!$E$3:$I$718,4,FALSE)</f>
        <v>0</v>
      </c>
      <c r="K201">
        <f>VLOOKUP(C201,ERP자료_수정_1!$E$3:$I$718,5,FALSE)</f>
        <v>-217700</v>
      </c>
      <c r="O201" t="s">
        <v>5355</v>
      </c>
      <c r="P201" t="s">
        <v>1037</v>
      </c>
    </row>
    <row r="202" spans="1:16" ht="19.149999999999999" x14ac:dyDescent="0.7">
      <c r="A202">
        <v>618</v>
      </c>
      <c r="B202" t="s">
        <v>5016</v>
      </c>
      <c r="C202" t="s">
        <v>1520</v>
      </c>
      <c r="D202">
        <f t="shared" si="10"/>
        <v>10</v>
      </c>
      <c r="E202">
        <v>175</v>
      </c>
      <c r="F202">
        <f t="shared" si="11"/>
        <v>1</v>
      </c>
      <c r="G202" t="s">
        <v>1520</v>
      </c>
      <c r="H202">
        <f t="shared" si="9"/>
        <v>311</v>
      </c>
      <c r="I202">
        <f>VLOOKUP(C202,ERP자료_수정_1!$E$3:$I$718,3,FALSE)</f>
        <v>16000</v>
      </c>
      <c r="J202">
        <f>VLOOKUP(C202,ERP자료_수정_1!$E$3:$I$718,4,FALSE)</f>
        <v>16000</v>
      </c>
      <c r="K202">
        <f>VLOOKUP(C202,ERP자료_수정_1!$E$3:$I$718,5,FALSE)</f>
        <v>0</v>
      </c>
      <c r="O202" t="s">
        <v>5356</v>
      </c>
      <c r="P202" t="s">
        <v>1042</v>
      </c>
    </row>
    <row r="203" spans="1:16" ht="19.149999999999999" x14ac:dyDescent="0.7">
      <c r="A203">
        <v>681</v>
      </c>
      <c r="B203" t="s">
        <v>5087</v>
      </c>
      <c r="C203" t="s">
        <v>1523</v>
      </c>
      <c r="D203">
        <f t="shared" si="10"/>
        <v>10</v>
      </c>
      <c r="E203">
        <v>176</v>
      </c>
      <c r="F203">
        <f t="shared" si="11"/>
        <v>1</v>
      </c>
      <c r="G203" t="s">
        <v>1523</v>
      </c>
      <c r="H203">
        <f t="shared" si="9"/>
        <v>312</v>
      </c>
      <c r="I203">
        <f>VLOOKUP(C203,ERP자료_수정_1!$E$3:$I$718,3,FALSE)</f>
        <v>1656000</v>
      </c>
      <c r="J203">
        <f>VLOOKUP(C203,ERP자료_수정_1!$E$3:$I$718,4,FALSE)</f>
        <v>1932000</v>
      </c>
      <c r="K203">
        <f>VLOOKUP(C203,ERP자료_수정_1!$E$3:$I$718,5,FALSE)</f>
        <v>0</v>
      </c>
      <c r="O203" t="s">
        <v>5357</v>
      </c>
      <c r="P203" t="s">
        <v>1045</v>
      </c>
    </row>
    <row r="204" spans="1:16" ht="19.149999999999999" x14ac:dyDescent="0.7">
      <c r="A204">
        <v>437</v>
      </c>
      <c r="B204" t="s">
        <v>4818</v>
      </c>
      <c r="C204" t="s">
        <v>1536</v>
      </c>
      <c r="D204">
        <f t="shared" si="10"/>
        <v>10</v>
      </c>
      <c r="E204">
        <v>177</v>
      </c>
      <c r="F204">
        <f t="shared" si="11"/>
        <v>1</v>
      </c>
      <c r="G204" t="s">
        <v>1536</v>
      </c>
      <c r="H204">
        <f t="shared" si="9"/>
        <v>315</v>
      </c>
      <c r="I204">
        <f>VLOOKUP(C204,ERP자료_수정_1!$E$3:$I$718,3,FALSE)</f>
        <v>0</v>
      </c>
      <c r="J204">
        <f>VLOOKUP(C204,ERP자료_수정_1!$E$3:$I$718,4,FALSE)</f>
        <v>10000000</v>
      </c>
      <c r="K204">
        <f>VLOOKUP(C204,ERP자료_수정_1!$E$3:$I$718,5,FALSE)</f>
        <v>-6775480</v>
      </c>
      <c r="O204" t="s">
        <v>5358</v>
      </c>
      <c r="P204" t="s">
        <v>1049</v>
      </c>
    </row>
    <row r="205" spans="1:16" ht="19.149999999999999" x14ac:dyDescent="0.7">
      <c r="A205">
        <v>240</v>
      </c>
      <c r="B205" t="s">
        <v>4594</v>
      </c>
      <c r="C205" t="s">
        <v>1547</v>
      </c>
      <c r="D205">
        <f t="shared" si="10"/>
        <v>10</v>
      </c>
      <c r="E205">
        <v>178</v>
      </c>
      <c r="F205">
        <f t="shared" si="11"/>
        <v>1</v>
      </c>
      <c r="G205" t="s">
        <v>1547</v>
      </c>
      <c r="H205">
        <f t="shared" ref="H205:H268" si="12">MATCH(G205,$P$3:$P$1012,0)</f>
        <v>318</v>
      </c>
      <c r="I205">
        <f>VLOOKUP(C205,ERP자료_수정_1!$E$3:$I$718,3,FALSE)</f>
        <v>2230400</v>
      </c>
      <c r="J205">
        <f>VLOOKUP(C205,ERP자료_수정_1!$E$3:$I$718,4,FALSE)</f>
        <v>3000000</v>
      </c>
      <c r="K205">
        <f>VLOOKUP(C205,ERP자료_수정_1!$E$3:$I$718,5,FALSE)</f>
        <v>-769600</v>
      </c>
      <c r="O205" t="s">
        <v>5359</v>
      </c>
      <c r="P205" t="s">
        <v>1052</v>
      </c>
    </row>
    <row r="206" spans="1:16" ht="19.149999999999999" x14ac:dyDescent="0.7">
      <c r="A206">
        <v>80</v>
      </c>
      <c r="B206" t="s">
        <v>4410</v>
      </c>
      <c r="C206" t="s">
        <v>1570</v>
      </c>
      <c r="D206">
        <f t="shared" si="10"/>
        <v>10</v>
      </c>
      <c r="E206">
        <v>179</v>
      </c>
      <c r="F206">
        <f t="shared" si="11"/>
        <v>1</v>
      </c>
      <c r="G206" t="s">
        <v>1570</v>
      </c>
      <c r="H206">
        <f t="shared" si="12"/>
        <v>323</v>
      </c>
      <c r="I206">
        <f>VLOOKUP(C206,ERP자료_수정_1!$E$3:$I$718,3,FALSE)</f>
        <v>80000</v>
      </c>
      <c r="J206">
        <f>VLOOKUP(C206,ERP자료_수정_1!$E$3:$I$718,4,FALSE)</f>
        <v>80000</v>
      </c>
      <c r="K206">
        <f>VLOOKUP(C206,ERP자료_수정_1!$E$3:$I$718,5,FALSE)</f>
        <v>0</v>
      </c>
      <c r="O206" t="s">
        <v>5360</v>
      </c>
      <c r="P206" t="s">
        <v>1056</v>
      </c>
    </row>
    <row r="207" spans="1:16" ht="19.149999999999999" x14ac:dyDescent="0.7">
      <c r="A207">
        <v>438</v>
      </c>
      <c r="B207" t="s">
        <v>4819</v>
      </c>
      <c r="C207" t="s">
        <v>1574</v>
      </c>
      <c r="D207">
        <f t="shared" si="10"/>
        <v>10</v>
      </c>
      <c r="E207">
        <v>180</v>
      </c>
      <c r="F207">
        <f t="shared" si="11"/>
        <v>1</v>
      </c>
      <c r="G207" t="s">
        <v>1574</v>
      </c>
      <c r="H207">
        <f t="shared" si="12"/>
        <v>324</v>
      </c>
      <c r="I207">
        <f>VLOOKUP(C207,ERP자료_수정_1!$E$3:$I$718,3,FALSE)</f>
        <v>0</v>
      </c>
      <c r="J207">
        <f>VLOOKUP(C207,ERP자료_수정_1!$E$3:$I$718,4,FALSE)</f>
        <v>22800000</v>
      </c>
      <c r="K207">
        <f>VLOOKUP(C207,ERP자료_수정_1!$E$3:$I$718,5,FALSE)</f>
        <v>-6386342</v>
      </c>
      <c r="O207" t="s">
        <v>5361</v>
      </c>
      <c r="P207" t="s">
        <v>1060</v>
      </c>
    </row>
    <row r="208" spans="1:16" ht="19.149999999999999" x14ac:dyDescent="0.7">
      <c r="A208">
        <v>280</v>
      </c>
      <c r="B208" t="s">
        <v>4641</v>
      </c>
      <c r="C208" t="s">
        <v>1579</v>
      </c>
      <c r="D208">
        <f t="shared" si="10"/>
        <v>5</v>
      </c>
      <c r="E208">
        <v>181</v>
      </c>
      <c r="F208">
        <f t="shared" si="11"/>
        <v>1</v>
      </c>
      <c r="G208" t="s">
        <v>1579</v>
      </c>
      <c r="H208">
        <f t="shared" si="12"/>
        <v>325</v>
      </c>
      <c r="I208">
        <f>VLOOKUP(C208,ERP자료_수정_1!$E$3:$I$718,3,FALSE)</f>
        <v>3307119</v>
      </c>
      <c r="J208">
        <f>VLOOKUP(C208,ERP자료_수정_1!$E$3:$I$718,4,FALSE)</f>
        <v>0</v>
      </c>
      <c r="K208">
        <f>VLOOKUP(C208,ERP자료_수정_1!$E$3:$I$718,5,FALSE)</f>
        <v>3307119</v>
      </c>
      <c r="O208" t="s">
        <v>5362</v>
      </c>
      <c r="P208" t="s">
        <v>1064</v>
      </c>
    </row>
    <row r="209" spans="1:16" ht="19.149999999999999" x14ac:dyDescent="0.7">
      <c r="A209">
        <v>241</v>
      </c>
      <c r="B209" t="s">
        <v>4595</v>
      </c>
      <c r="C209" t="s">
        <v>1586</v>
      </c>
      <c r="D209">
        <f t="shared" si="10"/>
        <v>10</v>
      </c>
      <c r="E209">
        <v>182</v>
      </c>
      <c r="F209">
        <f t="shared" si="11"/>
        <v>1</v>
      </c>
      <c r="G209" t="s">
        <v>1586</v>
      </c>
      <c r="H209">
        <f t="shared" si="12"/>
        <v>327</v>
      </c>
      <c r="I209">
        <f>VLOOKUP(C209,ERP자료_수정_1!$E$3:$I$718,3,FALSE)</f>
        <v>0</v>
      </c>
      <c r="J209">
        <f>VLOOKUP(C209,ERP자료_수정_1!$E$3:$I$718,4,FALSE)</f>
        <v>0</v>
      </c>
      <c r="K209">
        <f>VLOOKUP(C209,ERP자료_수정_1!$E$3:$I$718,5,FALSE)</f>
        <v>-3516178</v>
      </c>
      <c r="O209" t="s">
        <v>5363</v>
      </c>
      <c r="P209" t="s">
        <v>1068</v>
      </c>
    </row>
    <row r="210" spans="1:16" ht="19.149999999999999" x14ac:dyDescent="0.7">
      <c r="A210">
        <v>144</v>
      </c>
      <c r="B210" t="s">
        <v>4483</v>
      </c>
      <c r="C210" t="s">
        <v>1603</v>
      </c>
      <c r="D210">
        <f t="shared" si="10"/>
        <v>10</v>
      </c>
      <c r="E210">
        <v>183</v>
      </c>
      <c r="F210">
        <f t="shared" si="11"/>
        <v>1</v>
      </c>
      <c r="G210" t="s">
        <v>1603</v>
      </c>
      <c r="H210">
        <f t="shared" si="12"/>
        <v>331</v>
      </c>
      <c r="I210">
        <f>VLOOKUP(C210,ERP자료_수정_1!$E$3:$I$718,3,FALSE)</f>
        <v>0</v>
      </c>
      <c r="J210">
        <f>VLOOKUP(C210,ERP자료_수정_1!$E$3:$I$718,4,FALSE)</f>
        <v>0</v>
      </c>
      <c r="K210">
        <f>VLOOKUP(C210,ERP자료_수정_1!$E$3:$I$718,5,FALSE)</f>
        <v>73112800</v>
      </c>
      <c r="O210" t="s">
        <v>5364</v>
      </c>
      <c r="P210" t="s">
        <v>1073</v>
      </c>
    </row>
    <row r="211" spans="1:16" ht="19.149999999999999" x14ac:dyDescent="0.7">
      <c r="A211">
        <v>389</v>
      </c>
      <c r="B211" t="s">
        <v>4762</v>
      </c>
      <c r="C211" t="s">
        <v>1607</v>
      </c>
      <c r="D211">
        <f t="shared" si="10"/>
        <v>10</v>
      </c>
      <c r="E211">
        <v>184</v>
      </c>
      <c r="F211">
        <f t="shared" si="11"/>
        <v>1</v>
      </c>
      <c r="G211" t="s">
        <v>1607</v>
      </c>
      <c r="H211">
        <f t="shared" si="12"/>
        <v>332</v>
      </c>
      <c r="I211">
        <f>VLOOKUP(C211,ERP자료_수정_1!$E$3:$I$718,3,FALSE)</f>
        <v>650000</v>
      </c>
      <c r="J211">
        <f>VLOOKUP(C211,ERP자료_수정_1!$E$3:$I$718,4,FALSE)</f>
        <v>650000</v>
      </c>
      <c r="K211">
        <f>VLOOKUP(C211,ERP자료_수정_1!$E$3:$I$718,5,FALSE)</f>
        <v>0</v>
      </c>
      <c r="O211" t="s">
        <v>5365</v>
      </c>
      <c r="P211" t="s">
        <v>1078</v>
      </c>
    </row>
    <row r="212" spans="1:16" ht="19.149999999999999" x14ac:dyDescent="0.7">
      <c r="A212">
        <v>281</v>
      </c>
      <c r="B212" t="s">
        <v>4642</v>
      </c>
      <c r="C212" t="s">
        <v>1612</v>
      </c>
      <c r="D212">
        <f t="shared" si="10"/>
        <v>5</v>
      </c>
      <c r="E212">
        <v>185</v>
      </c>
      <c r="F212">
        <f t="shared" si="11"/>
        <v>1</v>
      </c>
      <c r="G212" t="s">
        <v>1612</v>
      </c>
      <c r="H212">
        <f t="shared" si="12"/>
        <v>333</v>
      </c>
      <c r="I212">
        <f>VLOOKUP(C212,ERP자료_수정_1!$E$3:$I$718,3,FALSE)</f>
        <v>0</v>
      </c>
      <c r="J212">
        <f>VLOOKUP(C212,ERP자료_수정_1!$E$3:$I$718,4,FALSE)</f>
        <v>0</v>
      </c>
      <c r="K212">
        <f>VLOOKUP(C212,ERP자료_수정_1!$E$3:$I$718,5,FALSE)</f>
        <v>701642</v>
      </c>
      <c r="O212" t="s">
        <v>5366</v>
      </c>
      <c r="P212" t="s">
        <v>1083</v>
      </c>
    </row>
    <row r="213" spans="1:16" ht="19.149999999999999" x14ac:dyDescent="0.7">
      <c r="A213">
        <v>81</v>
      </c>
      <c r="B213" t="s">
        <v>4411</v>
      </c>
      <c r="C213" t="s">
        <v>1622</v>
      </c>
      <c r="D213">
        <f t="shared" si="10"/>
        <v>10</v>
      </c>
      <c r="E213">
        <v>186</v>
      </c>
      <c r="F213">
        <f t="shared" si="11"/>
        <v>1</v>
      </c>
      <c r="G213" t="s">
        <v>1622</v>
      </c>
      <c r="H213">
        <f t="shared" si="12"/>
        <v>336</v>
      </c>
      <c r="I213">
        <f>VLOOKUP(C213,ERP자료_수정_1!$E$3:$I$718,3,FALSE)</f>
        <v>0</v>
      </c>
      <c r="J213">
        <f>VLOOKUP(C213,ERP자료_수정_1!$E$3:$I$718,4,FALSE)</f>
        <v>0</v>
      </c>
      <c r="K213">
        <f>VLOOKUP(C213,ERP자료_수정_1!$E$3:$I$718,5,FALSE)</f>
        <v>846600</v>
      </c>
      <c r="O213" t="s">
        <v>5367</v>
      </c>
      <c r="P213" t="s">
        <v>1088</v>
      </c>
    </row>
    <row r="214" spans="1:16" ht="19.149999999999999" x14ac:dyDescent="0.7">
      <c r="A214">
        <v>312</v>
      </c>
      <c r="B214" t="s">
        <v>4676</v>
      </c>
      <c r="C214" t="s">
        <v>1627</v>
      </c>
      <c r="D214">
        <f t="shared" si="10"/>
        <v>10</v>
      </c>
      <c r="E214">
        <v>187</v>
      </c>
      <c r="F214">
        <f t="shared" si="11"/>
        <v>1</v>
      </c>
      <c r="G214" t="s">
        <v>1627</v>
      </c>
      <c r="H214">
        <f t="shared" si="12"/>
        <v>337</v>
      </c>
      <c r="I214">
        <f>VLOOKUP(C214,ERP자료_수정_1!$E$3:$I$718,3,FALSE)</f>
        <v>544700</v>
      </c>
      <c r="J214">
        <f>VLOOKUP(C214,ERP자료_수정_1!$E$3:$I$718,4,FALSE)</f>
        <v>544700</v>
      </c>
      <c r="K214">
        <f>VLOOKUP(C214,ERP자료_수정_1!$E$3:$I$718,5,FALSE)</f>
        <v>0</v>
      </c>
      <c r="O214" t="s">
        <v>5368</v>
      </c>
      <c r="P214" t="s">
        <v>1094</v>
      </c>
    </row>
    <row r="215" spans="1:16" ht="19.149999999999999" x14ac:dyDescent="0.7">
      <c r="A215">
        <v>313</v>
      </c>
      <c r="B215" t="s">
        <v>4677</v>
      </c>
      <c r="C215" t="s">
        <v>1633</v>
      </c>
      <c r="D215">
        <f t="shared" si="10"/>
        <v>10</v>
      </c>
      <c r="E215">
        <v>188</v>
      </c>
      <c r="F215">
        <f t="shared" si="11"/>
        <v>1</v>
      </c>
      <c r="G215" t="s">
        <v>1633</v>
      </c>
      <c r="H215">
        <f t="shared" si="12"/>
        <v>339</v>
      </c>
      <c r="I215">
        <f>VLOOKUP(C215,ERP자료_수정_1!$E$3:$I$718,3,FALSE)</f>
        <v>960000</v>
      </c>
      <c r="J215">
        <f>VLOOKUP(C215,ERP자료_수정_1!$E$3:$I$718,4,FALSE)</f>
        <v>960000</v>
      </c>
      <c r="K215">
        <f>VLOOKUP(C215,ERP자료_수정_1!$E$3:$I$718,5,FALSE)</f>
        <v>0</v>
      </c>
      <c r="O215" t="s">
        <v>5369</v>
      </c>
      <c r="P215" t="s">
        <v>1098</v>
      </c>
    </row>
    <row r="216" spans="1:16" ht="19.149999999999999" x14ac:dyDescent="0.7">
      <c r="A216">
        <v>439</v>
      </c>
      <c r="B216" t="s">
        <v>4820</v>
      </c>
      <c r="C216" t="s">
        <v>1651</v>
      </c>
      <c r="D216">
        <f t="shared" si="10"/>
        <v>10</v>
      </c>
      <c r="E216">
        <v>189</v>
      </c>
      <c r="F216">
        <f t="shared" si="11"/>
        <v>1</v>
      </c>
      <c r="G216" t="s">
        <v>1651</v>
      </c>
      <c r="H216">
        <f t="shared" si="12"/>
        <v>343</v>
      </c>
      <c r="I216">
        <f>VLOOKUP(C216,ERP자료_수정_1!$E$3:$I$718,3,FALSE)</f>
        <v>0</v>
      </c>
      <c r="J216">
        <f>VLOOKUP(C216,ERP자료_수정_1!$E$3:$I$718,4,FALSE)</f>
        <v>0</v>
      </c>
      <c r="K216">
        <f>VLOOKUP(C216,ERP자료_수정_1!$E$3:$I$718,5,FALSE)</f>
        <v>-4500</v>
      </c>
      <c r="O216" t="s">
        <v>5370</v>
      </c>
      <c r="P216" t="s">
        <v>1104</v>
      </c>
    </row>
    <row r="217" spans="1:16" ht="19.149999999999999" x14ac:dyDescent="0.7">
      <c r="A217">
        <v>594</v>
      </c>
      <c r="B217" t="s">
        <v>4989</v>
      </c>
      <c r="C217" t="s">
        <v>1657</v>
      </c>
      <c r="D217">
        <f t="shared" si="10"/>
        <v>10</v>
      </c>
      <c r="E217">
        <v>190</v>
      </c>
      <c r="F217">
        <f t="shared" si="11"/>
        <v>1</v>
      </c>
      <c r="G217" t="s">
        <v>1657</v>
      </c>
      <c r="H217">
        <f t="shared" si="12"/>
        <v>344</v>
      </c>
      <c r="I217">
        <f>VLOOKUP(C217,ERP자료_수정_1!$E$3:$I$718,3,FALSE)</f>
        <v>128000</v>
      </c>
      <c r="J217">
        <f>VLOOKUP(C217,ERP자료_수정_1!$E$3:$I$718,4,FALSE)</f>
        <v>128000</v>
      </c>
      <c r="K217">
        <f>VLOOKUP(C217,ERP자료_수정_1!$E$3:$I$718,5,FALSE)</f>
        <v>0</v>
      </c>
      <c r="O217" t="s">
        <v>5371</v>
      </c>
      <c r="P217" t="s">
        <v>1108</v>
      </c>
    </row>
    <row r="218" spans="1:16" ht="19.149999999999999" x14ac:dyDescent="0.7">
      <c r="A218">
        <v>82</v>
      </c>
      <c r="B218" t="s">
        <v>4412</v>
      </c>
      <c r="C218" t="s">
        <v>1671</v>
      </c>
      <c r="D218">
        <f t="shared" si="10"/>
        <v>5</v>
      </c>
      <c r="E218">
        <v>191</v>
      </c>
      <c r="F218">
        <f t="shared" si="11"/>
        <v>3</v>
      </c>
      <c r="G218" t="s">
        <v>1671</v>
      </c>
      <c r="H218">
        <f t="shared" si="12"/>
        <v>348</v>
      </c>
      <c r="I218">
        <f>VLOOKUP(C218,ERP자료_수정_1!$E$3:$I$718,3,FALSE)</f>
        <v>0</v>
      </c>
      <c r="J218">
        <f>VLOOKUP(C218,ERP자료_수정_1!$E$3:$I$718,4,FALSE)</f>
        <v>0</v>
      </c>
      <c r="K218">
        <f>VLOOKUP(C218,ERP자료_수정_1!$E$3:$I$718,5,FALSE)</f>
        <v>-6544000</v>
      </c>
      <c r="O218" t="s">
        <v>5372</v>
      </c>
      <c r="P218" t="s">
        <v>1112</v>
      </c>
    </row>
    <row r="219" spans="1:16" ht="19.149999999999999" x14ac:dyDescent="0.7">
      <c r="A219">
        <v>83</v>
      </c>
      <c r="B219" t="s">
        <v>4413</v>
      </c>
      <c r="C219" t="s">
        <v>1672</v>
      </c>
      <c r="D219">
        <f t="shared" si="10"/>
        <v>5</v>
      </c>
      <c r="E219">
        <v>191</v>
      </c>
      <c r="F219">
        <f t="shared" si="11"/>
        <v>3</v>
      </c>
      <c r="G219" t="s">
        <v>1672</v>
      </c>
      <c r="H219" t="e">
        <f t="shared" si="12"/>
        <v>#N/A</v>
      </c>
      <c r="O219" t="s">
        <v>5373</v>
      </c>
      <c r="P219" t="s">
        <v>1116</v>
      </c>
    </row>
    <row r="220" spans="1:16" ht="19.149999999999999" x14ac:dyDescent="0.7">
      <c r="A220">
        <v>84</v>
      </c>
      <c r="B220" t="s">
        <v>4414</v>
      </c>
      <c r="C220" t="s">
        <v>1672</v>
      </c>
      <c r="D220">
        <f t="shared" si="10"/>
        <v>10</v>
      </c>
      <c r="E220">
        <v>191</v>
      </c>
      <c r="F220">
        <f t="shared" si="11"/>
        <v>3</v>
      </c>
      <c r="G220" t="s">
        <v>1672</v>
      </c>
      <c r="H220" t="e">
        <f t="shared" si="12"/>
        <v>#N/A</v>
      </c>
      <c r="O220" t="s">
        <v>5374</v>
      </c>
      <c r="P220" t="s">
        <v>1120</v>
      </c>
    </row>
    <row r="221" spans="1:16" ht="19.149999999999999" x14ac:dyDescent="0.7">
      <c r="A221">
        <v>189</v>
      </c>
      <c r="B221" t="s">
        <v>4540</v>
      </c>
      <c r="C221" t="s">
        <v>1675</v>
      </c>
      <c r="D221">
        <f t="shared" si="10"/>
        <v>10</v>
      </c>
      <c r="E221">
        <v>192</v>
      </c>
      <c r="F221">
        <f t="shared" si="11"/>
        <v>1</v>
      </c>
      <c r="G221" t="s">
        <v>1675</v>
      </c>
      <c r="H221">
        <f t="shared" si="12"/>
        <v>349</v>
      </c>
      <c r="I221">
        <f>VLOOKUP(C221,ERP자료_수정_1!$E$3:$I$718,3,FALSE)</f>
        <v>0</v>
      </c>
      <c r="J221">
        <f>VLOOKUP(C221,ERP자료_수정_1!$E$3:$I$718,4,FALSE)</f>
        <v>0</v>
      </c>
      <c r="K221">
        <f>VLOOKUP(C221,ERP자료_수정_1!$E$3:$I$718,5,FALSE)</f>
        <v>-4673020</v>
      </c>
      <c r="O221" t="s">
        <v>5375</v>
      </c>
      <c r="P221" t="s">
        <v>1125</v>
      </c>
    </row>
    <row r="222" spans="1:16" ht="19.149999999999999" x14ac:dyDescent="0.7">
      <c r="A222">
        <v>440</v>
      </c>
      <c r="B222" t="s">
        <v>4821</v>
      </c>
      <c r="C222" t="s">
        <v>1678</v>
      </c>
      <c r="D222">
        <f t="shared" si="10"/>
        <v>10</v>
      </c>
      <c r="E222">
        <v>193</v>
      </c>
      <c r="F222">
        <f t="shared" si="11"/>
        <v>1</v>
      </c>
      <c r="G222" t="s">
        <v>1678</v>
      </c>
      <c r="H222">
        <f t="shared" si="12"/>
        <v>350</v>
      </c>
      <c r="I222">
        <f>VLOOKUP(C222,ERP자료_수정_1!$E$3:$I$718,3,FALSE)</f>
        <v>1179000</v>
      </c>
      <c r="J222">
        <f>VLOOKUP(C222,ERP자료_수정_1!$E$3:$I$718,4,FALSE)</f>
        <v>3482000</v>
      </c>
      <c r="K222">
        <f>VLOOKUP(C222,ERP자료_수정_1!$E$3:$I$718,5,FALSE)</f>
        <v>-2303000</v>
      </c>
      <c r="O222" t="s">
        <v>5376</v>
      </c>
      <c r="P222" t="s">
        <v>1128</v>
      </c>
    </row>
    <row r="223" spans="1:16" ht="19.149999999999999" x14ac:dyDescent="0.7">
      <c r="A223">
        <v>190</v>
      </c>
      <c r="B223" t="s">
        <v>4541</v>
      </c>
      <c r="C223" t="s">
        <v>1691</v>
      </c>
      <c r="D223">
        <f t="shared" si="10"/>
        <v>10</v>
      </c>
      <c r="E223">
        <v>194</v>
      </c>
      <c r="F223">
        <f t="shared" si="11"/>
        <v>1</v>
      </c>
      <c r="G223" t="s">
        <v>1691</v>
      </c>
      <c r="H223">
        <f t="shared" si="12"/>
        <v>353</v>
      </c>
      <c r="I223">
        <f>VLOOKUP(C223,ERP자료_수정_1!$E$3:$I$718,3,FALSE)</f>
        <v>4678293</v>
      </c>
      <c r="J223">
        <f>VLOOKUP(C223,ERP자료_수정_1!$E$3:$I$718,4,FALSE)</f>
        <v>5000000</v>
      </c>
      <c r="K223">
        <f>VLOOKUP(C223,ERP자료_수정_1!$E$3:$I$718,5,FALSE)</f>
        <v>330529</v>
      </c>
      <c r="O223" t="s">
        <v>5377</v>
      </c>
      <c r="P223" t="s">
        <v>1132</v>
      </c>
    </row>
    <row r="224" spans="1:16" ht="19.149999999999999" x14ac:dyDescent="0.7">
      <c r="A224">
        <v>314</v>
      </c>
      <c r="B224" t="s">
        <v>4678</v>
      </c>
      <c r="C224" t="s">
        <v>1694</v>
      </c>
      <c r="D224">
        <f t="shared" si="10"/>
        <v>10</v>
      </c>
      <c r="E224">
        <v>195</v>
      </c>
      <c r="F224">
        <f t="shared" si="11"/>
        <v>1</v>
      </c>
      <c r="G224" t="s">
        <v>1694</v>
      </c>
      <c r="H224">
        <f t="shared" si="12"/>
        <v>354</v>
      </c>
      <c r="I224">
        <f>VLOOKUP(C224,ERP자료_수정_1!$E$3:$I$718,3,FALSE)</f>
        <v>0</v>
      </c>
      <c r="J224">
        <f>VLOOKUP(C224,ERP자료_수정_1!$E$3:$I$718,4,FALSE)</f>
        <v>0</v>
      </c>
      <c r="K224">
        <f>VLOOKUP(C224,ERP자료_수정_1!$E$3:$I$718,5,FALSE)</f>
        <v>-907400</v>
      </c>
      <c r="O224" t="s">
        <v>5378</v>
      </c>
      <c r="P224" t="s">
        <v>1136</v>
      </c>
    </row>
    <row r="225" spans="1:16" ht="19.149999999999999" x14ac:dyDescent="0.7">
      <c r="A225">
        <v>652</v>
      </c>
      <c r="B225" t="s">
        <v>5053</v>
      </c>
      <c r="C225" t="s">
        <v>1698</v>
      </c>
      <c r="D225">
        <f t="shared" si="10"/>
        <v>10</v>
      </c>
      <c r="E225">
        <v>196</v>
      </c>
      <c r="F225">
        <f t="shared" si="11"/>
        <v>1</v>
      </c>
      <c r="G225" t="s">
        <v>1698</v>
      </c>
      <c r="H225">
        <f t="shared" si="12"/>
        <v>355</v>
      </c>
      <c r="I225">
        <f>VLOOKUP(C225,ERP자료_수정_1!$E$3:$I$718,3,FALSE)</f>
        <v>2794020</v>
      </c>
      <c r="J225">
        <f>VLOOKUP(C225,ERP자료_수정_1!$E$3:$I$718,4,FALSE)</f>
        <v>5000000</v>
      </c>
      <c r="K225">
        <f>VLOOKUP(C225,ERP자료_수정_1!$E$3:$I$718,5,FALSE)</f>
        <v>-2205980</v>
      </c>
      <c r="O225" t="s">
        <v>5379</v>
      </c>
      <c r="P225" t="s">
        <v>1140</v>
      </c>
    </row>
    <row r="226" spans="1:16" ht="19.149999999999999" x14ac:dyDescent="0.7">
      <c r="A226">
        <v>441</v>
      </c>
      <c r="B226" t="s">
        <v>4822</v>
      </c>
      <c r="C226" t="s">
        <v>1702</v>
      </c>
      <c r="D226">
        <f t="shared" si="10"/>
        <v>10</v>
      </c>
      <c r="E226">
        <v>197</v>
      </c>
      <c r="F226">
        <f t="shared" si="11"/>
        <v>1</v>
      </c>
      <c r="G226" t="s">
        <v>1702</v>
      </c>
      <c r="H226">
        <f t="shared" si="12"/>
        <v>356</v>
      </c>
      <c r="I226">
        <f>VLOOKUP(C226,ERP자료_수정_1!$E$3:$I$718,3,FALSE)</f>
        <v>48000</v>
      </c>
      <c r="J226">
        <f>VLOOKUP(C226,ERP자료_수정_1!$E$3:$I$718,4,FALSE)</f>
        <v>48000</v>
      </c>
      <c r="K226">
        <f>VLOOKUP(C226,ERP자료_수정_1!$E$3:$I$718,5,FALSE)</f>
        <v>0</v>
      </c>
      <c r="O226" t="s">
        <v>5380</v>
      </c>
      <c r="P226" t="s">
        <v>1144</v>
      </c>
    </row>
    <row r="227" spans="1:16" ht="19.149999999999999" x14ac:dyDescent="0.7">
      <c r="A227">
        <v>145</v>
      </c>
      <c r="B227" t="s">
        <v>4484</v>
      </c>
      <c r="C227" t="s">
        <v>1714</v>
      </c>
      <c r="D227">
        <f t="shared" si="10"/>
        <v>10</v>
      </c>
      <c r="E227">
        <v>198</v>
      </c>
      <c r="F227">
        <f t="shared" si="11"/>
        <v>1</v>
      </c>
      <c r="G227" t="s">
        <v>1714</v>
      </c>
      <c r="H227">
        <f t="shared" si="12"/>
        <v>359</v>
      </c>
      <c r="I227">
        <f>VLOOKUP(C227,ERP자료_수정_1!$E$3:$I$718,3,FALSE)</f>
        <v>1633600</v>
      </c>
      <c r="J227">
        <f>VLOOKUP(C227,ERP자료_수정_1!$E$3:$I$718,4,FALSE)</f>
        <v>1451800</v>
      </c>
      <c r="K227">
        <f>VLOOKUP(C227,ERP자료_수정_1!$E$3:$I$718,5,FALSE)</f>
        <v>335000</v>
      </c>
      <c r="O227" t="s">
        <v>5381</v>
      </c>
      <c r="P227" t="s">
        <v>1149</v>
      </c>
    </row>
    <row r="228" spans="1:16" ht="19.149999999999999" x14ac:dyDescent="0.7">
      <c r="A228">
        <v>146</v>
      </c>
      <c r="B228" t="s">
        <v>4485</v>
      </c>
      <c r="C228" t="s">
        <v>1717</v>
      </c>
      <c r="D228">
        <f t="shared" si="10"/>
        <v>10</v>
      </c>
      <c r="E228">
        <v>199</v>
      </c>
      <c r="F228">
        <f t="shared" si="11"/>
        <v>1</v>
      </c>
      <c r="G228" t="s">
        <v>1717</v>
      </c>
      <c r="H228">
        <f t="shared" si="12"/>
        <v>360</v>
      </c>
      <c r="I228">
        <f>VLOOKUP(C228,ERP자료_수정_1!$E$3:$I$718,3,FALSE)</f>
        <v>0</v>
      </c>
      <c r="J228">
        <f>VLOOKUP(C228,ERP자료_수정_1!$E$3:$I$718,4,FALSE)</f>
        <v>0</v>
      </c>
      <c r="K228">
        <f>VLOOKUP(C228,ERP자료_수정_1!$E$3:$I$718,5,FALSE)</f>
        <v>-141000</v>
      </c>
      <c r="O228" t="s">
        <v>5382</v>
      </c>
      <c r="P228" t="s">
        <v>1155</v>
      </c>
    </row>
    <row r="229" spans="1:16" ht="19.149999999999999" x14ac:dyDescent="0.7">
      <c r="A229">
        <v>282</v>
      </c>
      <c r="B229" t="s">
        <v>4643</v>
      </c>
      <c r="C229" t="s">
        <v>1731</v>
      </c>
      <c r="D229">
        <f t="shared" si="10"/>
        <v>5</v>
      </c>
      <c r="E229">
        <v>200</v>
      </c>
      <c r="F229">
        <f t="shared" si="11"/>
        <v>2</v>
      </c>
      <c r="G229" t="s">
        <v>1731</v>
      </c>
      <c r="H229">
        <f t="shared" si="12"/>
        <v>363</v>
      </c>
      <c r="I229">
        <f>VLOOKUP(C229,ERP자료_수정_1!$E$3:$I$718,3,FALSE)</f>
        <v>34591652</v>
      </c>
      <c r="J229">
        <f>VLOOKUP(C229,ERP자료_수정_1!$E$3:$I$718,4,FALSE)</f>
        <v>64951378</v>
      </c>
      <c r="K229">
        <f>VLOOKUP(C229,ERP자료_수정_1!$E$3:$I$718,5,FALSE)</f>
        <v>45206698</v>
      </c>
      <c r="O229" t="s">
        <v>5383</v>
      </c>
      <c r="P229" t="s">
        <v>1161</v>
      </c>
    </row>
    <row r="230" spans="1:16" ht="19.149999999999999" x14ac:dyDescent="0.7">
      <c r="A230">
        <v>283</v>
      </c>
      <c r="B230" t="s">
        <v>4644</v>
      </c>
      <c r="C230" t="s">
        <v>4645</v>
      </c>
      <c r="D230">
        <f t="shared" si="10"/>
        <v>5</v>
      </c>
      <c r="E230">
        <v>200</v>
      </c>
      <c r="F230">
        <f t="shared" si="11"/>
        <v>2</v>
      </c>
      <c r="G230" t="s">
        <v>1734</v>
      </c>
      <c r="H230">
        <f t="shared" si="12"/>
        <v>364</v>
      </c>
      <c r="I230">
        <f>VLOOKUP(C230,ERP자료_수정_1!$E$3:$I$718,3,FALSE)</f>
        <v>7510250</v>
      </c>
      <c r="J230">
        <f>VLOOKUP(C230,ERP자료_수정_1!$E$3:$I$718,4,FALSE)</f>
        <v>1646420</v>
      </c>
      <c r="K230">
        <f>VLOOKUP(C230,ERP자료_수정_1!$E$3:$I$718,5,FALSE)</f>
        <v>58291859</v>
      </c>
      <c r="O230" t="s">
        <v>5384</v>
      </c>
      <c r="P230" t="s">
        <v>1166</v>
      </c>
    </row>
    <row r="231" spans="1:16" ht="19.149999999999999" x14ac:dyDescent="0.7">
      <c r="A231">
        <v>191</v>
      </c>
      <c r="B231" t="s">
        <v>4542</v>
      </c>
      <c r="C231" t="s">
        <v>1742</v>
      </c>
      <c r="D231">
        <f t="shared" si="10"/>
        <v>10</v>
      </c>
      <c r="E231">
        <v>201</v>
      </c>
      <c r="F231">
        <f t="shared" si="11"/>
        <v>1</v>
      </c>
      <c r="G231" t="s">
        <v>1742</v>
      </c>
      <c r="H231">
        <f t="shared" si="12"/>
        <v>366</v>
      </c>
      <c r="I231">
        <f>VLOOKUP(C231,ERP자료_수정_1!$E$3:$I$718,3,FALSE)</f>
        <v>100800</v>
      </c>
      <c r="J231">
        <f>VLOOKUP(C231,ERP자료_수정_1!$E$3:$I$718,4,FALSE)</f>
        <v>56000</v>
      </c>
      <c r="K231">
        <f>VLOOKUP(C231,ERP자료_수정_1!$E$3:$I$718,5,FALSE)</f>
        <v>44800</v>
      </c>
      <c r="O231" t="s">
        <v>5385</v>
      </c>
      <c r="P231" t="s">
        <v>1171</v>
      </c>
    </row>
    <row r="232" spans="1:16" ht="19.149999999999999" x14ac:dyDescent="0.7">
      <c r="A232">
        <v>192</v>
      </c>
      <c r="B232" t="s">
        <v>4543</v>
      </c>
      <c r="C232" t="s">
        <v>1749</v>
      </c>
      <c r="D232">
        <f t="shared" si="10"/>
        <v>10</v>
      </c>
      <c r="E232">
        <v>202</v>
      </c>
      <c r="F232">
        <f t="shared" si="11"/>
        <v>1</v>
      </c>
      <c r="G232" t="s">
        <v>1749</v>
      </c>
      <c r="H232" t="e">
        <f t="shared" si="12"/>
        <v>#N/A</v>
      </c>
      <c r="I232">
        <f>VLOOKUP(C232,ERP자료_수정_1!$E$3:$I$718,3,FALSE)</f>
        <v>0</v>
      </c>
      <c r="J232">
        <f>VLOOKUP(C232,ERP자료_수정_1!$E$3:$I$718,4,FALSE)</f>
        <v>0</v>
      </c>
      <c r="K232">
        <f>VLOOKUP(C232,ERP자료_수정_1!$E$3:$I$718,5,FALSE)</f>
        <v>-10532700</v>
      </c>
      <c r="O232" t="s">
        <v>5386</v>
      </c>
      <c r="P232" t="s">
        <v>1175</v>
      </c>
    </row>
    <row r="233" spans="1:16" ht="19.149999999999999" x14ac:dyDescent="0.7">
      <c r="A233">
        <v>534</v>
      </c>
      <c r="B233" t="s">
        <v>4923</v>
      </c>
      <c r="C233" t="s">
        <v>1754</v>
      </c>
      <c r="D233">
        <f t="shared" si="10"/>
        <v>10</v>
      </c>
      <c r="E233">
        <v>203</v>
      </c>
      <c r="F233">
        <f t="shared" si="11"/>
        <v>1</v>
      </c>
      <c r="G233" t="s">
        <v>1754</v>
      </c>
      <c r="H233">
        <f t="shared" si="12"/>
        <v>369</v>
      </c>
      <c r="I233">
        <f>VLOOKUP(C233,ERP자료_수정_1!$E$3:$I$718,3,FALSE)</f>
        <v>0</v>
      </c>
      <c r="J233">
        <f>VLOOKUP(C233,ERP자료_수정_1!$E$3:$I$718,4,FALSE)</f>
        <v>0</v>
      </c>
      <c r="K233">
        <f>VLOOKUP(C233,ERP자료_수정_1!$E$3:$I$718,5,FALSE)</f>
        <v>20000</v>
      </c>
      <c r="O233" t="s">
        <v>5387</v>
      </c>
      <c r="P233" t="s">
        <v>1179</v>
      </c>
    </row>
    <row r="234" spans="1:16" ht="19.149999999999999" x14ac:dyDescent="0.7">
      <c r="A234">
        <v>442</v>
      </c>
      <c r="B234" t="s">
        <v>4823</v>
      </c>
      <c r="C234" t="s">
        <v>1762</v>
      </c>
      <c r="D234">
        <f t="shared" si="10"/>
        <v>10</v>
      </c>
      <c r="E234">
        <v>204</v>
      </c>
      <c r="F234">
        <f t="shared" si="11"/>
        <v>1</v>
      </c>
      <c r="G234" t="s">
        <v>1762</v>
      </c>
      <c r="H234">
        <f t="shared" si="12"/>
        <v>371</v>
      </c>
      <c r="I234">
        <f>VLOOKUP(C234,ERP자료_수정_1!$E$3:$I$718,3,FALSE)</f>
        <v>7500000</v>
      </c>
      <c r="J234">
        <f>VLOOKUP(C234,ERP자료_수정_1!$E$3:$I$718,4,FALSE)</f>
        <v>7500000</v>
      </c>
      <c r="K234">
        <f>VLOOKUP(C234,ERP자료_수정_1!$E$3:$I$718,5,FALSE)</f>
        <v>0</v>
      </c>
      <c r="O234" t="s">
        <v>5388</v>
      </c>
      <c r="P234" t="s">
        <v>1185</v>
      </c>
    </row>
    <row r="235" spans="1:16" ht="19.149999999999999" x14ac:dyDescent="0.7">
      <c r="A235">
        <v>193</v>
      </c>
      <c r="B235" t="s">
        <v>4544</v>
      </c>
      <c r="C235" t="s">
        <v>1767</v>
      </c>
      <c r="D235">
        <f t="shared" si="10"/>
        <v>10</v>
      </c>
      <c r="E235">
        <v>205</v>
      </c>
      <c r="F235">
        <f t="shared" si="11"/>
        <v>1</v>
      </c>
      <c r="G235" t="s">
        <v>1767</v>
      </c>
      <c r="H235">
        <f t="shared" si="12"/>
        <v>372</v>
      </c>
      <c r="I235">
        <f>VLOOKUP(C235,ERP자료_수정_1!$E$3:$I$718,3,FALSE)</f>
        <v>0</v>
      </c>
      <c r="J235">
        <f>VLOOKUP(C235,ERP자료_수정_1!$E$3:$I$718,4,FALSE)</f>
        <v>845000</v>
      </c>
      <c r="K235">
        <f>VLOOKUP(C235,ERP자료_수정_1!$E$3:$I$718,5,FALSE)</f>
        <v>-1579104</v>
      </c>
      <c r="O235" t="s">
        <v>5389</v>
      </c>
      <c r="P235" t="s">
        <v>1188</v>
      </c>
    </row>
    <row r="236" spans="1:16" ht="19.149999999999999" x14ac:dyDescent="0.7">
      <c r="A236">
        <v>194</v>
      </c>
      <c r="B236" t="s">
        <v>4545</v>
      </c>
      <c r="C236" t="s">
        <v>1777</v>
      </c>
      <c r="D236">
        <f t="shared" si="10"/>
        <v>10</v>
      </c>
      <c r="E236">
        <v>206</v>
      </c>
      <c r="F236">
        <f t="shared" si="11"/>
        <v>1</v>
      </c>
      <c r="G236" t="s">
        <v>1777</v>
      </c>
      <c r="H236">
        <f t="shared" si="12"/>
        <v>374</v>
      </c>
      <c r="I236">
        <f>VLOOKUP(C236,ERP자료_수정_1!$E$3:$I$718,3,FALSE)</f>
        <v>80000</v>
      </c>
      <c r="J236">
        <f>VLOOKUP(C236,ERP자료_수정_1!$E$3:$I$718,4,FALSE)</f>
        <v>80000</v>
      </c>
      <c r="K236">
        <f>VLOOKUP(C236,ERP자료_수정_1!$E$3:$I$718,5,FALSE)</f>
        <v>0</v>
      </c>
      <c r="O236" t="s">
        <v>5390</v>
      </c>
      <c r="P236" t="s">
        <v>1193</v>
      </c>
    </row>
    <row r="237" spans="1:16" ht="19.149999999999999" x14ac:dyDescent="0.7">
      <c r="A237">
        <v>315</v>
      </c>
      <c r="B237" t="s">
        <v>4679</v>
      </c>
      <c r="C237" t="s">
        <v>1781</v>
      </c>
      <c r="D237">
        <f t="shared" si="10"/>
        <v>10</v>
      </c>
      <c r="E237">
        <v>207</v>
      </c>
      <c r="F237">
        <f t="shared" si="11"/>
        <v>1</v>
      </c>
      <c r="G237" t="s">
        <v>1781</v>
      </c>
      <c r="H237">
        <f t="shared" si="12"/>
        <v>375</v>
      </c>
      <c r="I237">
        <f>VLOOKUP(C237,ERP자료_수정_1!$E$3:$I$718,3,FALSE)</f>
        <v>276000</v>
      </c>
      <c r="J237">
        <f>VLOOKUP(C237,ERP자료_수정_1!$E$3:$I$718,4,FALSE)</f>
        <v>282000</v>
      </c>
      <c r="K237">
        <f>VLOOKUP(C237,ERP자료_수정_1!$E$3:$I$718,5,FALSE)</f>
        <v>-6000</v>
      </c>
      <c r="O237" t="s">
        <v>5391</v>
      </c>
      <c r="P237" t="s">
        <v>1197</v>
      </c>
    </row>
    <row r="238" spans="1:16" ht="19.149999999999999" x14ac:dyDescent="0.7">
      <c r="A238">
        <v>23</v>
      </c>
      <c r="B238" t="s">
        <v>4331</v>
      </c>
      <c r="C238" t="s">
        <v>1788</v>
      </c>
      <c r="D238">
        <f t="shared" si="10"/>
        <v>10</v>
      </c>
      <c r="E238">
        <v>208</v>
      </c>
      <c r="F238">
        <f t="shared" si="11"/>
        <v>1</v>
      </c>
      <c r="G238" t="s">
        <v>1788</v>
      </c>
      <c r="H238">
        <f t="shared" si="12"/>
        <v>377</v>
      </c>
      <c r="I238">
        <f>VLOOKUP(C238,ERP자료_수정_1!$E$3:$I$718,3,FALSE)</f>
        <v>0</v>
      </c>
      <c r="J238">
        <f>VLOOKUP(C238,ERP자료_수정_1!$E$3:$I$718,4,FALSE)</f>
        <v>80000</v>
      </c>
      <c r="K238">
        <f>VLOOKUP(C238,ERP자료_수정_1!$E$3:$I$718,5,FALSE)</f>
        <v>0</v>
      </c>
      <c r="O238" t="s">
        <v>5392</v>
      </c>
      <c r="P238" t="s">
        <v>1202</v>
      </c>
    </row>
    <row r="239" spans="1:16" ht="19.149999999999999" x14ac:dyDescent="0.7">
      <c r="A239">
        <v>595</v>
      </c>
      <c r="B239" t="s">
        <v>4990</v>
      </c>
      <c r="C239" t="s">
        <v>1799</v>
      </c>
      <c r="D239">
        <f t="shared" si="10"/>
        <v>10</v>
      </c>
      <c r="E239">
        <v>209</v>
      </c>
      <c r="F239">
        <f t="shared" si="11"/>
        <v>1</v>
      </c>
      <c r="G239" t="s">
        <v>1799</v>
      </c>
      <c r="H239">
        <f t="shared" si="12"/>
        <v>380</v>
      </c>
      <c r="I239">
        <f>VLOOKUP(C239,ERP자료_수정_1!$E$3:$I$718,3,FALSE)</f>
        <v>84000</v>
      </c>
      <c r="J239">
        <f>VLOOKUP(C239,ERP자료_수정_1!$E$3:$I$718,4,FALSE)</f>
        <v>84000</v>
      </c>
      <c r="K239">
        <f>VLOOKUP(C239,ERP자료_수정_1!$E$3:$I$718,5,FALSE)</f>
        <v>0</v>
      </c>
      <c r="O239" t="s">
        <v>5393</v>
      </c>
      <c r="P239" t="s">
        <v>4522</v>
      </c>
    </row>
    <row r="240" spans="1:16" ht="19.149999999999999" x14ac:dyDescent="0.7">
      <c r="A240">
        <v>24</v>
      </c>
      <c r="B240" t="s">
        <v>4332</v>
      </c>
      <c r="C240" t="s">
        <v>1804</v>
      </c>
      <c r="D240">
        <f t="shared" si="10"/>
        <v>10</v>
      </c>
      <c r="E240">
        <v>210</v>
      </c>
      <c r="F240">
        <f t="shared" si="11"/>
        <v>2</v>
      </c>
      <c r="G240" t="s">
        <v>1804</v>
      </c>
      <c r="H240" t="e">
        <f t="shared" si="12"/>
        <v>#N/A</v>
      </c>
      <c r="O240" t="s">
        <v>5394</v>
      </c>
      <c r="P240" t="s">
        <v>1207</v>
      </c>
    </row>
    <row r="241" spans="1:16" ht="19.149999999999999" x14ac:dyDescent="0.7">
      <c r="A241">
        <v>443</v>
      </c>
      <c r="B241" t="s">
        <v>4824</v>
      </c>
      <c r="C241" t="s">
        <v>1803</v>
      </c>
      <c r="D241">
        <f t="shared" si="10"/>
        <v>5</v>
      </c>
      <c r="E241">
        <v>210</v>
      </c>
      <c r="F241">
        <f t="shared" si="11"/>
        <v>2</v>
      </c>
      <c r="G241" t="s">
        <v>1803</v>
      </c>
      <c r="H241">
        <f t="shared" si="12"/>
        <v>381</v>
      </c>
      <c r="I241">
        <v>68132174</v>
      </c>
      <c r="J241">
        <v>26726860</v>
      </c>
      <c r="K241">
        <v>85390201</v>
      </c>
      <c r="O241" t="s">
        <v>5395</v>
      </c>
      <c r="P241" t="s">
        <v>1213</v>
      </c>
    </row>
    <row r="242" spans="1:16" ht="19.149999999999999" x14ac:dyDescent="0.7">
      <c r="A242">
        <v>242</v>
      </c>
      <c r="B242" t="s">
        <v>4596</v>
      </c>
      <c r="C242" t="s">
        <v>1825</v>
      </c>
      <c r="D242">
        <f t="shared" si="10"/>
        <v>10</v>
      </c>
      <c r="E242">
        <v>211</v>
      </c>
      <c r="F242">
        <f t="shared" si="11"/>
        <v>1</v>
      </c>
      <c r="G242" t="s">
        <v>1825</v>
      </c>
      <c r="H242">
        <f t="shared" si="12"/>
        <v>386</v>
      </c>
      <c r="I242">
        <f>VLOOKUP(C242,ERP자료_수정_1!$E$3:$I$718,3,FALSE)</f>
        <v>259200</v>
      </c>
      <c r="J242">
        <f>VLOOKUP(C242,ERP자료_수정_1!$E$3:$I$718,4,FALSE)</f>
        <v>0</v>
      </c>
      <c r="K242">
        <f>VLOOKUP(C242,ERP자료_수정_1!$E$3:$I$718,5,FALSE)</f>
        <v>333600</v>
      </c>
      <c r="O242" t="s">
        <v>5396</v>
      </c>
      <c r="P242" t="s">
        <v>1216</v>
      </c>
    </row>
    <row r="243" spans="1:16" ht="19.149999999999999" x14ac:dyDescent="0.7">
      <c r="A243">
        <v>147</v>
      </c>
      <c r="B243" t="s">
        <v>4486</v>
      </c>
      <c r="C243" t="s">
        <v>4487</v>
      </c>
      <c r="D243">
        <f t="shared" si="10"/>
        <v>10</v>
      </c>
      <c r="E243">
        <v>212</v>
      </c>
      <c r="F243">
        <f t="shared" si="11"/>
        <v>1</v>
      </c>
      <c r="G243" t="s">
        <v>1830</v>
      </c>
      <c r="H243">
        <f t="shared" si="12"/>
        <v>387</v>
      </c>
      <c r="I243">
        <f>VLOOKUP(C243,ERP자료_수정_1!$E$3:$I$718,3,FALSE)</f>
        <v>8400000</v>
      </c>
      <c r="J243">
        <f>VLOOKUP(C243,ERP자료_수정_1!$E$3:$I$718,4,FALSE)</f>
        <v>8400000</v>
      </c>
      <c r="K243">
        <f>VLOOKUP(C243,ERP자료_수정_1!$E$3:$I$718,5,FALSE)</f>
        <v>0</v>
      </c>
      <c r="O243" t="s">
        <v>5397</v>
      </c>
      <c r="P243" t="s">
        <v>1219</v>
      </c>
    </row>
    <row r="244" spans="1:16" ht="19.149999999999999" x14ac:dyDescent="0.7">
      <c r="A244">
        <v>316</v>
      </c>
      <c r="B244" t="s">
        <v>4680</v>
      </c>
      <c r="C244" t="s">
        <v>1833</v>
      </c>
      <c r="D244">
        <f t="shared" si="10"/>
        <v>10</v>
      </c>
      <c r="E244">
        <v>213</v>
      </c>
      <c r="F244">
        <f t="shared" si="11"/>
        <v>1</v>
      </c>
      <c r="G244" t="s">
        <v>1833</v>
      </c>
      <c r="H244">
        <f t="shared" si="12"/>
        <v>388</v>
      </c>
      <c r="I244">
        <f>VLOOKUP(C244,ERP자료_수정_1!$E$3:$I$718,3,FALSE)</f>
        <v>306000</v>
      </c>
      <c r="J244">
        <f>VLOOKUP(C244,ERP자료_수정_1!$E$3:$I$718,4,FALSE)</f>
        <v>382500</v>
      </c>
      <c r="K244">
        <f>VLOOKUP(C244,ERP자료_수정_1!$E$3:$I$718,5,FALSE)</f>
        <v>0</v>
      </c>
      <c r="O244" t="s">
        <v>5398</v>
      </c>
      <c r="P244" t="s">
        <v>1225</v>
      </c>
    </row>
    <row r="245" spans="1:16" ht="19.149999999999999" x14ac:dyDescent="0.7">
      <c r="A245">
        <v>682</v>
      </c>
      <c r="B245" t="s">
        <v>5088</v>
      </c>
      <c r="C245" t="s">
        <v>1836</v>
      </c>
      <c r="D245">
        <f t="shared" si="10"/>
        <v>10</v>
      </c>
      <c r="E245">
        <v>214</v>
      </c>
      <c r="F245">
        <f t="shared" si="11"/>
        <v>1</v>
      </c>
      <c r="G245" t="s">
        <v>1836</v>
      </c>
      <c r="H245">
        <f t="shared" si="12"/>
        <v>389</v>
      </c>
      <c r="I245">
        <f>VLOOKUP(C245,ERP자료_수정_1!$E$3:$I$718,3,FALSE)</f>
        <v>1926000</v>
      </c>
      <c r="J245">
        <f>VLOOKUP(C245,ERP자료_수정_1!$E$3:$I$718,4,FALSE)</f>
        <v>1926000</v>
      </c>
      <c r="K245">
        <f>VLOOKUP(C245,ERP자료_수정_1!$E$3:$I$718,5,FALSE)</f>
        <v>0</v>
      </c>
      <c r="O245" t="s">
        <v>5399</v>
      </c>
      <c r="P245" t="s">
        <v>1229</v>
      </c>
    </row>
    <row r="246" spans="1:16" ht="19.149999999999999" x14ac:dyDescent="0.7">
      <c r="A246">
        <v>317</v>
      </c>
      <c r="B246" t="s">
        <v>4681</v>
      </c>
      <c r="C246" t="s">
        <v>1839</v>
      </c>
      <c r="D246">
        <f t="shared" si="10"/>
        <v>10</v>
      </c>
      <c r="E246">
        <v>215</v>
      </c>
      <c r="F246">
        <f t="shared" si="11"/>
        <v>1</v>
      </c>
      <c r="G246" t="s">
        <v>1839</v>
      </c>
      <c r="H246">
        <f t="shared" si="12"/>
        <v>390</v>
      </c>
      <c r="I246">
        <f>VLOOKUP(C246,ERP자료_수정_1!$E$3:$I$718,3,FALSE)</f>
        <v>75000</v>
      </c>
      <c r="J246">
        <f>VLOOKUP(C246,ERP자료_수정_1!$E$3:$I$718,4,FALSE)</f>
        <v>75000</v>
      </c>
      <c r="K246">
        <f>VLOOKUP(C246,ERP자료_수정_1!$E$3:$I$718,5,FALSE)</f>
        <v>0</v>
      </c>
      <c r="O246" t="s">
        <v>5400</v>
      </c>
      <c r="P246" t="s">
        <v>1233</v>
      </c>
    </row>
    <row r="247" spans="1:16" ht="19.149999999999999" x14ac:dyDescent="0.7">
      <c r="A247">
        <v>535</v>
      </c>
      <c r="B247" t="s">
        <v>4924</v>
      </c>
      <c r="C247" t="s">
        <v>1843</v>
      </c>
      <c r="D247">
        <f t="shared" si="10"/>
        <v>10</v>
      </c>
      <c r="E247">
        <v>216</v>
      </c>
      <c r="F247">
        <f t="shared" si="11"/>
        <v>1</v>
      </c>
      <c r="G247" t="s">
        <v>1843</v>
      </c>
      <c r="H247">
        <f t="shared" si="12"/>
        <v>391</v>
      </c>
      <c r="I247">
        <f>VLOOKUP(C247,ERP자료_수정_1!$E$3:$I$718,3,FALSE)</f>
        <v>0</v>
      </c>
      <c r="J247">
        <f>VLOOKUP(C247,ERP자료_수정_1!$E$3:$I$718,4,FALSE)</f>
        <v>4400</v>
      </c>
      <c r="K247">
        <f>VLOOKUP(C247,ERP자료_수정_1!$E$3:$I$718,5,FALSE)</f>
        <v>0</v>
      </c>
      <c r="O247" t="s">
        <v>5401</v>
      </c>
      <c r="P247" t="s">
        <v>1236</v>
      </c>
    </row>
    <row r="248" spans="1:16" ht="19.149999999999999" x14ac:dyDescent="0.7">
      <c r="A248">
        <v>85</v>
      </c>
      <c r="B248" t="s">
        <v>4415</v>
      </c>
      <c r="C248" t="s">
        <v>1860</v>
      </c>
      <c r="D248">
        <f t="shared" si="10"/>
        <v>5</v>
      </c>
      <c r="E248">
        <v>217</v>
      </c>
      <c r="F248">
        <f t="shared" si="11"/>
        <v>1</v>
      </c>
      <c r="G248" t="s">
        <v>1860</v>
      </c>
      <c r="H248">
        <f t="shared" si="12"/>
        <v>395</v>
      </c>
      <c r="I248">
        <f>VLOOKUP(C248,ERP자료_수정_1!$E$3:$I$718,3,FALSE)</f>
        <v>464000</v>
      </c>
      <c r="J248">
        <f>VLOOKUP(C248,ERP자료_수정_1!$E$3:$I$718,4,FALSE)</f>
        <v>464000</v>
      </c>
      <c r="K248">
        <f>VLOOKUP(C248,ERP자료_수정_1!$E$3:$I$718,5,FALSE)</f>
        <v>0</v>
      </c>
      <c r="O248" t="s">
        <v>5402</v>
      </c>
      <c r="P248" t="s">
        <v>1240</v>
      </c>
    </row>
    <row r="249" spans="1:16" ht="19.149999999999999" x14ac:dyDescent="0.7">
      <c r="A249">
        <v>444</v>
      </c>
      <c r="B249" t="s">
        <v>4825</v>
      </c>
      <c r="C249" t="s">
        <v>1869</v>
      </c>
      <c r="D249">
        <f t="shared" si="10"/>
        <v>10</v>
      </c>
      <c r="E249">
        <v>218</v>
      </c>
      <c r="F249">
        <f t="shared" si="11"/>
        <v>1</v>
      </c>
      <c r="G249" t="s">
        <v>1869</v>
      </c>
      <c r="H249">
        <f t="shared" si="12"/>
        <v>397</v>
      </c>
      <c r="I249">
        <f>VLOOKUP(C249,ERP자료_수정_1!$E$3:$I$718,3,FALSE)</f>
        <v>80000</v>
      </c>
      <c r="J249">
        <f>VLOOKUP(C249,ERP자료_수정_1!$E$3:$I$718,4,FALSE)</f>
        <v>80000</v>
      </c>
      <c r="K249">
        <f>VLOOKUP(C249,ERP자료_수정_1!$E$3:$I$718,5,FALSE)</f>
        <v>0</v>
      </c>
      <c r="O249" t="s">
        <v>5403</v>
      </c>
      <c r="P249" t="s">
        <v>1244</v>
      </c>
    </row>
    <row r="250" spans="1:16" ht="19.149999999999999" x14ac:dyDescent="0.7">
      <c r="A250">
        <v>536</v>
      </c>
      <c r="B250" t="s">
        <v>4925</v>
      </c>
      <c r="C250" t="s">
        <v>1873</v>
      </c>
      <c r="D250">
        <f t="shared" si="10"/>
        <v>10</v>
      </c>
      <c r="E250">
        <v>219</v>
      </c>
      <c r="F250">
        <f t="shared" si="11"/>
        <v>1</v>
      </c>
      <c r="G250" t="s">
        <v>1873</v>
      </c>
      <c r="H250">
        <f t="shared" si="12"/>
        <v>398</v>
      </c>
      <c r="I250">
        <f>VLOOKUP(C250,ERP자료_수정_1!$E$3:$I$718,3,FALSE)</f>
        <v>0</v>
      </c>
      <c r="J250">
        <f>VLOOKUP(C250,ERP자료_수정_1!$E$3:$I$718,4,FALSE)</f>
        <v>1086113</v>
      </c>
      <c r="K250">
        <f>VLOOKUP(C250,ERP자료_수정_1!$E$3:$I$718,5,FALSE)</f>
        <v>0</v>
      </c>
      <c r="O250" t="s">
        <v>5404</v>
      </c>
      <c r="P250" t="s">
        <v>1248</v>
      </c>
    </row>
    <row r="251" spans="1:16" ht="19.149999999999999" x14ac:dyDescent="0.7">
      <c r="A251">
        <v>318</v>
      </c>
      <c r="B251" t="s">
        <v>4682</v>
      </c>
      <c r="C251" t="s">
        <v>1878</v>
      </c>
      <c r="D251">
        <f t="shared" si="10"/>
        <v>10</v>
      </c>
      <c r="E251">
        <v>220</v>
      </c>
      <c r="F251">
        <f t="shared" si="11"/>
        <v>1</v>
      </c>
      <c r="G251" t="s">
        <v>1878</v>
      </c>
      <c r="H251">
        <f t="shared" si="12"/>
        <v>399</v>
      </c>
      <c r="I251">
        <f>VLOOKUP(C251,ERP자료_수정_1!$E$3:$I$718,3,FALSE)</f>
        <v>5070400</v>
      </c>
      <c r="J251">
        <f>VLOOKUP(C251,ERP자료_수정_1!$E$3:$I$718,4,FALSE)</f>
        <v>5070400</v>
      </c>
      <c r="K251">
        <f>VLOOKUP(C251,ERP자료_수정_1!$E$3:$I$718,5,FALSE)</f>
        <v>0</v>
      </c>
      <c r="O251" t="s">
        <v>5405</v>
      </c>
      <c r="P251" t="s">
        <v>1252</v>
      </c>
    </row>
    <row r="252" spans="1:16" ht="19.149999999999999" x14ac:dyDescent="0.7">
      <c r="A252">
        <v>661</v>
      </c>
      <c r="B252" t="s">
        <v>5064</v>
      </c>
      <c r="C252" t="s">
        <v>1881</v>
      </c>
      <c r="D252">
        <f t="shared" si="10"/>
        <v>10</v>
      </c>
      <c r="E252">
        <v>221</v>
      </c>
      <c r="F252">
        <f t="shared" si="11"/>
        <v>1</v>
      </c>
      <c r="G252" t="s">
        <v>1881</v>
      </c>
      <c r="H252">
        <f t="shared" si="12"/>
        <v>400</v>
      </c>
      <c r="I252">
        <f>VLOOKUP(C252,ERP자료_수정_1!$E$3:$I$718,3,FALSE)</f>
        <v>152000</v>
      </c>
      <c r="J252">
        <f>VLOOKUP(C252,ERP자료_수정_1!$E$3:$I$718,4,FALSE)</f>
        <v>228000</v>
      </c>
      <c r="K252">
        <f>VLOOKUP(C252,ERP자료_수정_1!$E$3:$I$718,5,FALSE)</f>
        <v>0</v>
      </c>
      <c r="O252" t="s">
        <v>5406</v>
      </c>
      <c r="P252" t="s">
        <v>1256</v>
      </c>
    </row>
    <row r="253" spans="1:16" ht="19.149999999999999" x14ac:dyDescent="0.7">
      <c r="A253">
        <v>390</v>
      </c>
      <c r="B253" t="s">
        <v>4763</v>
      </c>
      <c r="C253" t="s">
        <v>1890</v>
      </c>
      <c r="D253">
        <f t="shared" si="10"/>
        <v>10</v>
      </c>
      <c r="E253">
        <v>222</v>
      </c>
      <c r="F253">
        <f t="shared" si="11"/>
        <v>1</v>
      </c>
      <c r="G253" t="s">
        <v>1890</v>
      </c>
      <c r="H253">
        <f t="shared" si="12"/>
        <v>402</v>
      </c>
      <c r="I253">
        <f>VLOOKUP(C253,ERP자료_수정_1!$E$3:$I$718,3,FALSE)</f>
        <v>0</v>
      </c>
      <c r="J253">
        <f>VLOOKUP(C253,ERP자료_수정_1!$E$3:$I$718,4,FALSE)</f>
        <v>0</v>
      </c>
      <c r="K253">
        <f>VLOOKUP(C253,ERP자료_수정_1!$E$3:$I$718,5,FALSE)</f>
        <v>-42000</v>
      </c>
      <c r="O253" t="s">
        <v>5407</v>
      </c>
      <c r="P253" t="s">
        <v>1261</v>
      </c>
    </row>
    <row r="254" spans="1:16" ht="19.149999999999999" x14ac:dyDescent="0.7">
      <c r="A254">
        <v>25</v>
      </c>
      <c r="B254" t="s">
        <v>4333</v>
      </c>
      <c r="C254" t="s">
        <v>1895</v>
      </c>
      <c r="D254">
        <f t="shared" si="10"/>
        <v>10</v>
      </c>
      <c r="E254">
        <v>223</v>
      </c>
      <c r="F254">
        <f t="shared" si="11"/>
        <v>2</v>
      </c>
      <c r="G254" t="s">
        <v>1895</v>
      </c>
      <c r="H254" t="e">
        <f t="shared" si="12"/>
        <v>#N/A</v>
      </c>
      <c r="O254" t="s">
        <v>5408</v>
      </c>
      <c r="P254" t="s">
        <v>1267</v>
      </c>
    </row>
    <row r="255" spans="1:16" ht="19.149999999999999" x14ac:dyDescent="0.7">
      <c r="A255">
        <v>445</v>
      </c>
      <c r="B255" t="s">
        <v>4826</v>
      </c>
      <c r="C255" t="s">
        <v>1894</v>
      </c>
      <c r="D255">
        <f t="shared" si="10"/>
        <v>5</v>
      </c>
      <c r="E255">
        <v>223</v>
      </c>
      <c r="F255">
        <f t="shared" si="11"/>
        <v>2</v>
      </c>
      <c r="G255" t="s">
        <v>1894</v>
      </c>
      <c r="H255">
        <f t="shared" si="12"/>
        <v>403</v>
      </c>
      <c r="I255">
        <v>0</v>
      </c>
      <c r="J255">
        <v>0</v>
      </c>
      <c r="K255">
        <v>-5983640</v>
      </c>
      <c r="O255" t="s">
        <v>5409</v>
      </c>
      <c r="P255" t="s">
        <v>1271</v>
      </c>
    </row>
    <row r="256" spans="1:16" ht="19.149999999999999" x14ac:dyDescent="0.7">
      <c r="A256">
        <v>319</v>
      </c>
      <c r="B256" t="s">
        <v>4683</v>
      </c>
      <c r="C256" t="s">
        <v>1904</v>
      </c>
      <c r="D256">
        <f t="shared" si="10"/>
        <v>10</v>
      </c>
      <c r="E256">
        <v>224</v>
      </c>
      <c r="F256">
        <f t="shared" si="11"/>
        <v>1</v>
      </c>
      <c r="G256" t="s">
        <v>1904</v>
      </c>
      <c r="H256">
        <f t="shared" si="12"/>
        <v>405</v>
      </c>
      <c r="I256">
        <f>VLOOKUP(C256,ERP자료_수정_1!$E$3:$I$718,3,FALSE)</f>
        <v>0</v>
      </c>
      <c r="J256">
        <f>VLOOKUP(C256,ERP자료_수정_1!$E$3:$I$718,4,FALSE)</f>
        <v>0</v>
      </c>
      <c r="K256">
        <f>VLOOKUP(C256,ERP자료_수정_1!$E$3:$I$718,5,FALSE)</f>
        <v>-105400</v>
      </c>
      <c r="O256" t="s">
        <v>5410</v>
      </c>
      <c r="P256" t="s">
        <v>1276</v>
      </c>
    </row>
    <row r="257" spans="1:16" ht="19.149999999999999" x14ac:dyDescent="0.7">
      <c r="A257">
        <v>320</v>
      </c>
      <c r="B257" t="s">
        <v>4684</v>
      </c>
      <c r="C257" t="s">
        <v>1908</v>
      </c>
      <c r="D257">
        <f t="shared" si="10"/>
        <v>5</v>
      </c>
      <c r="E257">
        <v>225</v>
      </c>
      <c r="F257">
        <f t="shared" si="11"/>
        <v>1</v>
      </c>
      <c r="G257" t="s">
        <v>1908</v>
      </c>
      <c r="H257">
        <f t="shared" si="12"/>
        <v>406</v>
      </c>
      <c r="I257">
        <f>VLOOKUP(C257,ERP자료_수정_1!$E$3:$I$718,3,FALSE)</f>
        <v>1199860</v>
      </c>
      <c r="J257">
        <f>VLOOKUP(C257,ERP자료_수정_1!$E$3:$I$718,4,FALSE)</f>
        <v>0</v>
      </c>
      <c r="K257">
        <f>VLOOKUP(C257,ERP자료_수정_1!$E$3:$I$718,5,FALSE)</f>
        <v>-20508706</v>
      </c>
      <c r="O257" t="s">
        <v>5411</v>
      </c>
      <c r="P257" t="s">
        <v>1281</v>
      </c>
    </row>
    <row r="258" spans="1:16" ht="19.149999999999999" x14ac:dyDescent="0.7">
      <c r="A258">
        <v>148</v>
      </c>
      <c r="B258" t="s">
        <v>4488</v>
      </c>
      <c r="C258" t="s">
        <v>1912</v>
      </c>
      <c r="D258">
        <f t="shared" si="10"/>
        <v>10</v>
      </c>
      <c r="E258">
        <v>226</v>
      </c>
      <c r="F258">
        <f t="shared" si="11"/>
        <v>1</v>
      </c>
      <c r="G258" t="s">
        <v>1912</v>
      </c>
      <c r="H258">
        <f t="shared" si="12"/>
        <v>407</v>
      </c>
      <c r="I258">
        <f>VLOOKUP(C258,ERP자료_수정_1!$E$3:$I$718,3,FALSE)</f>
        <v>0</v>
      </c>
      <c r="J258">
        <f>VLOOKUP(C258,ERP자료_수정_1!$E$3:$I$718,4,FALSE)</f>
        <v>0</v>
      </c>
      <c r="K258">
        <f>VLOOKUP(C258,ERP자료_수정_1!$E$3:$I$718,5,FALSE)</f>
        <v>-236900</v>
      </c>
      <c r="O258" t="s">
        <v>5412</v>
      </c>
      <c r="P258" t="s">
        <v>1284</v>
      </c>
    </row>
    <row r="259" spans="1:16" ht="19.149999999999999" x14ac:dyDescent="0.7">
      <c r="A259">
        <v>619</v>
      </c>
      <c r="B259" t="s">
        <v>5017</v>
      </c>
      <c r="C259" t="s">
        <v>1919</v>
      </c>
      <c r="D259">
        <f t="shared" ref="D259:D322" si="13">LEN(B259)</f>
        <v>5</v>
      </c>
      <c r="E259">
        <v>227</v>
      </c>
      <c r="F259">
        <f t="shared" ref="F259:F322" si="14">COUNTIF($E$3:$E$700,E259)</f>
        <v>1</v>
      </c>
      <c r="G259" t="s">
        <v>1919</v>
      </c>
      <c r="H259">
        <f t="shared" si="12"/>
        <v>409</v>
      </c>
      <c r="I259">
        <f>VLOOKUP(C259,ERP자료_수정_1!$E$3:$I$718,3,FALSE)</f>
        <v>0</v>
      </c>
      <c r="J259">
        <f>VLOOKUP(C259,ERP자료_수정_1!$E$3:$I$718,4,FALSE)</f>
        <v>0</v>
      </c>
      <c r="K259">
        <f>VLOOKUP(C259,ERP자료_수정_1!$E$3:$I$718,5,FALSE)</f>
        <v>-13398087</v>
      </c>
      <c r="O259" t="s">
        <v>5413</v>
      </c>
      <c r="P259" t="s">
        <v>1288</v>
      </c>
    </row>
    <row r="260" spans="1:16" ht="19.149999999999999" x14ac:dyDescent="0.7">
      <c r="A260">
        <v>321</v>
      </c>
      <c r="B260" t="s">
        <v>4685</v>
      </c>
      <c r="C260" t="s">
        <v>1923</v>
      </c>
      <c r="D260">
        <f t="shared" si="13"/>
        <v>10</v>
      </c>
      <c r="E260">
        <v>228</v>
      </c>
      <c r="F260">
        <f t="shared" si="14"/>
        <v>1</v>
      </c>
      <c r="G260" t="s">
        <v>1923</v>
      </c>
      <c r="H260">
        <f t="shared" si="12"/>
        <v>410</v>
      </c>
      <c r="I260">
        <f>VLOOKUP(C260,ERP자료_수정_1!$E$3:$I$718,3,FALSE)</f>
        <v>368000</v>
      </c>
      <c r="J260">
        <f>VLOOKUP(C260,ERP자료_수정_1!$E$3:$I$718,4,FALSE)</f>
        <v>292000</v>
      </c>
      <c r="K260">
        <f>VLOOKUP(C260,ERP자료_수정_1!$E$3:$I$718,5,FALSE)</f>
        <v>76000</v>
      </c>
      <c r="O260" t="s">
        <v>5414</v>
      </c>
      <c r="P260" t="s">
        <v>1291</v>
      </c>
    </row>
    <row r="261" spans="1:16" ht="19.149999999999999" x14ac:dyDescent="0.7">
      <c r="A261">
        <v>322</v>
      </c>
      <c r="B261" t="s">
        <v>4686</v>
      </c>
      <c r="C261" t="s">
        <v>1930</v>
      </c>
      <c r="D261">
        <f t="shared" si="13"/>
        <v>10</v>
      </c>
      <c r="E261">
        <v>229</v>
      </c>
      <c r="F261">
        <f t="shared" si="14"/>
        <v>1</v>
      </c>
      <c r="G261" t="s">
        <v>1930</v>
      </c>
      <c r="H261">
        <f t="shared" si="12"/>
        <v>412</v>
      </c>
      <c r="I261">
        <f>VLOOKUP(C261,ERP자료_수정_1!$E$3:$I$718,3,FALSE)</f>
        <v>619000</v>
      </c>
      <c r="J261">
        <f>VLOOKUP(C261,ERP자료_수정_1!$E$3:$I$718,4,FALSE)</f>
        <v>400000</v>
      </c>
      <c r="K261">
        <f>VLOOKUP(C261,ERP자료_수정_1!$E$3:$I$718,5,FALSE)</f>
        <v>1712000</v>
      </c>
      <c r="O261" t="s">
        <v>5415</v>
      </c>
      <c r="P261" t="s">
        <v>1295</v>
      </c>
    </row>
    <row r="262" spans="1:16" ht="19.149999999999999" x14ac:dyDescent="0.7">
      <c r="A262">
        <v>26</v>
      </c>
      <c r="B262" t="s">
        <v>4334</v>
      </c>
      <c r="C262" t="s">
        <v>4335</v>
      </c>
      <c r="D262">
        <f t="shared" si="13"/>
        <v>5</v>
      </c>
      <c r="E262">
        <v>230</v>
      </c>
      <c r="F262">
        <f t="shared" si="14"/>
        <v>4</v>
      </c>
      <c r="G262" t="s">
        <v>4335</v>
      </c>
      <c r="H262" t="e">
        <f t="shared" si="12"/>
        <v>#N/A</v>
      </c>
      <c r="O262" t="s">
        <v>5416</v>
      </c>
      <c r="P262" t="s">
        <v>1298</v>
      </c>
    </row>
    <row r="263" spans="1:16" ht="19.149999999999999" x14ac:dyDescent="0.7">
      <c r="A263">
        <v>86</v>
      </c>
      <c r="B263" t="s">
        <v>4416</v>
      </c>
      <c r="C263" t="s">
        <v>1933</v>
      </c>
      <c r="D263">
        <f t="shared" si="13"/>
        <v>5</v>
      </c>
      <c r="E263">
        <v>230</v>
      </c>
      <c r="F263">
        <f t="shared" si="14"/>
        <v>4</v>
      </c>
      <c r="G263" t="s">
        <v>1933</v>
      </c>
      <c r="H263">
        <f t="shared" si="12"/>
        <v>413</v>
      </c>
      <c r="I263">
        <v>12656840</v>
      </c>
      <c r="J263">
        <v>0</v>
      </c>
      <c r="K263">
        <v>12978640</v>
      </c>
      <c r="O263" t="s">
        <v>5417</v>
      </c>
      <c r="P263" t="s">
        <v>1303</v>
      </c>
    </row>
    <row r="264" spans="1:16" ht="19.149999999999999" x14ac:dyDescent="0.7">
      <c r="A264">
        <v>27</v>
      </c>
      <c r="B264" t="s">
        <v>4336</v>
      </c>
      <c r="C264" t="s">
        <v>4337</v>
      </c>
      <c r="D264">
        <f t="shared" si="13"/>
        <v>5</v>
      </c>
      <c r="E264">
        <v>230</v>
      </c>
      <c r="F264">
        <f t="shared" si="14"/>
        <v>4</v>
      </c>
      <c r="G264" t="s">
        <v>4337</v>
      </c>
      <c r="H264" t="e">
        <f t="shared" si="12"/>
        <v>#N/A</v>
      </c>
      <c r="O264" t="s">
        <v>5418</v>
      </c>
      <c r="P264" t="s">
        <v>1309</v>
      </c>
    </row>
    <row r="265" spans="1:16" ht="19.149999999999999" x14ac:dyDescent="0.7">
      <c r="A265">
        <v>28</v>
      </c>
      <c r="B265" t="s">
        <v>4338</v>
      </c>
      <c r="C265" t="s">
        <v>4339</v>
      </c>
      <c r="D265">
        <f t="shared" si="13"/>
        <v>10</v>
      </c>
      <c r="E265">
        <v>230</v>
      </c>
      <c r="F265">
        <f t="shared" si="14"/>
        <v>4</v>
      </c>
      <c r="G265" t="s">
        <v>4339</v>
      </c>
      <c r="H265" t="e">
        <f t="shared" si="12"/>
        <v>#N/A</v>
      </c>
      <c r="O265" t="s">
        <v>5419</v>
      </c>
      <c r="P265" t="s">
        <v>1314</v>
      </c>
    </row>
    <row r="266" spans="1:16" ht="19.149999999999999" x14ac:dyDescent="0.7">
      <c r="A266">
        <v>446</v>
      </c>
      <c r="B266" t="s">
        <v>4827</v>
      </c>
      <c r="C266" t="s">
        <v>1941</v>
      </c>
      <c r="D266">
        <f t="shared" si="13"/>
        <v>10</v>
      </c>
      <c r="E266">
        <v>231</v>
      </c>
      <c r="F266">
        <f t="shared" si="14"/>
        <v>1</v>
      </c>
      <c r="G266" t="s">
        <v>1941</v>
      </c>
      <c r="H266">
        <f t="shared" si="12"/>
        <v>415</v>
      </c>
      <c r="I266">
        <f>VLOOKUP(C266,ERP자료_수정_1!$E$3:$I$718,3,FALSE)</f>
        <v>2015710</v>
      </c>
      <c r="J266">
        <f>VLOOKUP(C266,ERP자료_수정_1!$E$3:$I$718,4,FALSE)</f>
        <v>5000000</v>
      </c>
      <c r="K266">
        <f>VLOOKUP(C266,ERP자료_수정_1!$E$3:$I$718,5,FALSE)</f>
        <v>-2984290</v>
      </c>
      <c r="O266" t="s">
        <v>5420</v>
      </c>
      <c r="P266" t="s">
        <v>1318</v>
      </c>
    </row>
    <row r="267" spans="1:16" ht="19.149999999999999" x14ac:dyDescent="0.7">
      <c r="A267">
        <v>243</v>
      </c>
      <c r="B267" t="s">
        <v>4597</v>
      </c>
      <c r="C267" t="s">
        <v>1944</v>
      </c>
      <c r="D267">
        <f t="shared" si="13"/>
        <v>10</v>
      </c>
      <c r="E267">
        <v>232</v>
      </c>
      <c r="F267">
        <f t="shared" si="14"/>
        <v>1</v>
      </c>
      <c r="G267" t="s">
        <v>1944</v>
      </c>
      <c r="H267">
        <f t="shared" si="12"/>
        <v>416</v>
      </c>
      <c r="I267">
        <f>VLOOKUP(C267,ERP자료_수정_1!$E$3:$I$718,3,FALSE)</f>
        <v>1605800</v>
      </c>
      <c r="J267">
        <f>VLOOKUP(C267,ERP자료_수정_1!$E$3:$I$718,4,FALSE)</f>
        <v>4000000</v>
      </c>
      <c r="K267">
        <f>VLOOKUP(C267,ERP자료_수정_1!$E$3:$I$718,5,FALSE)</f>
        <v>-1838800</v>
      </c>
      <c r="O267" t="s">
        <v>5421</v>
      </c>
      <c r="P267" t="s">
        <v>1322</v>
      </c>
    </row>
    <row r="268" spans="1:16" ht="19.149999999999999" x14ac:dyDescent="0.7">
      <c r="A268">
        <v>537</v>
      </c>
      <c r="B268" t="s">
        <v>4926</v>
      </c>
      <c r="C268" t="s">
        <v>4927</v>
      </c>
      <c r="D268">
        <f t="shared" si="13"/>
        <v>10</v>
      </c>
      <c r="E268">
        <v>233</v>
      </c>
      <c r="F268">
        <f t="shared" si="14"/>
        <v>1</v>
      </c>
      <c r="G268" t="s">
        <v>1950</v>
      </c>
      <c r="H268">
        <f t="shared" si="12"/>
        <v>417</v>
      </c>
      <c r="I268">
        <f>VLOOKUP(C268,ERP자료_수정_1!$E$3:$I$718,3,FALSE)</f>
        <v>0</v>
      </c>
      <c r="J268">
        <f>VLOOKUP(C268,ERP자료_수정_1!$E$3:$I$718,4,FALSE)</f>
        <v>0</v>
      </c>
      <c r="K268">
        <f>VLOOKUP(C268,ERP자료_수정_1!$E$3:$I$718,5,FALSE)</f>
        <v>-250000</v>
      </c>
      <c r="O268" t="s">
        <v>5422</v>
      </c>
      <c r="P268" t="s">
        <v>1324</v>
      </c>
    </row>
    <row r="269" spans="1:16" ht="19.149999999999999" x14ac:dyDescent="0.7">
      <c r="A269">
        <v>149</v>
      </c>
      <c r="B269" t="s">
        <v>4489</v>
      </c>
      <c r="C269" t="s">
        <v>4490</v>
      </c>
      <c r="D269">
        <f t="shared" si="13"/>
        <v>10</v>
      </c>
      <c r="E269">
        <v>234</v>
      </c>
      <c r="F269">
        <f t="shared" si="14"/>
        <v>1</v>
      </c>
      <c r="G269" t="s">
        <v>1955</v>
      </c>
      <c r="H269">
        <f t="shared" ref="H269:H332" si="15">MATCH(G269,$P$3:$P$1012,0)</f>
        <v>418</v>
      </c>
      <c r="I269">
        <f>VLOOKUP(C269,ERP자료_수정_1!$E$3:$I$718,3,FALSE)</f>
        <v>83000</v>
      </c>
      <c r="J269">
        <f>VLOOKUP(C269,ERP자료_수정_1!$E$3:$I$718,4,FALSE)</f>
        <v>83000</v>
      </c>
      <c r="K269">
        <f>VLOOKUP(C269,ERP자료_수정_1!$E$3:$I$718,5,FALSE)</f>
        <v>0</v>
      </c>
      <c r="O269" t="s">
        <v>5423</v>
      </c>
      <c r="P269" t="s">
        <v>1328</v>
      </c>
    </row>
    <row r="270" spans="1:16" ht="19.149999999999999" x14ac:dyDescent="0.7">
      <c r="A270">
        <v>323</v>
      </c>
      <c r="B270" t="s">
        <v>4687</v>
      </c>
      <c r="C270" t="s">
        <v>4688</v>
      </c>
      <c r="D270">
        <f t="shared" si="13"/>
        <v>10</v>
      </c>
      <c r="E270">
        <v>235</v>
      </c>
      <c r="F270">
        <f t="shared" si="14"/>
        <v>1</v>
      </c>
      <c r="G270" t="s">
        <v>1968</v>
      </c>
      <c r="H270">
        <f t="shared" si="15"/>
        <v>421</v>
      </c>
      <c r="I270">
        <f>VLOOKUP(C270,ERP자료_수정_1!$E$3:$I$718,3,FALSE)</f>
        <v>0</v>
      </c>
      <c r="J270">
        <f>VLOOKUP(C270,ERP자료_수정_1!$E$3:$I$718,4,FALSE)</f>
        <v>0</v>
      </c>
      <c r="K270">
        <f>VLOOKUP(C270,ERP자료_수정_1!$E$3:$I$718,5,FALSE)</f>
        <v>5880000</v>
      </c>
      <c r="O270" t="s">
        <v>5424</v>
      </c>
      <c r="P270" t="s">
        <v>1333</v>
      </c>
    </row>
    <row r="271" spans="1:16" ht="19.149999999999999" x14ac:dyDescent="0.7">
      <c r="A271">
        <v>620</v>
      </c>
      <c r="B271" t="s">
        <v>5018</v>
      </c>
      <c r="C271" t="s">
        <v>1987</v>
      </c>
      <c r="D271">
        <f t="shared" si="13"/>
        <v>10</v>
      </c>
      <c r="E271">
        <v>236</v>
      </c>
      <c r="F271">
        <f t="shared" si="14"/>
        <v>1</v>
      </c>
      <c r="G271" t="s">
        <v>1987</v>
      </c>
      <c r="H271">
        <f t="shared" si="15"/>
        <v>425</v>
      </c>
      <c r="I271">
        <f>VLOOKUP(C271,ERP자료_수정_1!$E$3:$I$718,3,FALSE)</f>
        <v>3767070</v>
      </c>
      <c r="J271">
        <f>VLOOKUP(C271,ERP자료_수정_1!$E$3:$I$718,4,FALSE)</f>
        <v>10000000</v>
      </c>
      <c r="K271">
        <f>VLOOKUP(C271,ERP자료_수정_1!$E$3:$I$718,5,FALSE)</f>
        <v>-6232930</v>
      </c>
      <c r="O271" t="s">
        <v>5425</v>
      </c>
      <c r="P271" t="s">
        <v>1339</v>
      </c>
    </row>
    <row r="272" spans="1:16" ht="19.149999999999999" x14ac:dyDescent="0.7">
      <c r="A272">
        <v>324</v>
      </c>
      <c r="B272" t="s">
        <v>4689</v>
      </c>
      <c r="C272" t="s">
        <v>1993</v>
      </c>
      <c r="D272">
        <f t="shared" si="13"/>
        <v>10</v>
      </c>
      <c r="E272">
        <v>237</v>
      </c>
      <c r="F272">
        <f t="shared" si="14"/>
        <v>1</v>
      </c>
      <c r="G272" t="s">
        <v>1993</v>
      </c>
      <c r="H272">
        <f t="shared" si="15"/>
        <v>426</v>
      </c>
      <c r="I272">
        <f>VLOOKUP(C272,ERP자료_수정_1!$E$3:$I$718,3,FALSE)</f>
        <v>156500</v>
      </c>
      <c r="J272">
        <f>VLOOKUP(C272,ERP자료_수정_1!$E$3:$I$718,4,FALSE)</f>
        <v>156500</v>
      </c>
      <c r="K272">
        <f>VLOOKUP(C272,ERP자료_수정_1!$E$3:$I$718,5,FALSE)</f>
        <v>0</v>
      </c>
      <c r="O272" t="s">
        <v>5426</v>
      </c>
      <c r="P272" t="s">
        <v>1343</v>
      </c>
    </row>
    <row r="273" spans="1:16" ht="19.149999999999999" x14ac:dyDescent="0.7">
      <c r="A273">
        <v>653</v>
      </c>
      <c r="B273" t="s">
        <v>5054</v>
      </c>
      <c r="C273" t="s">
        <v>1997</v>
      </c>
      <c r="D273">
        <f t="shared" si="13"/>
        <v>10</v>
      </c>
      <c r="E273">
        <v>238</v>
      </c>
      <c r="F273">
        <f t="shared" si="14"/>
        <v>1</v>
      </c>
      <c r="G273" t="s">
        <v>1997</v>
      </c>
      <c r="H273">
        <f t="shared" si="15"/>
        <v>427</v>
      </c>
      <c r="I273">
        <f>VLOOKUP(C273,ERP자료_수정_1!$E$3:$I$718,3,FALSE)</f>
        <v>38500</v>
      </c>
      <c r="J273">
        <f>VLOOKUP(C273,ERP자료_수정_1!$E$3:$I$718,4,FALSE)</f>
        <v>38500</v>
      </c>
      <c r="K273">
        <f>VLOOKUP(C273,ERP자료_수정_1!$E$3:$I$718,5,FALSE)</f>
        <v>0</v>
      </c>
      <c r="O273" t="s">
        <v>5427</v>
      </c>
      <c r="P273" t="s">
        <v>1346</v>
      </c>
    </row>
    <row r="274" spans="1:16" ht="19.149999999999999" x14ac:dyDescent="0.7">
      <c r="A274">
        <v>244</v>
      </c>
      <c r="B274" t="s">
        <v>4598</v>
      </c>
      <c r="C274" t="s">
        <v>2001</v>
      </c>
      <c r="D274">
        <f t="shared" si="13"/>
        <v>10</v>
      </c>
      <c r="E274">
        <v>239</v>
      </c>
      <c r="F274">
        <f t="shared" si="14"/>
        <v>1</v>
      </c>
      <c r="G274" t="s">
        <v>2001</v>
      </c>
      <c r="H274">
        <f t="shared" si="15"/>
        <v>428</v>
      </c>
      <c r="I274">
        <f>VLOOKUP(C274,ERP자료_수정_1!$E$3:$I$718,3,FALSE)</f>
        <v>0</v>
      </c>
      <c r="J274">
        <f>VLOOKUP(C274,ERP자료_수정_1!$E$3:$I$718,4,FALSE)</f>
        <v>150000</v>
      </c>
      <c r="K274">
        <f>VLOOKUP(C274,ERP자료_수정_1!$E$3:$I$718,5,FALSE)</f>
        <v>0</v>
      </c>
      <c r="O274" t="s">
        <v>5428</v>
      </c>
      <c r="P274" t="s">
        <v>1349</v>
      </c>
    </row>
    <row r="275" spans="1:16" ht="19.149999999999999" x14ac:dyDescent="0.7">
      <c r="A275">
        <v>150</v>
      </c>
      <c r="B275" t="s">
        <v>4491</v>
      </c>
      <c r="C275" t="s">
        <v>2017</v>
      </c>
      <c r="D275">
        <f t="shared" si="13"/>
        <v>10</v>
      </c>
      <c r="E275">
        <v>240</v>
      </c>
      <c r="F275">
        <f t="shared" si="14"/>
        <v>1</v>
      </c>
      <c r="G275" t="s">
        <v>2017</v>
      </c>
      <c r="H275">
        <f t="shared" si="15"/>
        <v>431</v>
      </c>
      <c r="I275">
        <f>VLOOKUP(C275,ERP자료_수정_1!$E$3:$I$718,3,FALSE)</f>
        <v>355000</v>
      </c>
      <c r="J275">
        <f>VLOOKUP(C275,ERP자료_수정_1!$E$3:$I$718,4,FALSE)</f>
        <v>354475</v>
      </c>
      <c r="K275">
        <f>VLOOKUP(C275,ERP자료_수정_1!$E$3:$I$718,5,FALSE)</f>
        <v>315525</v>
      </c>
      <c r="O275" t="s">
        <v>5429</v>
      </c>
      <c r="P275" t="s">
        <v>1355</v>
      </c>
    </row>
    <row r="276" spans="1:16" ht="19.149999999999999" x14ac:dyDescent="0.7">
      <c r="A276">
        <v>245</v>
      </c>
      <c r="B276" t="s">
        <v>4599</v>
      </c>
      <c r="C276" t="s">
        <v>2024</v>
      </c>
      <c r="D276">
        <f t="shared" si="13"/>
        <v>10</v>
      </c>
      <c r="E276">
        <v>241</v>
      </c>
      <c r="F276">
        <f t="shared" si="14"/>
        <v>1</v>
      </c>
      <c r="G276" t="s">
        <v>2024</v>
      </c>
      <c r="H276">
        <f t="shared" si="15"/>
        <v>433</v>
      </c>
      <c r="I276">
        <f>VLOOKUP(C276,ERP자료_수정_1!$E$3:$I$718,3,FALSE)</f>
        <v>556000</v>
      </c>
      <c r="J276">
        <f>VLOOKUP(C276,ERP자료_수정_1!$E$3:$I$718,4,FALSE)</f>
        <v>456000</v>
      </c>
      <c r="K276">
        <f>VLOOKUP(C276,ERP자료_수정_1!$E$3:$I$718,5,FALSE)</f>
        <v>100000</v>
      </c>
      <c r="O276" t="s">
        <v>5430</v>
      </c>
      <c r="P276" t="s">
        <v>1360</v>
      </c>
    </row>
    <row r="277" spans="1:16" ht="19.149999999999999" x14ac:dyDescent="0.7">
      <c r="A277">
        <v>683</v>
      </c>
      <c r="B277" t="s">
        <v>5089</v>
      </c>
      <c r="C277" t="s">
        <v>2031</v>
      </c>
      <c r="D277">
        <f t="shared" si="13"/>
        <v>10</v>
      </c>
      <c r="E277">
        <v>242</v>
      </c>
      <c r="F277">
        <f t="shared" si="14"/>
        <v>1</v>
      </c>
      <c r="G277" t="s">
        <v>2031</v>
      </c>
      <c r="H277">
        <f t="shared" si="15"/>
        <v>435</v>
      </c>
      <c r="I277">
        <f>VLOOKUP(C277,ERP자료_수정_1!$E$3:$I$718,3,FALSE)</f>
        <v>135000</v>
      </c>
      <c r="J277">
        <f>VLOOKUP(C277,ERP자료_수정_1!$E$3:$I$718,4,FALSE)</f>
        <v>135000</v>
      </c>
      <c r="K277">
        <f>VLOOKUP(C277,ERP자료_수정_1!$E$3:$I$718,5,FALSE)</f>
        <v>0</v>
      </c>
      <c r="O277" t="s">
        <v>5431</v>
      </c>
      <c r="P277" t="s">
        <v>1364</v>
      </c>
    </row>
    <row r="278" spans="1:16" ht="19.149999999999999" x14ac:dyDescent="0.7">
      <c r="A278">
        <v>87</v>
      </c>
      <c r="B278" t="s">
        <v>4417</v>
      </c>
      <c r="C278" t="s">
        <v>2034</v>
      </c>
      <c r="D278">
        <f t="shared" si="13"/>
        <v>10</v>
      </c>
      <c r="E278">
        <v>243</v>
      </c>
      <c r="F278">
        <f t="shared" si="14"/>
        <v>1</v>
      </c>
      <c r="G278" t="s">
        <v>2034</v>
      </c>
      <c r="H278">
        <f t="shared" si="15"/>
        <v>436</v>
      </c>
      <c r="I278">
        <f>VLOOKUP(C278,ERP자료_수정_1!$E$3:$I$718,3,FALSE)</f>
        <v>0</v>
      </c>
      <c r="J278">
        <f>VLOOKUP(C278,ERP자료_수정_1!$E$3:$I$718,4,FALSE)</f>
        <v>0</v>
      </c>
      <c r="K278">
        <f>VLOOKUP(C278,ERP자료_수정_1!$E$3:$I$718,5,FALSE)</f>
        <v>-80693400</v>
      </c>
      <c r="O278" t="s">
        <v>5432</v>
      </c>
      <c r="P278" t="s">
        <v>1368</v>
      </c>
    </row>
    <row r="279" spans="1:16" ht="19.149999999999999" x14ac:dyDescent="0.7">
      <c r="A279">
        <v>538</v>
      </c>
      <c r="B279" t="s">
        <v>4928</v>
      </c>
      <c r="C279" t="s">
        <v>2037</v>
      </c>
      <c r="D279">
        <f t="shared" si="13"/>
        <v>10</v>
      </c>
      <c r="E279">
        <v>244</v>
      </c>
      <c r="F279">
        <f t="shared" si="14"/>
        <v>1</v>
      </c>
      <c r="G279" t="s">
        <v>2037</v>
      </c>
      <c r="H279">
        <f t="shared" si="15"/>
        <v>437</v>
      </c>
      <c r="I279">
        <f>VLOOKUP(C279,ERP자료_수정_1!$E$3:$I$718,3,FALSE)</f>
        <v>0</v>
      </c>
      <c r="J279">
        <f>VLOOKUP(C279,ERP자료_수정_1!$E$3:$I$718,4,FALSE)</f>
        <v>0</v>
      </c>
      <c r="K279">
        <f>VLOOKUP(C279,ERP자료_수정_1!$E$3:$I$718,5,FALSE)</f>
        <v>-6827391</v>
      </c>
      <c r="O279" t="s">
        <v>5433</v>
      </c>
      <c r="P279" t="s">
        <v>1371</v>
      </c>
    </row>
    <row r="280" spans="1:16" ht="19.149999999999999" x14ac:dyDescent="0.7">
      <c r="A280">
        <v>246</v>
      </c>
      <c r="B280" t="s">
        <v>4600</v>
      </c>
      <c r="C280" t="s">
        <v>2043</v>
      </c>
      <c r="D280">
        <f t="shared" si="13"/>
        <v>10</v>
      </c>
      <c r="E280">
        <v>245</v>
      </c>
      <c r="F280">
        <f t="shared" si="14"/>
        <v>1</v>
      </c>
      <c r="G280" t="s">
        <v>2043</v>
      </c>
      <c r="H280">
        <f t="shared" si="15"/>
        <v>438</v>
      </c>
      <c r="I280">
        <f>VLOOKUP(C280,ERP자료_수정_1!$E$3:$I$718,3,FALSE)</f>
        <v>2399720</v>
      </c>
      <c r="J280">
        <f>VLOOKUP(C280,ERP자료_수정_1!$E$3:$I$718,4,FALSE)</f>
        <v>0</v>
      </c>
      <c r="K280">
        <f>VLOOKUP(C280,ERP자료_수정_1!$E$3:$I$718,5,FALSE)</f>
        <v>-9511672</v>
      </c>
      <c r="O280" t="s">
        <v>5434</v>
      </c>
      <c r="P280" t="s">
        <v>1375</v>
      </c>
    </row>
    <row r="281" spans="1:16" ht="19.149999999999999" x14ac:dyDescent="0.7">
      <c r="A281">
        <v>488</v>
      </c>
      <c r="B281" t="s">
        <v>4870</v>
      </c>
      <c r="C281" t="s">
        <v>2067</v>
      </c>
      <c r="D281">
        <f t="shared" si="13"/>
        <v>10</v>
      </c>
      <c r="E281">
        <v>246</v>
      </c>
      <c r="F281">
        <f t="shared" si="14"/>
        <v>1</v>
      </c>
      <c r="G281" t="s">
        <v>2067</v>
      </c>
      <c r="H281">
        <f t="shared" si="15"/>
        <v>443</v>
      </c>
      <c r="I281">
        <f>VLOOKUP(C281,ERP자료_수정_1!$E$3:$I$718,3,FALSE)</f>
        <v>108000</v>
      </c>
      <c r="J281">
        <f>VLOOKUP(C281,ERP자료_수정_1!$E$3:$I$718,4,FALSE)</f>
        <v>108000</v>
      </c>
      <c r="K281">
        <f>VLOOKUP(C281,ERP자료_수정_1!$E$3:$I$718,5,FALSE)</f>
        <v>0</v>
      </c>
      <c r="O281" t="s">
        <v>5435</v>
      </c>
      <c r="P281" t="s">
        <v>1379</v>
      </c>
    </row>
    <row r="282" spans="1:16" ht="19.149999999999999" x14ac:dyDescent="0.7">
      <c r="A282">
        <v>247</v>
      </c>
      <c r="B282" t="s">
        <v>4601</v>
      </c>
      <c r="C282" t="s">
        <v>2083</v>
      </c>
      <c r="D282">
        <f t="shared" si="13"/>
        <v>10</v>
      </c>
      <c r="E282">
        <v>247</v>
      </c>
      <c r="F282">
        <f t="shared" si="14"/>
        <v>1</v>
      </c>
      <c r="G282" t="s">
        <v>2083</v>
      </c>
      <c r="H282">
        <f t="shared" si="15"/>
        <v>446</v>
      </c>
      <c r="I282">
        <f>VLOOKUP(C282,ERP자료_수정_1!$E$3:$I$718,3,FALSE)</f>
        <v>30000</v>
      </c>
      <c r="J282">
        <f>VLOOKUP(C282,ERP자료_수정_1!$E$3:$I$718,4,FALSE)</f>
        <v>30000</v>
      </c>
      <c r="K282">
        <f>VLOOKUP(C282,ERP자료_수정_1!$E$3:$I$718,5,FALSE)</f>
        <v>0</v>
      </c>
      <c r="O282" t="s">
        <v>5436</v>
      </c>
      <c r="P282" t="s">
        <v>36</v>
      </c>
    </row>
    <row r="283" spans="1:16" ht="19.149999999999999" x14ac:dyDescent="0.7">
      <c r="A283">
        <v>447</v>
      </c>
      <c r="B283" t="s">
        <v>4828</v>
      </c>
      <c r="C283" t="s">
        <v>2087</v>
      </c>
      <c r="D283">
        <f t="shared" si="13"/>
        <v>10</v>
      </c>
      <c r="E283">
        <v>248</v>
      </c>
      <c r="F283">
        <f t="shared" si="14"/>
        <v>1</v>
      </c>
      <c r="G283" t="s">
        <v>2087</v>
      </c>
      <c r="H283">
        <f t="shared" si="15"/>
        <v>447</v>
      </c>
      <c r="I283">
        <f>VLOOKUP(C283,ERP자료_수정_1!$E$3:$I$718,3,FALSE)</f>
        <v>93000</v>
      </c>
      <c r="J283">
        <f>VLOOKUP(C283,ERP자료_수정_1!$E$3:$I$718,4,FALSE)</f>
        <v>93000</v>
      </c>
      <c r="K283">
        <f>VLOOKUP(C283,ERP자료_수정_1!$E$3:$I$718,5,FALSE)</f>
        <v>0</v>
      </c>
      <c r="O283" t="s">
        <v>5437</v>
      </c>
      <c r="P283" t="s">
        <v>1384</v>
      </c>
    </row>
    <row r="284" spans="1:16" ht="19.149999999999999" x14ac:dyDescent="0.7">
      <c r="A284">
        <v>684</v>
      </c>
      <c r="B284" t="s">
        <v>5090</v>
      </c>
      <c r="C284" t="s">
        <v>2095</v>
      </c>
      <c r="D284">
        <f t="shared" si="13"/>
        <v>10</v>
      </c>
      <c r="E284">
        <v>249</v>
      </c>
      <c r="F284">
        <f t="shared" si="14"/>
        <v>1</v>
      </c>
      <c r="G284" t="s">
        <v>2095</v>
      </c>
      <c r="H284">
        <f t="shared" si="15"/>
        <v>449</v>
      </c>
      <c r="I284">
        <f>VLOOKUP(C284,ERP자료_수정_1!$E$3:$I$718,3,FALSE)</f>
        <v>132000</v>
      </c>
      <c r="J284">
        <f>VLOOKUP(C284,ERP자료_수정_1!$E$3:$I$718,4,FALSE)</f>
        <v>132000</v>
      </c>
      <c r="K284">
        <f>VLOOKUP(C284,ERP자료_수정_1!$E$3:$I$718,5,FALSE)</f>
        <v>0</v>
      </c>
      <c r="O284" t="s">
        <v>5438</v>
      </c>
      <c r="P284" t="s">
        <v>1389</v>
      </c>
    </row>
    <row r="285" spans="1:16" ht="19.149999999999999" x14ac:dyDescent="0.7">
      <c r="A285">
        <v>391</v>
      </c>
      <c r="B285" t="s">
        <v>4764</v>
      </c>
      <c r="C285" t="s">
        <v>2098</v>
      </c>
      <c r="D285">
        <f t="shared" si="13"/>
        <v>10</v>
      </c>
      <c r="E285">
        <v>250</v>
      </c>
      <c r="F285">
        <f t="shared" si="14"/>
        <v>1</v>
      </c>
      <c r="G285" t="s">
        <v>2098</v>
      </c>
      <c r="H285">
        <f t="shared" si="15"/>
        <v>450</v>
      </c>
      <c r="I285">
        <f>VLOOKUP(C285,ERP자료_수정_1!$E$3:$I$718,3,FALSE)</f>
        <v>0</v>
      </c>
      <c r="J285">
        <f>VLOOKUP(C285,ERP자료_수정_1!$E$3:$I$718,4,FALSE)</f>
        <v>0</v>
      </c>
      <c r="K285">
        <f>VLOOKUP(C285,ERP자료_수정_1!$E$3:$I$718,5,FALSE)</f>
        <v>-1203080</v>
      </c>
      <c r="O285" t="s">
        <v>5439</v>
      </c>
      <c r="P285" t="s">
        <v>1393</v>
      </c>
    </row>
    <row r="286" spans="1:16" ht="19.149999999999999" x14ac:dyDescent="0.7">
      <c r="A286">
        <v>325</v>
      </c>
      <c r="B286" t="s">
        <v>4690</v>
      </c>
      <c r="C286" t="s">
        <v>2102</v>
      </c>
      <c r="D286">
        <f t="shared" si="13"/>
        <v>10</v>
      </c>
      <c r="E286">
        <v>251</v>
      </c>
      <c r="F286">
        <f t="shared" si="14"/>
        <v>1</v>
      </c>
      <c r="G286" t="s">
        <v>2102</v>
      </c>
      <c r="H286">
        <f t="shared" si="15"/>
        <v>451</v>
      </c>
      <c r="I286">
        <f>VLOOKUP(C286,ERP자료_수정_1!$E$3:$I$718,3,FALSE)</f>
        <v>5250000</v>
      </c>
      <c r="J286">
        <f>VLOOKUP(C286,ERP자료_수정_1!$E$3:$I$718,4,FALSE)</f>
        <v>5250000</v>
      </c>
      <c r="K286">
        <f>VLOOKUP(C286,ERP자료_수정_1!$E$3:$I$718,5,FALSE)</f>
        <v>0</v>
      </c>
      <c r="O286" t="s">
        <v>5440</v>
      </c>
      <c r="P286" t="s">
        <v>1398</v>
      </c>
    </row>
    <row r="287" spans="1:16" ht="19.149999999999999" x14ac:dyDescent="0.7">
      <c r="A287">
        <v>539</v>
      </c>
      <c r="B287" t="s">
        <v>4929</v>
      </c>
      <c r="C287" t="s">
        <v>2105</v>
      </c>
      <c r="D287">
        <f t="shared" si="13"/>
        <v>10</v>
      </c>
      <c r="E287">
        <v>252</v>
      </c>
      <c r="F287">
        <f t="shared" si="14"/>
        <v>1</v>
      </c>
      <c r="G287" t="s">
        <v>2105</v>
      </c>
      <c r="H287">
        <f t="shared" si="15"/>
        <v>452</v>
      </c>
      <c r="I287">
        <f>VLOOKUP(C287,ERP자료_수정_1!$E$3:$I$718,3,FALSE)</f>
        <v>97200</v>
      </c>
      <c r="J287">
        <f>VLOOKUP(C287,ERP자료_수정_1!$E$3:$I$718,4,FALSE)</f>
        <v>100000</v>
      </c>
      <c r="K287">
        <f>VLOOKUP(C287,ERP자료_수정_1!$E$3:$I$718,5,FALSE)</f>
        <v>-2800</v>
      </c>
      <c r="O287" t="s">
        <v>5441</v>
      </c>
      <c r="P287" t="s">
        <v>1402</v>
      </c>
    </row>
    <row r="288" spans="1:16" ht="19.149999999999999" x14ac:dyDescent="0.7">
      <c r="A288">
        <v>489</v>
      </c>
      <c r="B288" t="s">
        <v>4871</v>
      </c>
      <c r="C288" t="s">
        <v>2109</v>
      </c>
      <c r="D288">
        <f t="shared" si="13"/>
        <v>10</v>
      </c>
      <c r="E288">
        <v>253</v>
      </c>
      <c r="F288">
        <f t="shared" si="14"/>
        <v>1</v>
      </c>
      <c r="G288" t="s">
        <v>2109</v>
      </c>
      <c r="H288">
        <f t="shared" si="15"/>
        <v>453</v>
      </c>
      <c r="I288">
        <f>VLOOKUP(C288,ERP자료_수정_1!$E$3:$I$718,3,FALSE)</f>
        <v>96000</v>
      </c>
      <c r="J288">
        <f>VLOOKUP(C288,ERP자료_수정_1!$E$3:$I$718,4,FALSE)</f>
        <v>96000</v>
      </c>
      <c r="K288">
        <f>VLOOKUP(C288,ERP자료_수정_1!$E$3:$I$718,5,FALSE)</f>
        <v>0</v>
      </c>
      <c r="O288" t="s">
        <v>5442</v>
      </c>
      <c r="P288" t="s">
        <v>1406</v>
      </c>
    </row>
    <row r="289" spans="1:16" ht="19.149999999999999" x14ac:dyDescent="0.7">
      <c r="A289">
        <v>248</v>
      </c>
      <c r="B289" t="s">
        <v>4602</v>
      </c>
      <c r="C289" t="s">
        <v>2112</v>
      </c>
      <c r="D289">
        <f t="shared" si="13"/>
        <v>10</v>
      </c>
      <c r="E289">
        <v>254</v>
      </c>
      <c r="F289">
        <f t="shared" si="14"/>
        <v>1</v>
      </c>
      <c r="G289" t="s">
        <v>2112</v>
      </c>
      <c r="H289">
        <f t="shared" si="15"/>
        <v>454</v>
      </c>
      <c r="I289">
        <f>VLOOKUP(C289,ERP자료_수정_1!$E$3:$I$718,3,FALSE)</f>
        <v>160000</v>
      </c>
      <c r="J289">
        <f>VLOOKUP(C289,ERP자료_수정_1!$E$3:$I$718,4,FALSE)</f>
        <v>160000</v>
      </c>
      <c r="K289">
        <f>VLOOKUP(C289,ERP자료_수정_1!$E$3:$I$718,5,FALSE)</f>
        <v>0</v>
      </c>
      <c r="O289" t="s">
        <v>5443</v>
      </c>
      <c r="P289" t="s">
        <v>1410</v>
      </c>
    </row>
    <row r="290" spans="1:16" ht="19.149999999999999" x14ac:dyDescent="0.7">
      <c r="A290">
        <v>249</v>
      </c>
      <c r="B290" t="s">
        <v>4603</v>
      </c>
      <c r="C290" t="s">
        <v>2120</v>
      </c>
      <c r="D290">
        <f t="shared" si="13"/>
        <v>10</v>
      </c>
      <c r="E290">
        <v>255</v>
      </c>
      <c r="F290">
        <f t="shared" si="14"/>
        <v>1</v>
      </c>
      <c r="G290" t="s">
        <v>2120</v>
      </c>
      <c r="H290">
        <f t="shared" si="15"/>
        <v>456</v>
      </c>
      <c r="I290">
        <f>VLOOKUP(C290,ERP자료_수정_1!$E$3:$I$718,3,FALSE)</f>
        <v>60000</v>
      </c>
      <c r="J290">
        <f>VLOOKUP(C290,ERP자료_수정_1!$E$3:$I$718,4,FALSE)</f>
        <v>60000</v>
      </c>
      <c r="K290">
        <f>VLOOKUP(C290,ERP자료_수정_1!$E$3:$I$718,5,FALSE)</f>
        <v>0</v>
      </c>
      <c r="O290" t="s">
        <v>5444</v>
      </c>
      <c r="P290" t="s">
        <v>1413</v>
      </c>
    </row>
    <row r="291" spans="1:16" ht="19.149999999999999" x14ac:dyDescent="0.7">
      <c r="A291">
        <v>540</v>
      </c>
      <c r="B291" t="s">
        <v>4930</v>
      </c>
      <c r="C291" t="s">
        <v>4269</v>
      </c>
      <c r="D291">
        <f t="shared" si="13"/>
        <v>10</v>
      </c>
      <c r="E291">
        <v>256</v>
      </c>
      <c r="F291">
        <f t="shared" si="14"/>
        <v>1</v>
      </c>
      <c r="G291" t="s">
        <v>4269</v>
      </c>
      <c r="H291" t="e">
        <f t="shared" si="15"/>
        <v>#N/A</v>
      </c>
      <c r="I291">
        <f>VLOOKUP(C291,ERP자료_수정_1!$E$3:$I$718,3,FALSE)</f>
        <v>6868880</v>
      </c>
      <c r="J291">
        <f>VLOOKUP(C291,ERP자료_수정_1!$E$3:$I$718,4,FALSE)</f>
        <v>10000000</v>
      </c>
      <c r="K291">
        <f>VLOOKUP(C291,ERP자료_수정_1!$E$3:$I$718,5,FALSE)</f>
        <v>-3131120</v>
      </c>
      <c r="O291" t="s">
        <v>5445</v>
      </c>
      <c r="P291" t="s">
        <v>1413</v>
      </c>
    </row>
    <row r="292" spans="1:16" ht="19.149999999999999" x14ac:dyDescent="0.7">
      <c r="A292">
        <v>88</v>
      </c>
      <c r="B292" t="s">
        <v>4418</v>
      </c>
      <c r="C292" t="s">
        <v>2123</v>
      </c>
      <c r="D292">
        <f t="shared" si="13"/>
        <v>10</v>
      </c>
      <c r="E292">
        <v>257</v>
      </c>
      <c r="F292">
        <f t="shared" si="14"/>
        <v>1</v>
      </c>
      <c r="G292" t="s">
        <v>2123</v>
      </c>
      <c r="H292">
        <f t="shared" si="15"/>
        <v>457</v>
      </c>
      <c r="I292">
        <f>VLOOKUP(C292,ERP자료_수정_1!$E$3:$I$718,3,FALSE)</f>
        <v>456000</v>
      </c>
      <c r="J292">
        <f>VLOOKUP(C292,ERP자료_수정_1!$E$3:$I$718,4,FALSE)</f>
        <v>456000</v>
      </c>
      <c r="K292">
        <f>VLOOKUP(C292,ERP자료_수정_1!$E$3:$I$718,5,FALSE)</f>
        <v>0</v>
      </c>
      <c r="O292" t="s">
        <v>5446</v>
      </c>
      <c r="P292" t="s">
        <v>1420</v>
      </c>
    </row>
    <row r="293" spans="1:16" ht="19.149999999999999" x14ac:dyDescent="0.7">
      <c r="A293">
        <v>621</v>
      </c>
      <c r="B293" t="s">
        <v>5019</v>
      </c>
      <c r="C293" t="s">
        <v>2127</v>
      </c>
      <c r="D293">
        <f t="shared" si="13"/>
        <v>10</v>
      </c>
      <c r="E293">
        <v>258</v>
      </c>
      <c r="F293">
        <f t="shared" si="14"/>
        <v>1</v>
      </c>
      <c r="G293" t="s">
        <v>2127</v>
      </c>
      <c r="H293">
        <f t="shared" si="15"/>
        <v>458</v>
      </c>
      <c r="I293">
        <f>VLOOKUP(C293,ERP자료_수정_1!$E$3:$I$718,3,FALSE)</f>
        <v>50000</v>
      </c>
      <c r="J293">
        <f>VLOOKUP(C293,ERP자료_수정_1!$E$3:$I$718,4,FALSE)</f>
        <v>1117000</v>
      </c>
      <c r="K293">
        <f>VLOOKUP(C293,ERP자료_수정_1!$E$3:$I$718,5,FALSE)</f>
        <v>0</v>
      </c>
      <c r="O293" t="s">
        <v>5447</v>
      </c>
      <c r="P293" t="s">
        <v>1424</v>
      </c>
    </row>
    <row r="294" spans="1:16" ht="19.149999999999999" x14ac:dyDescent="0.7">
      <c r="A294">
        <v>448</v>
      </c>
      <c r="B294" t="s">
        <v>4829</v>
      </c>
      <c r="C294" t="s">
        <v>2130</v>
      </c>
      <c r="D294">
        <f t="shared" si="13"/>
        <v>10</v>
      </c>
      <c r="E294">
        <v>259</v>
      </c>
      <c r="F294">
        <f t="shared" si="14"/>
        <v>1</v>
      </c>
      <c r="G294" t="s">
        <v>2130</v>
      </c>
      <c r="H294">
        <f t="shared" si="15"/>
        <v>459</v>
      </c>
      <c r="I294">
        <f>VLOOKUP(C294,ERP자료_수정_1!$E$3:$I$718,3,FALSE)</f>
        <v>0</v>
      </c>
      <c r="J294">
        <f>VLOOKUP(C294,ERP자료_수정_1!$E$3:$I$718,4,FALSE)</f>
        <v>0</v>
      </c>
      <c r="K294">
        <f>VLOOKUP(C294,ERP자료_수정_1!$E$3:$I$718,5,FALSE)</f>
        <v>74256</v>
      </c>
      <c r="O294" t="s">
        <v>5448</v>
      </c>
      <c r="P294" t="s">
        <v>1427</v>
      </c>
    </row>
    <row r="295" spans="1:16" ht="19.149999999999999" x14ac:dyDescent="0.7">
      <c r="A295">
        <v>449</v>
      </c>
      <c r="B295" t="s">
        <v>4830</v>
      </c>
      <c r="C295" t="s">
        <v>2138</v>
      </c>
      <c r="D295">
        <f t="shared" si="13"/>
        <v>10</v>
      </c>
      <c r="E295">
        <v>260</v>
      </c>
      <c r="F295">
        <f t="shared" si="14"/>
        <v>1</v>
      </c>
      <c r="G295" t="s">
        <v>2138</v>
      </c>
      <c r="H295">
        <f t="shared" si="15"/>
        <v>461</v>
      </c>
      <c r="I295">
        <f>VLOOKUP(C295,ERP자료_수정_1!$E$3:$I$718,3,FALSE)</f>
        <v>0</v>
      </c>
      <c r="J295">
        <f>VLOOKUP(C295,ERP자료_수정_1!$E$3:$I$718,4,FALSE)</f>
        <v>0</v>
      </c>
      <c r="K295">
        <f>VLOOKUP(C295,ERP자료_수정_1!$E$3:$I$718,5,FALSE)</f>
        <v>-98000</v>
      </c>
      <c r="O295" t="s">
        <v>5449</v>
      </c>
      <c r="P295" t="s">
        <v>1431</v>
      </c>
    </row>
    <row r="296" spans="1:16" ht="19.149999999999999" x14ac:dyDescent="0.7">
      <c r="A296">
        <v>326</v>
      </c>
      <c r="B296" t="s">
        <v>4691</v>
      </c>
      <c r="C296" t="s">
        <v>2145</v>
      </c>
      <c r="D296">
        <f t="shared" si="13"/>
        <v>10</v>
      </c>
      <c r="E296">
        <v>261</v>
      </c>
      <c r="F296">
        <f t="shared" si="14"/>
        <v>1</v>
      </c>
      <c r="G296" t="s">
        <v>2145</v>
      </c>
      <c r="H296">
        <f t="shared" si="15"/>
        <v>463</v>
      </c>
      <c r="I296">
        <f>VLOOKUP(C296,ERP자료_수정_1!$E$3:$I$718,3,FALSE)</f>
        <v>16000</v>
      </c>
      <c r="J296">
        <f>VLOOKUP(C296,ERP자료_수정_1!$E$3:$I$718,4,FALSE)</f>
        <v>92000</v>
      </c>
      <c r="K296">
        <f>VLOOKUP(C296,ERP자료_수정_1!$E$3:$I$718,5,FALSE)</f>
        <v>0</v>
      </c>
      <c r="O296" t="s">
        <v>5450</v>
      </c>
      <c r="P296" t="s">
        <v>1435</v>
      </c>
    </row>
    <row r="297" spans="1:16" ht="19.149999999999999" x14ac:dyDescent="0.7">
      <c r="A297">
        <v>327</v>
      </c>
      <c r="B297" t="s">
        <v>4692</v>
      </c>
      <c r="C297" t="s">
        <v>2149</v>
      </c>
      <c r="D297">
        <f t="shared" si="13"/>
        <v>10</v>
      </c>
      <c r="E297">
        <v>262</v>
      </c>
      <c r="F297">
        <f t="shared" si="14"/>
        <v>1</v>
      </c>
      <c r="G297" t="s">
        <v>2149</v>
      </c>
      <c r="H297">
        <f t="shared" si="15"/>
        <v>464</v>
      </c>
      <c r="I297">
        <f>VLOOKUP(C297,ERP자료_수정_1!$E$3:$I$718,3,FALSE)</f>
        <v>84000</v>
      </c>
      <c r="J297">
        <f>VLOOKUP(C297,ERP자료_수정_1!$E$3:$I$718,4,FALSE)</f>
        <v>84000</v>
      </c>
      <c r="K297">
        <f>VLOOKUP(C297,ERP자료_수정_1!$E$3:$I$718,5,FALSE)</f>
        <v>0</v>
      </c>
      <c r="O297" t="s">
        <v>5451</v>
      </c>
      <c r="P297" t="s">
        <v>1440</v>
      </c>
    </row>
    <row r="298" spans="1:16" ht="19.149999999999999" x14ac:dyDescent="0.7">
      <c r="A298">
        <v>328</v>
      </c>
      <c r="B298" t="s">
        <v>4693</v>
      </c>
      <c r="C298" t="s">
        <v>2152</v>
      </c>
      <c r="D298">
        <f t="shared" si="13"/>
        <v>10</v>
      </c>
      <c r="E298">
        <v>263</v>
      </c>
      <c r="F298">
        <f t="shared" si="14"/>
        <v>1</v>
      </c>
      <c r="G298" t="s">
        <v>2152</v>
      </c>
      <c r="H298">
        <f t="shared" si="15"/>
        <v>465</v>
      </c>
      <c r="I298">
        <f>VLOOKUP(C298,ERP자료_수정_1!$E$3:$I$718,3,FALSE)</f>
        <v>153000</v>
      </c>
      <c r="J298">
        <f>VLOOKUP(C298,ERP자료_수정_1!$E$3:$I$718,4,FALSE)</f>
        <v>153000</v>
      </c>
      <c r="K298">
        <f>VLOOKUP(C298,ERP자료_수정_1!$E$3:$I$718,5,FALSE)</f>
        <v>0</v>
      </c>
      <c r="O298" t="s">
        <v>5452</v>
      </c>
      <c r="P298" t="s">
        <v>1445</v>
      </c>
    </row>
    <row r="299" spans="1:16" ht="19.149999999999999" x14ac:dyDescent="0.7">
      <c r="A299">
        <v>250</v>
      </c>
      <c r="B299" t="s">
        <v>4604</v>
      </c>
      <c r="C299" t="s">
        <v>2159</v>
      </c>
      <c r="D299">
        <f t="shared" si="13"/>
        <v>10</v>
      </c>
      <c r="E299">
        <v>264</v>
      </c>
      <c r="F299">
        <f t="shared" si="14"/>
        <v>1</v>
      </c>
      <c r="G299" t="s">
        <v>2159</v>
      </c>
      <c r="H299">
        <f t="shared" si="15"/>
        <v>467</v>
      </c>
      <c r="I299">
        <f>VLOOKUP(C299,ERP자료_수정_1!$E$3:$I$718,3,FALSE)</f>
        <v>60000</v>
      </c>
      <c r="J299">
        <f>VLOOKUP(C299,ERP자료_수정_1!$E$3:$I$718,4,FALSE)</f>
        <v>60000</v>
      </c>
      <c r="K299">
        <f>VLOOKUP(C299,ERP자료_수정_1!$E$3:$I$718,5,FALSE)</f>
        <v>0</v>
      </c>
      <c r="O299" t="s">
        <v>5453</v>
      </c>
      <c r="P299" t="s">
        <v>1450</v>
      </c>
    </row>
    <row r="300" spans="1:16" ht="19.149999999999999" x14ac:dyDescent="0.7">
      <c r="A300">
        <v>89</v>
      </c>
      <c r="B300" t="s">
        <v>4419</v>
      </c>
      <c r="C300" t="s">
        <v>2164</v>
      </c>
      <c r="D300">
        <f t="shared" si="13"/>
        <v>10</v>
      </c>
      <c r="E300">
        <v>265</v>
      </c>
      <c r="F300">
        <f t="shared" si="14"/>
        <v>1</v>
      </c>
      <c r="G300" t="s">
        <v>2164</v>
      </c>
      <c r="H300">
        <f t="shared" si="15"/>
        <v>468</v>
      </c>
      <c r="I300">
        <f>VLOOKUP(C300,ERP자료_수정_1!$E$3:$I$718,3,FALSE)</f>
        <v>0</v>
      </c>
      <c r="J300">
        <f>VLOOKUP(C300,ERP자료_수정_1!$E$3:$I$718,4,FALSE)</f>
        <v>0</v>
      </c>
      <c r="K300">
        <f>VLOOKUP(C300,ERP자료_수정_1!$E$3:$I$718,5,FALSE)</f>
        <v>-3049400</v>
      </c>
      <c r="O300" t="s">
        <v>5454</v>
      </c>
      <c r="P300" t="s">
        <v>1456</v>
      </c>
    </row>
    <row r="301" spans="1:16" ht="19.149999999999999" x14ac:dyDescent="0.7">
      <c r="A301">
        <v>90</v>
      </c>
      <c r="B301" t="s">
        <v>4420</v>
      </c>
      <c r="C301" t="s">
        <v>2167</v>
      </c>
      <c r="D301">
        <f t="shared" si="13"/>
        <v>10</v>
      </c>
      <c r="E301">
        <v>266</v>
      </c>
      <c r="F301">
        <f t="shared" si="14"/>
        <v>1</v>
      </c>
      <c r="G301" t="s">
        <v>2167</v>
      </c>
      <c r="H301">
        <f t="shared" si="15"/>
        <v>469</v>
      </c>
      <c r="I301">
        <f>VLOOKUP(C301,ERP자료_수정_1!$E$3:$I$718,3,FALSE)</f>
        <v>0</v>
      </c>
      <c r="J301">
        <f>VLOOKUP(C301,ERP자료_수정_1!$E$3:$I$718,4,FALSE)</f>
        <v>0</v>
      </c>
      <c r="K301">
        <f>VLOOKUP(C301,ERP자료_수정_1!$E$3:$I$718,5,FALSE)</f>
        <v>-60152</v>
      </c>
      <c r="O301" t="s">
        <v>5455</v>
      </c>
      <c r="P301" t="s">
        <v>1462</v>
      </c>
    </row>
    <row r="302" spans="1:16" ht="19.149999999999999" x14ac:dyDescent="0.7">
      <c r="A302">
        <v>685</v>
      </c>
      <c r="B302" t="s">
        <v>5091</v>
      </c>
      <c r="C302" t="s">
        <v>2172</v>
      </c>
      <c r="D302">
        <f t="shared" si="13"/>
        <v>10</v>
      </c>
      <c r="E302">
        <v>267</v>
      </c>
      <c r="F302">
        <f t="shared" si="14"/>
        <v>1</v>
      </c>
      <c r="G302" t="s">
        <v>2172</v>
      </c>
      <c r="H302">
        <f t="shared" si="15"/>
        <v>470</v>
      </c>
      <c r="I302">
        <f>VLOOKUP(C302,ERP자료_수정_1!$E$3:$I$718,3,FALSE)</f>
        <v>621000</v>
      </c>
      <c r="J302">
        <f>VLOOKUP(C302,ERP자료_수정_1!$E$3:$I$718,4,FALSE)</f>
        <v>621000</v>
      </c>
      <c r="K302">
        <f>VLOOKUP(C302,ERP자료_수정_1!$E$3:$I$718,5,FALSE)</f>
        <v>0</v>
      </c>
      <c r="O302" t="s">
        <v>5456</v>
      </c>
      <c r="P302" t="s">
        <v>5343</v>
      </c>
    </row>
    <row r="303" spans="1:16" ht="19.149999999999999" x14ac:dyDescent="0.7">
      <c r="A303">
        <v>195</v>
      </c>
      <c r="B303" t="s">
        <v>4546</v>
      </c>
      <c r="C303" t="s">
        <v>2175</v>
      </c>
      <c r="D303">
        <f t="shared" si="13"/>
        <v>10</v>
      </c>
      <c r="E303">
        <v>268</v>
      </c>
      <c r="F303">
        <f t="shared" si="14"/>
        <v>1</v>
      </c>
      <c r="G303" t="s">
        <v>2175</v>
      </c>
      <c r="H303">
        <f t="shared" si="15"/>
        <v>471</v>
      </c>
      <c r="I303">
        <f>VLOOKUP(C303,ERP자료_수정_1!$E$3:$I$718,3,FALSE)</f>
        <v>0</v>
      </c>
      <c r="J303">
        <f>VLOOKUP(C303,ERP자료_수정_1!$E$3:$I$718,4,FALSE)</f>
        <v>30080000</v>
      </c>
      <c r="K303">
        <f>VLOOKUP(C303,ERP자료_수정_1!$E$3:$I$718,5,FALSE)</f>
        <v>-13288537</v>
      </c>
      <c r="O303" t="s">
        <v>5457</v>
      </c>
      <c r="P303" t="s">
        <v>1473</v>
      </c>
    </row>
    <row r="304" spans="1:16" ht="19.149999999999999" x14ac:dyDescent="0.7">
      <c r="A304">
        <v>622</v>
      </c>
      <c r="B304" t="s">
        <v>5020</v>
      </c>
      <c r="C304" t="s">
        <v>2182</v>
      </c>
      <c r="D304">
        <f t="shared" si="13"/>
        <v>10</v>
      </c>
      <c r="E304">
        <v>269</v>
      </c>
      <c r="F304">
        <f t="shared" si="14"/>
        <v>1</v>
      </c>
      <c r="G304" t="s">
        <v>2182</v>
      </c>
      <c r="H304">
        <f t="shared" si="15"/>
        <v>473</v>
      </c>
      <c r="I304">
        <f>VLOOKUP(C304,ERP자료_수정_1!$E$3:$I$718,3,FALSE)</f>
        <v>75000</v>
      </c>
      <c r="J304">
        <f>VLOOKUP(C304,ERP자료_수정_1!$E$3:$I$718,4,FALSE)</f>
        <v>0</v>
      </c>
      <c r="K304">
        <f>VLOOKUP(C304,ERP자료_수정_1!$E$3:$I$718,5,FALSE)</f>
        <v>75000</v>
      </c>
      <c r="O304" t="s">
        <v>5458</v>
      </c>
      <c r="P304" t="s">
        <v>1478</v>
      </c>
    </row>
    <row r="305" spans="1:16" ht="19.149999999999999" x14ac:dyDescent="0.7">
      <c r="A305">
        <v>29</v>
      </c>
      <c r="B305" t="s">
        <v>4340</v>
      </c>
      <c r="C305" t="s">
        <v>4341</v>
      </c>
      <c r="D305">
        <f t="shared" si="13"/>
        <v>5</v>
      </c>
      <c r="E305">
        <v>270</v>
      </c>
      <c r="F305">
        <f t="shared" si="14"/>
        <v>1</v>
      </c>
      <c r="G305" t="s">
        <v>4341</v>
      </c>
      <c r="H305" t="e">
        <f t="shared" si="15"/>
        <v>#N/A</v>
      </c>
      <c r="I305">
        <f>VLOOKUP(C305,ERP자료_수정_1!$E$3:$I$718,3,FALSE)</f>
        <v>0</v>
      </c>
      <c r="J305">
        <f>VLOOKUP(C305,ERP자료_수정_1!$E$3:$I$718,4,FALSE)</f>
        <v>120000</v>
      </c>
      <c r="K305">
        <f>VLOOKUP(C305,ERP자료_수정_1!$E$3:$I$718,5,FALSE)</f>
        <v>-120000</v>
      </c>
      <c r="O305" t="s">
        <v>5459</v>
      </c>
      <c r="P305" t="s">
        <v>1482</v>
      </c>
    </row>
    <row r="306" spans="1:16" ht="19.149999999999999" x14ac:dyDescent="0.7">
      <c r="A306">
        <v>91</v>
      </c>
      <c r="B306" t="s">
        <v>4421</v>
      </c>
      <c r="C306" t="s">
        <v>2203</v>
      </c>
      <c r="D306">
        <f t="shared" si="13"/>
        <v>10</v>
      </c>
      <c r="E306">
        <v>271</v>
      </c>
      <c r="F306">
        <f t="shared" si="14"/>
        <v>1</v>
      </c>
      <c r="G306" t="s">
        <v>2203</v>
      </c>
      <c r="H306">
        <f t="shared" si="15"/>
        <v>478</v>
      </c>
      <c r="I306">
        <f>VLOOKUP(C306,ERP자료_수정_1!$E$3:$I$718,3,FALSE)</f>
        <v>80000</v>
      </c>
      <c r="J306">
        <f>VLOOKUP(C306,ERP자료_수정_1!$E$3:$I$718,4,FALSE)</f>
        <v>80000</v>
      </c>
      <c r="K306">
        <f>VLOOKUP(C306,ERP자료_수정_1!$E$3:$I$718,5,FALSE)</f>
        <v>0</v>
      </c>
      <c r="O306" t="s">
        <v>5460</v>
      </c>
      <c r="P306" t="s">
        <v>1488</v>
      </c>
    </row>
    <row r="307" spans="1:16" ht="19.149999999999999" x14ac:dyDescent="0.7">
      <c r="A307">
        <v>623</v>
      </c>
      <c r="B307" t="s">
        <v>5021</v>
      </c>
      <c r="C307" t="s">
        <v>2210</v>
      </c>
      <c r="D307">
        <f t="shared" si="13"/>
        <v>10</v>
      </c>
      <c r="E307">
        <v>272</v>
      </c>
      <c r="F307">
        <f t="shared" si="14"/>
        <v>1</v>
      </c>
      <c r="G307" t="s">
        <v>2210</v>
      </c>
      <c r="H307">
        <f t="shared" si="15"/>
        <v>480</v>
      </c>
      <c r="I307">
        <f>VLOOKUP(C307,ERP자료_수정_1!$E$3:$I$718,3,FALSE)</f>
        <v>0</v>
      </c>
      <c r="J307">
        <f>VLOOKUP(C307,ERP자료_수정_1!$E$3:$I$718,4,FALSE)</f>
        <v>0</v>
      </c>
      <c r="K307">
        <f>VLOOKUP(C307,ERP자료_수정_1!$E$3:$I$718,5,FALSE)</f>
        <v>-16000</v>
      </c>
      <c r="O307" t="s">
        <v>5461</v>
      </c>
      <c r="P307" t="s">
        <v>1492</v>
      </c>
    </row>
    <row r="308" spans="1:16" ht="19.149999999999999" x14ac:dyDescent="0.7">
      <c r="A308">
        <v>686</v>
      </c>
      <c r="B308" t="s">
        <v>5092</v>
      </c>
      <c r="C308" t="s">
        <v>2215</v>
      </c>
      <c r="D308">
        <f t="shared" si="13"/>
        <v>10</v>
      </c>
      <c r="E308">
        <v>273</v>
      </c>
      <c r="F308">
        <f t="shared" si="14"/>
        <v>1</v>
      </c>
      <c r="G308" t="s">
        <v>2215</v>
      </c>
      <c r="H308">
        <f t="shared" si="15"/>
        <v>481</v>
      </c>
      <c r="I308">
        <f>VLOOKUP(C308,ERP자료_수정_1!$E$3:$I$718,3,FALSE)</f>
        <v>1124000</v>
      </c>
      <c r="J308">
        <f>VLOOKUP(C308,ERP자료_수정_1!$E$3:$I$718,4,FALSE)</f>
        <v>1124000</v>
      </c>
      <c r="K308">
        <f>VLOOKUP(C308,ERP자료_수정_1!$E$3:$I$718,5,FALSE)</f>
        <v>0</v>
      </c>
      <c r="O308" t="s">
        <v>5462</v>
      </c>
      <c r="P308" t="s">
        <v>1497</v>
      </c>
    </row>
    <row r="309" spans="1:16" ht="19.149999999999999" x14ac:dyDescent="0.7">
      <c r="A309">
        <v>541</v>
      </c>
      <c r="B309" t="s">
        <v>4931</v>
      </c>
      <c r="C309" t="s">
        <v>2218</v>
      </c>
      <c r="D309">
        <f t="shared" si="13"/>
        <v>10</v>
      </c>
      <c r="E309">
        <v>274</v>
      </c>
      <c r="F309">
        <f t="shared" si="14"/>
        <v>1</v>
      </c>
      <c r="G309" t="s">
        <v>2218</v>
      </c>
      <c r="H309">
        <f t="shared" si="15"/>
        <v>482</v>
      </c>
      <c r="I309">
        <f>VLOOKUP(C309,ERP자료_수정_1!$E$3:$I$718,3,FALSE)</f>
        <v>0</v>
      </c>
      <c r="J309">
        <f>VLOOKUP(C309,ERP자료_수정_1!$E$3:$I$718,4,FALSE)</f>
        <v>0</v>
      </c>
      <c r="K309">
        <f>VLOOKUP(C309,ERP자료_수정_1!$E$3:$I$718,5,FALSE)</f>
        <v>-1232000</v>
      </c>
      <c r="O309" t="s">
        <v>5463</v>
      </c>
      <c r="P309" t="s">
        <v>1500</v>
      </c>
    </row>
    <row r="310" spans="1:16" ht="19.149999999999999" x14ac:dyDescent="0.7">
      <c r="A310">
        <v>542</v>
      </c>
      <c r="B310" t="s">
        <v>4932</v>
      </c>
      <c r="C310" t="s">
        <v>2222</v>
      </c>
      <c r="D310">
        <f t="shared" si="13"/>
        <v>10</v>
      </c>
      <c r="E310">
        <v>275</v>
      </c>
      <c r="F310">
        <f t="shared" si="14"/>
        <v>1</v>
      </c>
      <c r="G310" t="s">
        <v>2222</v>
      </c>
      <c r="H310">
        <f t="shared" si="15"/>
        <v>483</v>
      </c>
      <c r="I310">
        <f>VLOOKUP(C310,ERP자료_수정_1!$E$3:$I$718,3,FALSE)</f>
        <v>888800</v>
      </c>
      <c r="J310">
        <f>VLOOKUP(C310,ERP자료_수정_1!$E$3:$I$718,4,FALSE)</f>
        <v>1000000</v>
      </c>
      <c r="K310">
        <f>VLOOKUP(C310,ERP자료_수정_1!$E$3:$I$718,5,FALSE)</f>
        <v>-111200</v>
      </c>
      <c r="O310" t="s">
        <v>5464</v>
      </c>
      <c r="P310" t="s">
        <v>1505</v>
      </c>
    </row>
    <row r="311" spans="1:16" ht="19.149999999999999" x14ac:dyDescent="0.7">
      <c r="A311">
        <v>151</v>
      </c>
      <c r="B311" t="s">
        <v>4492</v>
      </c>
      <c r="C311" t="s">
        <v>2230</v>
      </c>
      <c r="D311">
        <f t="shared" si="13"/>
        <v>10</v>
      </c>
      <c r="E311">
        <v>276</v>
      </c>
      <c r="F311">
        <f t="shared" si="14"/>
        <v>1</v>
      </c>
      <c r="G311" t="s">
        <v>2230</v>
      </c>
      <c r="H311">
        <f t="shared" si="15"/>
        <v>485</v>
      </c>
      <c r="I311">
        <f>VLOOKUP(C311,ERP자료_수정_1!$E$3:$I$718,3,FALSE)</f>
        <v>3053400</v>
      </c>
      <c r="J311">
        <f>VLOOKUP(C311,ERP자료_수정_1!$E$3:$I$718,4,FALSE)</f>
        <v>2364400</v>
      </c>
      <c r="K311">
        <f>VLOOKUP(C311,ERP자료_수정_1!$E$3:$I$718,5,FALSE)</f>
        <v>689000</v>
      </c>
      <c r="O311" t="s">
        <v>5465</v>
      </c>
      <c r="P311" t="s">
        <v>1509</v>
      </c>
    </row>
    <row r="312" spans="1:16" ht="19.149999999999999" x14ac:dyDescent="0.7">
      <c r="A312">
        <v>329</v>
      </c>
      <c r="B312" t="s">
        <v>4694</v>
      </c>
      <c r="C312" t="s">
        <v>2237</v>
      </c>
      <c r="D312">
        <f t="shared" si="13"/>
        <v>10</v>
      </c>
      <c r="E312">
        <v>277</v>
      </c>
      <c r="F312">
        <f t="shared" si="14"/>
        <v>1</v>
      </c>
      <c r="G312" t="s">
        <v>2237</v>
      </c>
      <c r="H312">
        <f t="shared" si="15"/>
        <v>487</v>
      </c>
      <c r="I312">
        <f>VLOOKUP(C312,ERP자료_수정_1!$E$3:$I$718,3,FALSE)</f>
        <v>309500</v>
      </c>
      <c r="J312">
        <f>VLOOKUP(C312,ERP자료_수정_1!$E$3:$I$718,4,FALSE)</f>
        <v>309500</v>
      </c>
      <c r="K312">
        <f>VLOOKUP(C312,ERP자료_수정_1!$E$3:$I$718,5,FALSE)</f>
        <v>0</v>
      </c>
      <c r="O312" t="s">
        <v>5466</v>
      </c>
      <c r="P312" t="s">
        <v>1514</v>
      </c>
    </row>
    <row r="313" spans="1:16" ht="19.149999999999999" x14ac:dyDescent="0.7">
      <c r="A313">
        <v>624</v>
      </c>
      <c r="B313" t="s">
        <v>5022</v>
      </c>
      <c r="C313" t="s">
        <v>2240</v>
      </c>
      <c r="D313">
        <f t="shared" si="13"/>
        <v>10</v>
      </c>
      <c r="E313">
        <v>278</v>
      </c>
      <c r="F313">
        <f t="shared" si="14"/>
        <v>1</v>
      </c>
      <c r="G313" t="s">
        <v>2240</v>
      </c>
      <c r="H313">
        <f t="shared" si="15"/>
        <v>488</v>
      </c>
      <c r="I313">
        <f>VLOOKUP(C313,ERP자료_수정_1!$E$3:$I$718,3,FALSE)</f>
        <v>380000</v>
      </c>
      <c r="J313">
        <f>VLOOKUP(C313,ERP자료_수정_1!$E$3:$I$718,4,FALSE)</f>
        <v>380000</v>
      </c>
      <c r="K313">
        <f>VLOOKUP(C313,ERP자료_수정_1!$E$3:$I$718,5,FALSE)</f>
        <v>0</v>
      </c>
      <c r="O313" t="s">
        <v>5467</v>
      </c>
      <c r="P313" t="s">
        <v>1520</v>
      </c>
    </row>
    <row r="314" spans="1:16" ht="19.149999999999999" x14ac:dyDescent="0.7">
      <c r="A314">
        <v>450</v>
      </c>
      <c r="B314" t="s">
        <v>4831</v>
      </c>
      <c r="C314" t="s">
        <v>2267</v>
      </c>
      <c r="D314">
        <f t="shared" si="13"/>
        <v>10</v>
      </c>
      <c r="E314">
        <v>279</v>
      </c>
      <c r="F314">
        <f t="shared" si="14"/>
        <v>1</v>
      </c>
      <c r="G314" t="s">
        <v>2267</v>
      </c>
      <c r="H314">
        <f t="shared" si="15"/>
        <v>494</v>
      </c>
      <c r="I314">
        <f>VLOOKUP(C314,ERP자료_수정_1!$E$3:$I$718,3,FALSE)</f>
        <v>1153686</v>
      </c>
      <c r="J314">
        <f>VLOOKUP(C314,ERP자료_수정_1!$E$3:$I$718,4,FALSE)</f>
        <v>3000000</v>
      </c>
      <c r="K314">
        <f>VLOOKUP(C314,ERP자료_수정_1!$E$3:$I$718,5,FALSE)</f>
        <v>-1846314</v>
      </c>
      <c r="O314" t="s">
        <v>5468</v>
      </c>
      <c r="P314" t="s">
        <v>1523</v>
      </c>
    </row>
    <row r="315" spans="1:16" ht="19.149999999999999" x14ac:dyDescent="0.7">
      <c r="A315">
        <v>30</v>
      </c>
      <c r="B315" t="s">
        <v>4342</v>
      </c>
      <c r="C315" t="s">
        <v>2271</v>
      </c>
      <c r="D315">
        <f t="shared" si="13"/>
        <v>10</v>
      </c>
      <c r="E315">
        <v>280</v>
      </c>
      <c r="F315">
        <f t="shared" si="14"/>
        <v>1</v>
      </c>
      <c r="G315" t="s">
        <v>2271</v>
      </c>
      <c r="H315">
        <f t="shared" si="15"/>
        <v>495</v>
      </c>
      <c r="I315">
        <f>VLOOKUP(C315,ERP자료_수정_1!$E$3:$I$718,3,FALSE)</f>
        <v>120000</v>
      </c>
      <c r="J315">
        <f>VLOOKUP(C315,ERP자료_수정_1!$E$3:$I$718,4,FALSE)</f>
        <v>120000</v>
      </c>
      <c r="K315">
        <f>VLOOKUP(C315,ERP자료_수정_1!$E$3:$I$718,5,FALSE)</f>
        <v>0</v>
      </c>
      <c r="O315" t="s">
        <v>5469</v>
      </c>
      <c r="P315" t="s">
        <v>1526</v>
      </c>
    </row>
    <row r="316" spans="1:16" ht="19.149999999999999" x14ac:dyDescent="0.7">
      <c r="A316">
        <v>31</v>
      </c>
      <c r="B316" t="s">
        <v>4343</v>
      </c>
      <c r="C316" t="s">
        <v>2279</v>
      </c>
      <c r="D316">
        <f t="shared" si="13"/>
        <v>10</v>
      </c>
      <c r="E316">
        <v>281</v>
      </c>
      <c r="F316">
        <f t="shared" si="14"/>
        <v>2</v>
      </c>
      <c r="G316" t="s">
        <v>2279</v>
      </c>
      <c r="H316" t="e">
        <f t="shared" si="15"/>
        <v>#N/A</v>
      </c>
      <c r="O316" t="s">
        <v>5470</v>
      </c>
      <c r="P316" t="s">
        <v>1532</v>
      </c>
    </row>
    <row r="317" spans="1:16" ht="19.149999999999999" x14ac:dyDescent="0.7">
      <c r="A317">
        <v>330</v>
      </c>
      <c r="B317" t="s">
        <v>4695</v>
      </c>
      <c r="C317" t="s">
        <v>4696</v>
      </c>
      <c r="D317">
        <f t="shared" si="13"/>
        <v>5</v>
      </c>
      <c r="E317">
        <v>281</v>
      </c>
      <c r="F317">
        <f t="shared" si="14"/>
        <v>2</v>
      </c>
      <c r="G317" t="s">
        <v>2278</v>
      </c>
      <c r="H317">
        <f t="shared" si="15"/>
        <v>497</v>
      </c>
      <c r="I317">
        <v>80000</v>
      </c>
      <c r="J317">
        <v>80000</v>
      </c>
      <c r="K317">
        <f>VLOOKUP(C317,ERP자료_수정_1!$E$3:$I$718,5,FALSE)</f>
        <v>-640000</v>
      </c>
      <c r="O317" t="s">
        <v>5471</v>
      </c>
      <c r="P317" t="s">
        <v>1536</v>
      </c>
    </row>
    <row r="318" spans="1:16" ht="19.149999999999999" x14ac:dyDescent="0.7">
      <c r="A318">
        <v>331</v>
      </c>
      <c r="B318" t="s">
        <v>4697</v>
      </c>
      <c r="C318" t="s">
        <v>2284</v>
      </c>
      <c r="D318">
        <f t="shared" si="13"/>
        <v>10</v>
      </c>
      <c r="E318">
        <v>282</v>
      </c>
      <c r="F318">
        <f t="shared" si="14"/>
        <v>1</v>
      </c>
      <c r="G318" t="s">
        <v>2284</v>
      </c>
      <c r="H318">
        <f t="shared" si="15"/>
        <v>498</v>
      </c>
      <c r="I318">
        <f>VLOOKUP(C318,ERP자료_수정_1!$E$3:$I$718,3,FALSE)</f>
        <v>160000</v>
      </c>
      <c r="J318">
        <f>VLOOKUP(C318,ERP자료_수정_1!$E$3:$I$718,4,FALSE)</f>
        <v>160000</v>
      </c>
      <c r="K318">
        <f>VLOOKUP(C318,ERP자료_수정_1!$E$3:$I$718,5,FALSE)</f>
        <v>0</v>
      </c>
      <c r="O318" t="s">
        <v>5472</v>
      </c>
      <c r="P318" t="s">
        <v>1540</v>
      </c>
    </row>
    <row r="319" spans="1:16" ht="19.149999999999999" x14ac:dyDescent="0.7">
      <c r="A319">
        <v>392</v>
      </c>
      <c r="B319" t="s">
        <v>4765</v>
      </c>
      <c r="C319" t="s">
        <v>2287</v>
      </c>
      <c r="D319">
        <f t="shared" si="13"/>
        <v>10</v>
      </c>
      <c r="E319">
        <v>283</v>
      </c>
      <c r="F319">
        <f t="shared" si="14"/>
        <v>2</v>
      </c>
      <c r="G319" t="s">
        <v>2287</v>
      </c>
      <c r="H319">
        <f t="shared" si="15"/>
        <v>499</v>
      </c>
      <c r="I319">
        <v>155000</v>
      </c>
      <c r="J319">
        <v>155000</v>
      </c>
      <c r="K319">
        <v>0</v>
      </c>
      <c r="O319" t="s">
        <v>5473</v>
      </c>
      <c r="P319" t="s">
        <v>1543</v>
      </c>
    </row>
    <row r="320" spans="1:16" ht="19.149999999999999" x14ac:dyDescent="0.7">
      <c r="A320">
        <v>332</v>
      </c>
      <c r="B320" t="s">
        <v>4698</v>
      </c>
      <c r="C320" t="s">
        <v>4699</v>
      </c>
      <c r="D320">
        <f t="shared" si="13"/>
        <v>5</v>
      </c>
      <c r="E320">
        <v>283</v>
      </c>
      <c r="F320">
        <f t="shared" si="14"/>
        <v>2</v>
      </c>
      <c r="G320" t="s">
        <v>4699</v>
      </c>
      <c r="H320">
        <f t="shared" si="15"/>
        <v>500</v>
      </c>
      <c r="O320" t="s">
        <v>5474</v>
      </c>
      <c r="P320" t="s">
        <v>1547</v>
      </c>
    </row>
    <row r="321" spans="1:16" ht="19.149999999999999" x14ac:dyDescent="0.7">
      <c r="A321">
        <v>625</v>
      </c>
      <c r="B321" t="s">
        <v>5023</v>
      </c>
      <c r="C321" t="s">
        <v>2293</v>
      </c>
      <c r="D321">
        <f t="shared" si="13"/>
        <v>10</v>
      </c>
      <c r="E321">
        <v>284</v>
      </c>
      <c r="F321">
        <f t="shared" si="14"/>
        <v>1</v>
      </c>
      <c r="G321" t="s">
        <v>2293</v>
      </c>
      <c r="H321">
        <f t="shared" si="15"/>
        <v>501</v>
      </c>
      <c r="I321">
        <f>VLOOKUP(C321,ERP자료_수정_1!$E$3:$I$718,3,FALSE)</f>
        <v>0</v>
      </c>
      <c r="J321">
        <f>VLOOKUP(C321,ERP자료_수정_1!$E$3:$I$718,4,FALSE)</f>
        <v>0</v>
      </c>
      <c r="K321">
        <f>VLOOKUP(C321,ERP자료_수정_1!$E$3:$I$718,5,FALSE)</f>
        <v>-6297200</v>
      </c>
      <c r="O321" t="s">
        <v>5475</v>
      </c>
      <c r="P321" t="s">
        <v>1552</v>
      </c>
    </row>
    <row r="322" spans="1:16" ht="19.149999999999999" x14ac:dyDescent="0.7">
      <c r="A322">
        <v>196</v>
      </c>
      <c r="B322" t="s">
        <v>4547</v>
      </c>
      <c r="C322" t="s">
        <v>2297</v>
      </c>
      <c r="D322">
        <f t="shared" si="13"/>
        <v>10</v>
      </c>
      <c r="E322">
        <v>285</v>
      </c>
      <c r="F322">
        <f t="shared" si="14"/>
        <v>1</v>
      </c>
      <c r="G322" t="s">
        <v>2297</v>
      </c>
      <c r="H322">
        <f t="shared" si="15"/>
        <v>502</v>
      </c>
      <c r="I322">
        <f>VLOOKUP(C322,ERP자료_수정_1!$E$3:$I$718,3,FALSE)</f>
        <v>4739583</v>
      </c>
      <c r="J322">
        <f>VLOOKUP(C322,ERP자료_수정_1!$E$3:$I$718,4,FALSE)</f>
        <v>10000000</v>
      </c>
      <c r="K322">
        <f>VLOOKUP(C322,ERP자료_수정_1!$E$3:$I$718,5,FALSE)</f>
        <v>-3823627</v>
      </c>
      <c r="O322" t="s">
        <v>5476</v>
      </c>
      <c r="P322" t="s">
        <v>1558</v>
      </c>
    </row>
    <row r="323" spans="1:16" ht="19.149999999999999" x14ac:dyDescent="0.7">
      <c r="A323">
        <v>333</v>
      </c>
      <c r="B323" t="s">
        <v>4700</v>
      </c>
      <c r="C323" t="s">
        <v>2300</v>
      </c>
      <c r="D323">
        <f t="shared" ref="D323:D386" si="16">LEN(B323)</f>
        <v>10</v>
      </c>
      <c r="E323">
        <v>286</v>
      </c>
      <c r="F323">
        <f t="shared" ref="F323:F386" si="17">COUNTIF($E$3:$E$700,E323)</f>
        <v>1</v>
      </c>
      <c r="G323" t="s">
        <v>2300</v>
      </c>
      <c r="H323">
        <f t="shared" si="15"/>
        <v>503</v>
      </c>
      <c r="I323">
        <f>VLOOKUP(C323,ERP자료_수정_1!$E$3:$I$718,3,FALSE)</f>
        <v>0</v>
      </c>
      <c r="J323">
        <f>VLOOKUP(C323,ERP자료_수정_1!$E$3:$I$718,4,FALSE)</f>
        <v>5000000</v>
      </c>
      <c r="K323">
        <f>VLOOKUP(C323,ERP자료_수정_1!$E$3:$I$718,5,FALSE)</f>
        <v>-154130</v>
      </c>
      <c r="O323" t="s">
        <v>5477</v>
      </c>
      <c r="P323" t="s">
        <v>1562</v>
      </c>
    </row>
    <row r="324" spans="1:16" ht="19.149999999999999" x14ac:dyDescent="0.7">
      <c r="A324">
        <v>543</v>
      </c>
      <c r="B324" t="s">
        <v>4933</v>
      </c>
      <c r="C324" t="s">
        <v>2303</v>
      </c>
      <c r="D324">
        <f t="shared" si="16"/>
        <v>10</v>
      </c>
      <c r="E324">
        <v>287</v>
      </c>
      <c r="F324">
        <f t="shared" si="17"/>
        <v>1</v>
      </c>
      <c r="G324" t="s">
        <v>2303</v>
      </c>
      <c r="H324">
        <f t="shared" si="15"/>
        <v>505</v>
      </c>
      <c r="I324">
        <f>VLOOKUP(C324,ERP자료_수정_1!$E$3:$I$718,3,FALSE)</f>
        <v>2838200</v>
      </c>
      <c r="J324">
        <f>VLOOKUP(C324,ERP자료_수정_1!$E$3:$I$718,4,FALSE)</f>
        <v>0</v>
      </c>
      <c r="K324">
        <v>0</v>
      </c>
      <c r="O324" t="s">
        <v>5478</v>
      </c>
      <c r="P324" t="s">
        <v>1566</v>
      </c>
    </row>
    <row r="325" spans="1:16" ht="19.149999999999999" x14ac:dyDescent="0.7">
      <c r="A325">
        <v>197</v>
      </c>
      <c r="B325" t="s">
        <v>4548</v>
      </c>
      <c r="C325" t="s">
        <v>2318</v>
      </c>
      <c r="D325">
        <f t="shared" si="16"/>
        <v>10</v>
      </c>
      <c r="E325">
        <v>288</v>
      </c>
      <c r="F325">
        <f t="shared" si="17"/>
        <v>1</v>
      </c>
      <c r="G325" t="s">
        <v>2318</v>
      </c>
      <c r="H325">
        <f t="shared" si="15"/>
        <v>508</v>
      </c>
      <c r="I325">
        <f>VLOOKUP(C325,ERP자료_수정_1!$E$3:$I$718,3,FALSE)</f>
        <v>176000</v>
      </c>
      <c r="J325">
        <f>VLOOKUP(C325,ERP자료_수정_1!$E$3:$I$718,4,FALSE)</f>
        <v>264000</v>
      </c>
      <c r="K325">
        <f>VLOOKUP(C325,ERP자료_수정_1!$E$3:$I$718,5,FALSE)</f>
        <v>0</v>
      </c>
      <c r="O325" t="s">
        <v>5479</v>
      </c>
      <c r="P325" t="s">
        <v>1570</v>
      </c>
    </row>
    <row r="326" spans="1:16" ht="19.149999999999999" x14ac:dyDescent="0.7">
      <c r="A326">
        <v>92</v>
      </c>
      <c r="B326" t="s">
        <v>4422</v>
      </c>
      <c r="C326" t="s">
        <v>2326</v>
      </c>
      <c r="D326">
        <f t="shared" si="16"/>
        <v>5</v>
      </c>
      <c r="E326">
        <v>289</v>
      </c>
      <c r="F326">
        <f t="shared" si="17"/>
        <v>1</v>
      </c>
      <c r="G326" t="s">
        <v>2326</v>
      </c>
      <c r="H326">
        <f t="shared" si="15"/>
        <v>510</v>
      </c>
      <c r="I326">
        <f>VLOOKUP(C326,ERP자료_수정_1!$E$3:$I$718,3,FALSE)</f>
        <v>0</v>
      </c>
      <c r="J326">
        <f>VLOOKUP(C326,ERP자료_수정_1!$E$3:$I$718,4,FALSE)</f>
        <v>0</v>
      </c>
      <c r="K326">
        <f>VLOOKUP(C326,ERP자료_수정_1!$E$3:$I$718,5,FALSE)</f>
        <v>75327</v>
      </c>
      <c r="O326" t="s">
        <v>5480</v>
      </c>
      <c r="P326" t="s">
        <v>1574</v>
      </c>
    </row>
    <row r="327" spans="1:16" ht="19.149999999999999" x14ac:dyDescent="0.7">
      <c r="A327">
        <v>198</v>
      </c>
      <c r="B327" t="s">
        <v>4549</v>
      </c>
      <c r="C327" t="s">
        <v>2334</v>
      </c>
      <c r="D327">
        <f t="shared" si="16"/>
        <v>10</v>
      </c>
      <c r="E327">
        <v>290</v>
      </c>
      <c r="F327">
        <f t="shared" si="17"/>
        <v>1</v>
      </c>
      <c r="G327" t="s">
        <v>2334</v>
      </c>
      <c r="H327">
        <f t="shared" si="15"/>
        <v>511</v>
      </c>
      <c r="I327">
        <f>VLOOKUP(C327,ERP자료_수정_1!$E$3:$I$718,3,FALSE)</f>
        <v>858700</v>
      </c>
      <c r="J327">
        <f>VLOOKUP(C327,ERP자료_수정_1!$E$3:$I$718,4,FALSE)</f>
        <v>0</v>
      </c>
      <c r="K327">
        <f>VLOOKUP(C327,ERP자료_수정_1!$E$3:$I$718,5,FALSE)</f>
        <v>0</v>
      </c>
      <c r="O327" t="s">
        <v>5481</v>
      </c>
      <c r="P327" t="s">
        <v>1579</v>
      </c>
    </row>
    <row r="328" spans="1:16" ht="19.149999999999999" x14ac:dyDescent="0.7">
      <c r="A328">
        <v>199</v>
      </c>
      <c r="B328" t="s">
        <v>4550</v>
      </c>
      <c r="C328" t="s">
        <v>2339</v>
      </c>
      <c r="D328">
        <f t="shared" si="16"/>
        <v>10</v>
      </c>
      <c r="E328">
        <v>291</v>
      </c>
      <c r="F328">
        <f t="shared" si="17"/>
        <v>1</v>
      </c>
      <c r="G328" t="s">
        <v>2339</v>
      </c>
      <c r="H328">
        <f t="shared" si="15"/>
        <v>512</v>
      </c>
      <c r="I328">
        <f>VLOOKUP(C328,ERP자료_수정_1!$E$3:$I$718,3,FALSE)</f>
        <v>0</v>
      </c>
      <c r="J328">
        <f>VLOOKUP(C328,ERP자료_수정_1!$E$3:$I$718,4,FALSE)</f>
        <v>0</v>
      </c>
      <c r="K328">
        <f>VLOOKUP(C328,ERP자료_수정_1!$E$3:$I$718,5,FALSE)</f>
        <v>-18122922</v>
      </c>
      <c r="O328" t="s">
        <v>5482</v>
      </c>
      <c r="P328" t="s">
        <v>1582</v>
      </c>
    </row>
    <row r="329" spans="1:16" ht="19.149999999999999" x14ac:dyDescent="0.7">
      <c r="A329">
        <v>200</v>
      </c>
      <c r="B329" t="s">
        <v>4551</v>
      </c>
      <c r="C329" t="s">
        <v>2343</v>
      </c>
      <c r="D329">
        <f t="shared" si="16"/>
        <v>10</v>
      </c>
      <c r="E329">
        <v>292</v>
      </c>
      <c r="F329">
        <f t="shared" si="17"/>
        <v>1</v>
      </c>
      <c r="G329" t="s">
        <v>2343</v>
      </c>
      <c r="H329">
        <f t="shared" si="15"/>
        <v>513</v>
      </c>
      <c r="I329">
        <f>VLOOKUP(C329,ERP자료_수정_1!$E$3:$I$718,3,FALSE)</f>
        <v>0</v>
      </c>
      <c r="J329">
        <f>VLOOKUP(C329,ERP자료_수정_1!$E$3:$I$718,4,FALSE)</f>
        <v>51512200</v>
      </c>
      <c r="K329">
        <f>VLOOKUP(C329,ERP자료_수정_1!$E$3:$I$718,5,FALSE)</f>
        <v>-31871210</v>
      </c>
      <c r="O329" t="s">
        <v>5483</v>
      </c>
      <c r="P329" t="s">
        <v>1586</v>
      </c>
    </row>
    <row r="330" spans="1:16" ht="19.149999999999999" x14ac:dyDescent="0.7">
      <c r="A330">
        <v>152</v>
      </c>
      <c r="B330" t="s">
        <v>4493</v>
      </c>
      <c r="C330" t="s">
        <v>2353</v>
      </c>
      <c r="D330">
        <f t="shared" si="16"/>
        <v>5</v>
      </c>
      <c r="E330">
        <v>293</v>
      </c>
      <c r="F330">
        <f t="shared" si="17"/>
        <v>1</v>
      </c>
      <c r="G330" t="s">
        <v>2353</v>
      </c>
      <c r="H330">
        <f t="shared" si="15"/>
        <v>516</v>
      </c>
      <c r="I330">
        <f>VLOOKUP(C330,ERP자료_수정_1!$E$3:$I$718,3,FALSE)</f>
        <v>0</v>
      </c>
      <c r="J330">
        <f>VLOOKUP(C330,ERP자료_수정_1!$E$3:$I$718,4,FALSE)</f>
        <v>0</v>
      </c>
      <c r="K330">
        <f>VLOOKUP(C330,ERP자료_수정_1!$E$3:$I$718,5,FALSE)</f>
        <v>-3150000</v>
      </c>
      <c r="O330" t="s">
        <v>5484</v>
      </c>
      <c r="P330" t="s">
        <v>1591</v>
      </c>
    </row>
    <row r="331" spans="1:16" ht="19.149999999999999" x14ac:dyDescent="0.7">
      <c r="A331">
        <v>201</v>
      </c>
      <c r="B331" t="s">
        <v>4552</v>
      </c>
      <c r="C331" t="s">
        <v>2357</v>
      </c>
      <c r="D331">
        <f t="shared" si="16"/>
        <v>10</v>
      </c>
      <c r="E331">
        <v>294</v>
      </c>
      <c r="F331">
        <f t="shared" si="17"/>
        <v>1</v>
      </c>
      <c r="G331" t="s">
        <v>2357</v>
      </c>
      <c r="H331">
        <f t="shared" si="15"/>
        <v>517</v>
      </c>
      <c r="I331">
        <f>VLOOKUP(C331,ERP자료_수정_1!$E$3:$I$718,3,FALSE)</f>
        <v>0</v>
      </c>
      <c r="J331">
        <f>VLOOKUP(C331,ERP자료_수정_1!$E$3:$I$718,4,FALSE)</f>
        <v>0</v>
      </c>
      <c r="K331">
        <f>VLOOKUP(C331,ERP자료_수정_1!$E$3:$I$718,5,FALSE)</f>
        <v>-5219998</v>
      </c>
      <c r="O331" t="s">
        <v>5485</v>
      </c>
      <c r="P331" t="s">
        <v>1595</v>
      </c>
    </row>
    <row r="332" spans="1:16" ht="19.149999999999999" x14ac:dyDescent="0.7">
      <c r="A332">
        <v>490</v>
      </c>
      <c r="B332" t="s">
        <v>4872</v>
      </c>
      <c r="C332" t="s">
        <v>2365</v>
      </c>
      <c r="D332">
        <f t="shared" si="16"/>
        <v>5</v>
      </c>
      <c r="E332">
        <v>295</v>
      </c>
      <c r="F332">
        <f t="shared" si="17"/>
        <v>2</v>
      </c>
      <c r="G332" t="s">
        <v>2365</v>
      </c>
      <c r="H332">
        <f t="shared" si="15"/>
        <v>519</v>
      </c>
      <c r="I332">
        <f>VLOOKUP(C332,ERP자료_수정_1!$E$3:$I$718,3,FALSE)</f>
        <v>0</v>
      </c>
      <c r="J332">
        <f>VLOOKUP(C332,ERP자료_수정_1!$E$3:$I$718,4,FALSE)</f>
        <v>0</v>
      </c>
      <c r="K332">
        <f>VLOOKUP(C332,ERP자료_수정_1!$E$3:$I$718,5,FALSE)</f>
        <v>29292340</v>
      </c>
      <c r="O332" t="s">
        <v>5486</v>
      </c>
      <c r="P332" t="s">
        <v>1599</v>
      </c>
    </row>
    <row r="333" spans="1:16" ht="19.149999999999999" x14ac:dyDescent="0.7">
      <c r="A333">
        <v>491</v>
      </c>
      <c r="B333" t="s">
        <v>4873</v>
      </c>
      <c r="C333" t="s">
        <v>2365</v>
      </c>
      <c r="D333">
        <f t="shared" si="16"/>
        <v>10</v>
      </c>
      <c r="E333">
        <v>295</v>
      </c>
      <c r="F333">
        <f t="shared" si="17"/>
        <v>2</v>
      </c>
      <c r="G333" t="s">
        <v>2365</v>
      </c>
      <c r="H333">
        <f t="shared" ref="H333:H396" si="18">MATCH(G333,$P$3:$P$1012,0)</f>
        <v>519</v>
      </c>
      <c r="O333" t="s">
        <v>5487</v>
      </c>
      <c r="P333" t="s">
        <v>1603</v>
      </c>
    </row>
    <row r="334" spans="1:16" ht="19.149999999999999" x14ac:dyDescent="0.7">
      <c r="A334">
        <v>32</v>
      </c>
      <c r="B334" t="s">
        <v>4344</v>
      </c>
      <c r="C334" t="s">
        <v>2369</v>
      </c>
      <c r="D334">
        <f t="shared" si="16"/>
        <v>5</v>
      </c>
      <c r="E334">
        <v>296</v>
      </c>
      <c r="F334">
        <f t="shared" si="17"/>
        <v>2</v>
      </c>
      <c r="G334" t="s">
        <v>2369</v>
      </c>
      <c r="H334">
        <f t="shared" si="18"/>
        <v>520</v>
      </c>
      <c r="I334">
        <f>VLOOKUP(C334,ERP자료_수정_1!$E$3:$I$718,3,FALSE)</f>
        <v>0</v>
      </c>
      <c r="J334">
        <f>VLOOKUP(C334,ERP자료_수정_1!$E$3:$I$718,4,FALSE)</f>
        <v>0</v>
      </c>
      <c r="K334">
        <f>VLOOKUP(C334,ERP자료_수정_1!$E$3:$I$718,5,FALSE)</f>
        <v>198327600</v>
      </c>
      <c r="O334" t="s">
        <v>5488</v>
      </c>
      <c r="P334" t="s">
        <v>1607</v>
      </c>
    </row>
    <row r="335" spans="1:16" ht="19.149999999999999" x14ac:dyDescent="0.7">
      <c r="A335">
        <v>492</v>
      </c>
      <c r="B335" t="s">
        <v>4874</v>
      </c>
      <c r="C335" t="s">
        <v>2369</v>
      </c>
      <c r="D335">
        <f t="shared" si="16"/>
        <v>10</v>
      </c>
      <c r="E335">
        <v>296</v>
      </c>
      <c r="F335">
        <f t="shared" si="17"/>
        <v>2</v>
      </c>
      <c r="G335" t="s">
        <v>2369</v>
      </c>
      <c r="H335">
        <f t="shared" si="18"/>
        <v>520</v>
      </c>
      <c r="O335" t="s">
        <v>5489</v>
      </c>
      <c r="P335" t="s">
        <v>1612</v>
      </c>
    </row>
    <row r="336" spans="1:16" ht="19.149999999999999" x14ac:dyDescent="0.7">
      <c r="A336">
        <v>33</v>
      </c>
      <c r="B336" t="s">
        <v>4345</v>
      </c>
      <c r="C336" t="s">
        <v>2374</v>
      </c>
      <c r="D336">
        <f t="shared" si="16"/>
        <v>10</v>
      </c>
      <c r="E336">
        <v>297</v>
      </c>
      <c r="F336">
        <f t="shared" si="17"/>
        <v>1</v>
      </c>
      <c r="G336" t="s">
        <v>2374</v>
      </c>
      <c r="H336">
        <f t="shared" si="18"/>
        <v>521</v>
      </c>
      <c r="I336">
        <f>VLOOKUP(C336,ERP자료_수정_1!$E$3:$I$718,3,FALSE)</f>
        <v>1140000</v>
      </c>
      <c r="J336">
        <f>VLOOKUP(C336,ERP자료_수정_1!$E$3:$I$718,4,FALSE)</f>
        <v>840000</v>
      </c>
      <c r="K336">
        <f>VLOOKUP(C336,ERP자료_수정_1!$E$3:$I$718,5,FALSE)</f>
        <v>300000</v>
      </c>
      <c r="O336" t="s">
        <v>5490</v>
      </c>
      <c r="P336" t="s">
        <v>1615</v>
      </c>
    </row>
    <row r="337" spans="1:16" ht="19.149999999999999" x14ac:dyDescent="0.7">
      <c r="A337">
        <v>34</v>
      </c>
      <c r="B337" t="s">
        <v>4346</v>
      </c>
      <c r="C337" t="s">
        <v>2384</v>
      </c>
      <c r="D337">
        <f t="shared" si="16"/>
        <v>5</v>
      </c>
      <c r="E337">
        <v>298</v>
      </c>
      <c r="F337">
        <f t="shared" si="17"/>
        <v>2</v>
      </c>
      <c r="G337" t="s">
        <v>2385</v>
      </c>
      <c r="H337">
        <f t="shared" si="18"/>
        <v>523</v>
      </c>
      <c r="I337">
        <f>VLOOKUP(C337,ERP자료_수정_1!$E$3:$I$718,3,FALSE)</f>
        <v>0</v>
      </c>
      <c r="J337">
        <f>VLOOKUP(C337,ERP자료_수정_1!$E$3:$I$718,4,FALSE)</f>
        <v>0</v>
      </c>
      <c r="K337">
        <f>VLOOKUP(C337,ERP자료_수정_1!$E$3:$I$718,5,FALSE)</f>
        <v>18000000</v>
      </c>
      <c r="O337" t="s">
        <v>5491</v>
      </c>
      <c r="P337" t="s">
        <v>1619</v>
      </c>
    </row>
    <row r="338" spans="1:16" ht="19.149999999999999" x14ac:dyDescent="0.7">
      <c r="A338">
        <v>153</v>
      </c>
      <c r="B338" t="s">
        <v>4494</v>
      </c>
      <c r="C338" t="s">
        <v>2384</v>
      </c>
      <c r="D338">
        <f t="shared" si="16"/>
        <v>10</v>
      </c>
      <c r="E338">
        <v>298</v>
      </c>
      <c r="F338">
        <f t="shared" si="17"/>
        <v>2</v>
      </c>
      <c r="G338" t="s">
        <v>2385</v>
      </c>
      <c r="H338">
        <f t="shared" si="18"/>
        <v>523</v>
      </c>
      <c r="O338" t="s">
        <v>5492</v>
      </c>
      <c r="P338" t="s">
        <v>1622</v>
      </c>
    </row>
    <row r="339" spans="1:16" ht="19.149999999999999" x14ac:dyDescent="0.7">
      <c r="A339">
        <v>544</v>
      </c>
      <c r="B339" t="s">
        <v>4934</v>
      </c>
      <c r="C339" t="s">
        <v>2389</v>
      </c>
      <c r="D339">
        <f t="shared" si="16"/>
        <v>10</v>
      </c>
      <c r="E339">
        <v>299</v>
      </c>
      <c r="F339">
        <f t="shared" si="17"/>
        <v>1</v>
      </c>
      <c r="G339" t="s">
        <v>2389</v>
      </c>
      <c r="H339">
        <f t="shared" si="18"/>
        <v>524</v>
      </c>
      <c r="I339">
        <f>VLOOKUP(C339,ERP자료_수정_1!$E$3:$I$718,3,FALSE)</f>
        <v>7500000</v>
      </c>
      <c r="J339">
        <f>VLOOKUP(C339,ERP자료_수정_1!$E$3:$I$718,4,FALSE)</f>
        <v>7500000</v>
      </c>
      <c r="K339">
        <f>VLOOKUP(C339,ERP자료_수정_1!$E$3:$I$718,5,FALSE)</f>
        <v>0</v>
      </c>
      <c r="O339" t="s">
        <v>5493</v>
      </c>
      <c r="P339" t="s">
        <v>1627</v>
      </c>
    </row>
    <row r="340" spans="1:16" ht="19.149999999999999" x14ac:dyDescent="0.7">
      <c r="A340">
        <v>286</v>
      </c>
      <c r="B340" t="s">
        <v>4648</v>
      </c>
      <c r="C340" t="s">
        <v>3805</v>
      </c>
      <c r="D340">
        <f t="shared" si="16"/>
        <v>10</v>
      </c>
      <c r="E340">
        <v>300</v>
      </c>
      <c r="F340">
        <f t="shared" si="17"/>
        <v>1</v>
      </c>
      <c r="G340" t="s">
        <v>5494</v>
      </c>
      <c r="H340">
        <f t="shared" si="18"/>
        <v>886</v>
      </c>
      <c r="I340">
        <f>VLOOKUP(C340,ERP자료_수정_1!$E$3:$I$718,3,FALSE)</f>
        <v>0</v>
      </c>
      <c r="J340">
        <f>VLOOKUP(C340,ERP자료_수정_1!$E$3:$I$718,4,FALSE)</f>
        <v>0</v>
      </c>
      <c r="K340">
        <f>VLOOKUP(C340,ERP자료_수정_1!$E$3:$I$718,5,FALSE)</f>
        <v>-18420168</v>
      </c>
      <c r="O340" t="s">
        <v>5495</v>
      </c>
      <c r="P340" t="s">
        <v>1630</v>
      </c>
    </row>
    <row r="341" spans="1:16" ht="19.149999999999999" x14ac:dyDescent="0.7">
      <c r="A341">
        <v>554</v>
      </c>
      <c r="B341" t="s">
        <v>4944</v>
      </c>
      <c r="C341" t="s">
        <v>2865</v>
      </c>
      <c r="D341">
        <f t="shared" si="16"/>
        <v>10</v>
      </c>
      <c r="E341">
        <v>301</v>
      </c>
      <c r="F341">
        <f t="shared" si="17"/>
        <v>1</v>
      </c>
      <c r="G341" t="s">
        <v>2865</v>
      </c>
      <c r="H341">
        <f t="shared" si="18"/>
        <v>645</v>
      </c>
      <c r="I341">
        <f>VLOOKUP(C341,ERP자료_수정_1!$E$3:$I$718,3,FALSE)</f>
        <v>4545600</v>
      </c>
      <c r="J341">
        <f>VLOOKUP(C341,ERP자료_수정_1!$E$3:$I$718,4,FALSE)</f>
        <v>3000000</v>
      </c>
      <c r="K341">
        <f>VLOOKUP(C341,ERP자료_수정_1!$E$3:$I$718,5,FALSE)</f>
        <v>1545600</v>
      </c>
      <c r="O341" t="s">
        <v>5496</v>
      </c>
      <c r="P341" t="s">
        <v>1633</v>
      </c>
    </row>
    <row r="342" spans="1:16" ht="19.149999999999999" x14ac:dyDescent="0.7">
      <c r="A342">
        <v>257</v>
      </c>
      <c r="B342" t="s">
        <v>4612</v>
      </c>
      <c r="C342" t="s">
        <v>2873</v>
      </c>
      <c r="D342">
        <f t="shared" si="16"/>
        <v>10</v>
      </c>
      <c r="E342">
        <v>302</v>
      </c>
      <c r="F342">
        <f t="shared" si="17"/>
        <v>1</v>
      </c>
      <c r="G342" t="s">
        <v>2873</v>
      </c>
      <c r="H342">
        <f t="shared" si="18"/>
        <v>647</v>
      </c>
      <c r="I342">
        <f>VLOOKUP(C342,ERP자료_수정_1!$E$3:$I$718,3,FALSE)</f>
        <v>4737985</v>
      </c>
      <c r="J342">
        <f>VLOOKUP(C342,ERP자료_수정_1!$E$3:$I$718,4,FALSE)</f>
        <v>5000000</v>
      </c>
      <c r="K342">
        <f>VLOOKUP(C342,ERP자료_수정_1!$E$3:$I$718,5,FALSE)</f>
        <v>935285</v>
      </c>
      <c r="O342" t="s">
        <v>5497</v>
      </c>
      <c r="P342" t="s">
        <v>1637</v>
      </c>
    </row>
    <row r="343" spans="1:16" ht="19.149999999999999" x14ac:dyDescent="0.7">
      <c r="A343">
        <v>631</v>
      </c>
      <c r="B343" t="s">
        <v>5030</v>
      </c>
      <c r="C343" t="s">
        <v>2879</v>
      </c>
      <c r="D343">
        <f t="shared" si="16"/>
        <v>10</v>
      </c>
      <c r="E343">
        <v>303</v>
      </c>
      <c r="F343">
        <f t="shared" si="17"/>
        <v>1</v>
      </c>
      <c r="G343" t="s">
        <v>2879</v>
      </c>
      <c r="H343">
        <f t="shared" si="18"/>
        <v>649</v>
      </c>
      <c r="I343">
        <f>VLOOKUP(C343,ERP자료_수정_1!$E$3:$I$718,3,FALSE)</f>
        <v>30000</v>
      </c>
      <c r="J343">
        <f>VLOOKUP(C343,ERP자료_수정_1!$E$3:$I$718,4,FALSE)</f>
        <v>0</v>
      </c>
      <c r="K343">
        <f>VLOOKUP(C343,ERP자료_수정_1!$E$3:$I$718,5,FALSE)</f>
        <v>30000</v>
      </c>
      <c r="O343" t="s">
        <v>5498</v>
      </c>
      <c r="P343" t="s">
        <v>1641</v>
      </c>
    </row>
    <row r="344" spans="1:16" ht="19.149999999999999" x14ac:dyDescent="0.7">
      <c r="A344">
        <v>208</v>
      </c>
      <c r="B344" t="s">
        <v>4559</v>
      </c>
      <c r="C344" t="s">
        <v>2883</v>
      </c>
      <c r="D344">
        <f t="shared" si="16"/>
        <v>10</v>
      </c>
      <c r="E344">
        <v>304</v>
      </c>
      <c r="F344">
        <f t="shared" si="17"/>
        <v>1</v>
      </c>
      <c r="G344" t="s">
        <v>2883</v>
      </c>
      <c r="H344">
        <f t="shared" si="18"/>
        <v>650</v>
      </c>
      <c r="I344">
        <f>VLOOKUP(C344,ERP자료_수정_1!$E$3:$I$718,3,FALSE)</f>
        <v>0</v>
      </c>
      <c r="J344">
        <f>VLOOKUP(C344,ERP자료_수정_1!$E$3:$I$718,4,FALSE)</f>
        <v>0</v>
      </c>
      <c r="K344">
        <f>VLOOKUP(C344,ERP자료_수정_1!$E$3:$I$718,5,FALSE)</f>
        <v>-1590400</v>
      </c>
      <c r="O344" t="s">
        <v>5499</v>
      </c>
      <c r="P344" t="s">
        <v>1646</v>
      </c>
    </row>
    <row r="345" spans="1:16" ht="19.149999999999999" x14ac:dyDescent="0.7">
      <c r="A345">
        <v>555</v>
      </c>
      <c r="B345" t="s">
        <v>4945</v>
      </c>
      <c r="C345" t="s">
        <v>2889</v>
      </c>
      <c r="D345">
        <f t="shared" si="16"/>
        <v>10</v>
      </c>
      <c r="E345">
        <v>305</v>
      </c>
      <c r="F345">
        <f t="shared" si="17"/>
        <v>1</v>
      </c>
      <c r="G345" t="s">
        <v>2889</v>
      </c>
      <c r="H345">
        <f t="shared" si="18"/>
        <v>651</v>
      </c>
      <c r="I345">
        <f>VLOOKUP(C345,ERP자료_수정_1!$E$3:$I$718,3,FALSE)</f>
        <v>0</v>
      </c>
      <c r="J345">
        <f>VLOOKUP(C345,ERP자료_수정_1!$E$3:$I$718,4,FALSE)</f>
        <v>0</v>
      </c>
      <c r="K345">
        <f>VLOOKUP(C345,ERP자료_수정_1!$E$3:$I$718,5,FALSE)</f>
        <v>0</v>
      </c>
      <c r="O345" t="s">
        <v>5500</v>
      </c>
      <c r="P345" t="s">
        <v>1651</v>
      </c>
    </row>
    <row r="346" spans="1:16" ht="19.149999999999999" x14ac:dyDescent="0.7">
      <c r="A346">
        <v>458</v>
      </c>
      <c r="B346" t="s">
        <v>4839</v>
      </c>
      <c r="C346" t="s">
        <v>2898</v>
      </c>
      <c r="D346">
        <f t="shared" si="16"/>
        <v>10</v>
      </c>
      <c r="E346">
        <v>306</v>
      </c>
      <c r="F346">
        <f t="shared" si="17"/>
        <v>1</v>
      </c>
      <c r="G346" t="s">
        <v>2898</v>
      </c>
      <c r="H346">
        <f t="shared" si="18"/>
        <v>653</v>
      </c>
      <c r="I346">
        <f>VLOOKUP(C346,ERP자료_수정_1!$E$3:$I$718,3,FALSE)</f>
        <v>1718700</v>
      </c>
      <c r="J346">
        <f>VLOOKUP(C346,ERP자료_수정_1!$E$3:$I$718,4,FALSE)</f>
        <v>5000000</v>
      </c>
      <c r="K346">
        <f>VLOOKUP(C346,ERP자료_수정_1!$E$3:$I$718,5,FALSE)</f>
        <v>-3281300</v>
      </c>
      <c r="O346" t="s">
        <v>5501</v>
      </c>
      <c r="P346" t="s">
        <v>1657</v>
      </c>
    </row>
    <row r="347" spans="1:16" ht="19.149999999999999" x14ac:dyDescent="0.7">
      <c r="A347">
        <v>692</v>
      </c>
      <c r="B347" t="s">
        <v>5098</v>
      </c>
      <c r="C347" t="s">
        <v>5099</v>
      </c>
      <c r="D347">
        <f t="shared" si="16"/>
        <v>10</v>
      </c>
      <c r="E347">
        <v>307</v>
      </c>
      <c r="F347">
        <f t="shared" si="17"/>
        <v>1</v>
      </c>
      <c r="G347" t="s">
        <v>2903</v>
      </c>
      <c r="H347">
        <f t="shared" si="18"/>
        <v>654</v>
      </c>
      <c r="I347">
        <f>VLOOKUP(C347,ERP자료_수정_1!$E$3:$I$718,3,FALSE)</f>
        <v>300000</v>
      </c>
      <c r="J347">
        <f>VLOOKUP(C347,ERP자료_수정_1!$E$3:$I$718,4,FALSE)</f>
        <v>300000</v>
      </c>
      <c r="K347">
        <f>VLOOKUP(C347,ERP자료_수정_1!$E$3:$I$718,5,FALSE)</f>
        <v>0</v>
      </c>
      <c r="O347" t="s">
        <v>5502</v>
      </c>
      <c r="P347" t="s">
        <v>1660</v>
      </c>
    </row>
    <row r="348" spans="1:16" ht="19.149999999999999" x14ac:dyDescent="0.7">
      <c r="A348">
        <v>397</v>
      </c>
      <c r="B348" t="s">
        <v>4770</v>
      </c>
      <c r="C348" t="s">
        <v>2911</v>
      </c>
      <c r="D348">
        <f t="shared" si="16"/>
        <v>10</v>
      </c>
      <c r="E348">
        <v>308</v>
      </c>
      <c r="F348">
        <f t="shared" si="17"/>
        <v>1</v>
      </c>
      <c r="G348" t="s">
        <v>2911</v>
      </c>
      <c r="H348">
        <f t="shared" si="18"/>
        <v>656</v>
      </c>
      <c r="I348">
        <f>VLOOKUP(C348,ERP자료_수정_1!$E$3:$I$718,3,FALSE)</f>
        <v>0</v>
      </c>
      <c r="J348">
        <f>VLOOKUP(C348,ERP자료_수정_1!$E$3:$I$718,4,FALSE)</f>
        <v>0</v>
      </c>
      <c r="K348">
        <f>VLOOKUP(C348,ERP자료_수정_1!$E$3:$I$718,5,FALSE)</f>
        <v>-5264470</v>
      </c>
      <c r="O348" t="s">
        <v>5503</v>
      </c>
      <c r="P348" t="s">
        <v>1663</v>
      </c>
    </row>
    <row r="349" spans="1:16" ht="19.149999999999999" x14ac:dyDescent="0.7">
      <c r="A349">
        <v>398</v>
      </c>
      <c r="B349" t="s">
        <v>4771</v>
      </c>
      <c r="C349" t="s">
        <v>2916</v>
      </c>
      <c r="D349">
        <f t="shared" si="16"/>
        <v>10</v>
      </c>
      <c r="E349">
        <v>309</v>
      </c>
      <c r="F349">
        <f t="shared" si="17"/>
        <v>1</v>
      </c>
      <c r="G349" t="s">
        <v>2916</v>
      </c>
      <c r="H349">
        <f t="shared" si="18"/>
        <v>657</v>
      </c>
      <c r="I349">
        <f>VLOOKUP(C349,ERP자료_수정_1!$E$3:$I$718,3,FALSE)</f>
        <v>2608680</v>
      </c>
      <c r="J349">
        <f>VLOOKUP(C349,ERP자료_수정_1!$E$3:$I$718,4,FALSE)</f>
        <v>5000000</v>
      </c>
      <c r="K349">
        <f>VLOOKUP(C349,ERP자료_수정_1!$E$3:$I$718,5,FALSE)</f>
        <v>-2391320</v>
      </c>
      <c r="O349" t="s">
        <v>5504</v>
      </c>
      <c r="P349" t="s">
        <v>1667</v>
      </c>
    </row>
    <row r="350" spans="1:16" ht="19.149999999999999" x14ac:dyDescent="0.7">
      <c r="A350">
        <v>41</v>
      </c>
      <c r="B350" t="s">
        <v>4354</v>
      </c>
      <c r="C350" t="s">
        <v>2927</v>
      </c>
      <c r="D350">
        <f t="shared" si="16"/>
        <v>10</v>
      </c>
      <c r="E350">
        <v>311</v>
      </c>
      <c r="F350">
        <f t="shared" si="17"/>
        <v>3</v>
      </c>
      <c r="G350" t="s">
        <v>2927</v>
      </c>
      <c r="H350" t="e">
        <f t="shared" si="18"/>
        <v>#N/A</v>
      </c>
      <c r="O350" t="s">
        <v>5505</v>
      </c>
      <c r="P350" t="s">
        <v>1671</v>
      </c>
    </row>
    <row r="351" spans="1:16" ht="19.149999999999999" x14ac:dyDescent="0.7">
      <c r="A351">
        <v>42</v>
      </c>
      <c r="B351" t="s">
        <v>4355</v>
      </c>
      <c r="C351" t="s">
        <v>4356</v>
      </c>
      <c r="D351">
        <f t="shared" si="16"/>
        <v>5</v>
      </c>
      <c r="E351">
        <v>311</v>
      </c>
      <c r="F351">
        <f t="shared" si="17"/>
        <v>3</v>
      </c>
      <c r="G351" t="s">
        <v>4356</v>
      </c>
      <c r="H351" t="e">
        <f t="shared" si="18"/>
        <v>#N/A</v>
      </c>
      <c r="O351" t="s">
        <v>5506</v>
      </c>
      <c r="P351" t="s">
        <v>1675</v>
      </c>
    </row>
    <row r="352" spans="1:16" ht="19.149999999999999" x14ac:dyDescent="0.7">
      <c r="A352">
        <v>556</v>
      </c>
      <c r="B352" t="s">
        <v>4946</v>
      </c>
      <c r="C352" t="s">
        <v>2926</v>
      </c>
      <c r="D352">
        <f t="shared" si="16"/>
        <v>10</v>
      </c>
      <c r="E352">
        <v>311</v>
      </c>
      <c r="F352">
        <f t="shared" si="17"/>
        <v>3</v>
      </c>
      <c r="G352" t="s">
        <v>2926</v>
      </c>
      <c r="H352">
        <f t="shared" si="18"/>
        <v>659</v>
      </c>
      <c r="I352">
        <v>0</v>
      </c>
      <c r="J352">
        <v>0</v>
      </c>
      <c r="K352">
        <v>44209551</v>
      </c>
      <c r="O352" t="s">
        <v>5507</v>
      </c>
      <c r="P352" t="s">
        <v>1678</v>
      </c>
    </row>
    <row r="353" spans="1:16" ht="19.149999999999999" x14ac:dyDescent="0.7">
      <c r="A353">
        <v>459</v>
      </c>
      <c r="B353" t="s">
        <v>4840</v>
      </c>
      <c r="C353" t="s">
        <v>2931</v>
      </c>
      <c r="D353">
        <f t="shared" si="16"/>
        <v>10</v>
      </c>
      <c r="E353">
        <v>312</v>
      </c>
      <c r="F353">
        <f t="shared" si="17"/>
        <v>1</v>
      </c>
      <c r="G353" t="s">
        <v>2931</v>
      </c>
      <c r="H353">
        <f t="shared" si="18"/>
        <v>660</v>
      </c>
      <c r="I353">
        <f>VLOOKUP(C353,ERP자료_수정_1!$E$3:$I$718,3,FALSE)</f>
        <v>675000</v>
      </c>
      <c r="J353">
        <f>VLOOKUP(C353,ERP자료_수정_1!$E$3:$I$718,4,FALSE)</f>
        <v>0</v>
      </c>
      <c r="K353">
        <f>VLOOKUP(C353,ERP자료_수정_1!$E$3:$I$718,5,FALSE)</f>
        <v>-2038100</v>
      </c>
      <c r="O353" t="s">
        <v>5508</v>
      </c>
      <c r="P353" t="s">
        <v>1682</v>
      </c>
    </row>
    <row r="354" spans="1:16" ht="19.149999999999999" x14ac:dyDescent="0.7">
      <c r="A354">
        <v>43</v>
      </c>
      <c r="B354" t="s">
        <v>4357</v>
      </c>
      <c r="C354" t="s">
        <v>2944</v>
      </c>
      <c r="D354">
        <f t="shared" si="16"/>
        <v>10</v>
      </c>
      <c r="E354">
        <v>313</v>
      </c>
      <c r="F354">
        <f t="shared" si="17"/>
        <v>1</v>
      </c>
      <c r="G354" t="s">
        <v>2944</v>
      </c>
      <c r="H354">
        <f t="shared" si="18"/>
        <v>663</v>
      </c>
      <c r="I354">
        <f>VLOOKUP(C354,ERP자료_수정_1!$E$3:$I$718,3,FALSE)</f>
        <v>80000</v>
      </c>
      <c r="J354">
        <f>VLOOKUP(C354,ERP자료_수정_1!$E$3:$I$718,4,FALSE)</f>
        <v>80000</v>
      </c>
      <c r="K354">
        <f>VLOOKUP(C354,ERP자료_수정_1!$E$3:$I$718,5,FALSE)</f>
        <v>0</v>
      </c>
      <c r="O354" t="s">
        <v>5509</v>
      </c>
      <c r="P354" t="s">
        <v>1687</v>
      </c>
    </row>
    <row r="355" spans="1:16" ht="19.149999999999999" x14ac:dyDescent="0.7">
      <c r="A355">
        <v>497</v>
      </c>
      <c r="B355" t="s">
        <v>4880</v>
      </c>
      <c r="C355" t="s">
        <v>2956</v>
      </c>
      <c r="D355">
        <f t="shared" si="16"/>
        <v>10</v>
      </c>
      <c r="E355">
        <v>314</v>
      </c>
      <c r="F355">
        <f t="shared" si="17"/>
        <v>1</v>
      </c>
      <c r="G355" t="s">
        <v>2956</v>
      </c>
      <c r="H355">
        <f t="shared" si="18"/>
        <v>666</v>
      </c>
      <c r="I355">
        <f>VLOOKUP(C355,ERP자료_수정_1!$E$3:$I$718,3,FALSE)</f>
        <v>15000</v>
      </c>
      <c r="J355">
        <f>VLOOKUP(C355,ERP자료_수정_1!$E$3:$I$718,4,FALSE)</f>
        <v>15000</v>
      </c>
      <c r="K355">
        <f>VLOOKUP(C355,ERP자료_수정_1!$E$3:$I$718,5,FALSE)</f>
        <v>0</v>
      </c>
      <c r="O355" t="s">
        <v>5510</v>
      </c>
      <c r="P355" t="s">
        <v>1691</v>
      </c>
    </row>
    <row r="356" spans="1:16" ht="19.149999999999999" x14ac:dyDescent="0.7">
      <c r="A356">
        <v>344</v>
      </c>
      <c r="B356" t="s">
        <v>4711</v>
      </c>
      <c r="C356" t="s">
        <v>2959</v>
      </c>
      <c r="D356">
        <f t="shared" si="16"/>
        <v>10</v>
      </c>
      <c r="E356">
        <v>315</v>
      </c>
      <c r="F356">
        <f t="shared" si="17"/>
        <v>1</v>
      </c>
      <c r="G356" t="s">
        <v>2959</v>
      </c>
      <c r="H356">
        <f t="shared" si="18"/>
        <v>667</v>
      </c>
      <c r="I356">
        <f>VLOOKUP(C356,ERP자료_수정_1!$E$3:$I$718,3,FALSE)</f>
        <v>32000</v>
      </c>
      <c r="J356">
        <f>VLOOKUP(C356,ERP자료_수정_1!$E$3:$I$718,4,FALSE)</f>
        <v>32000</v>
      </c>
      <c r="K356">
        <f>VLOOKUP(C356,ERP자료_수정_1!$E$3:$I$718,5,FALSE)</f>
        <v>0</v>
      </c>
      <c r="O356" t="s">
        <v>5511</v>
      </c>
      <c r="P356" t="s">
        <v>1694</v>
      </c>
    </row>
    <row r="357" spans="1:16" ht="19.149999999999999" x14ac:dyDescent="0.7">
      <c r="A357">
        <v>258</v>
      </c>
      <c r="B357" t="s">
        <v>4613</v>
      </c>
      <c r="C357" t="s">
        <v>4614</v>
      </c>
      <c r="D357">
        <f t="shared" si="16"/>
        <v>10</v>
      </c>
      <c r="E357">
        <v>316</v>
      </c>
      <c r="F357">
        <f t="shared" si="17"/>
        <v>1</v>
      </c>
      <c r="G357" t="s">
        <v>2962</v>
      </c>
      <c r="H357">
        <f t="shared" si="18"/>
        <v>668</v>
      </c>
      <c r="I357">
        <f>VLOOKUP(C357,ERP자료_수정_1!$E$3:$I$718,3,FALSE)</f>
        <v>0</v>
      </c>
      <c r="J357">
        <f>VLOOKUP(C357,ERP자료_수정_1!$E$3:$I$718,4,FALSE)</f>
        <v>0</v>
      </c>
      <c r="K357">
        <f>VLOOKUP(C357,ERP자료_수정_1!$E$3:$I$718,5,FALSE)</f>
        <v>-652400</v>
      </c>
      <c r="O357" t="s">
        <v>5512</v>
      </c>
      <c r="P357" t="s">
        <v>1698</v>
      </c>
    </row>
    <row r="358" spans="1:16" ht="19.149999999999999" x14ac:dyDescent="0.7">
      <c r="A358">
        <v>399</v>
      </c>
      <c r="B358" t="s">
        <v>4772</v>
      </c>
      <c r="C358" t="s">
        <v>2976</v>
      </c>
      <c r="D358">
        <f t="shared" si="16"/>
        <v>10</v>
      </c>
      <c r="E358">
        <v>317</v>
      </c>
      <c r="F358">
        <f t="shared" si="17"/>
        <v>1</v>
      </c>
      <c r="G358" t="s">
        <v>2976</v>
      </c>
      <c r="H358">
        <f t="shared" si="18"/>
        <v>671</v>
      </c>
      <c r="I358">
        <f>VLOOKUP(C358,ERP자료_수정_1!$E$3:$I$718,3,FALSE)</f>
        <v>0</v>
      </c>
      <c r="J358">
        <f>VLOOKUP(C358,ERP자료_수정_1!$E$3:$I$718,4,FALSE)</f>
        <v>0</v>
      </c>
      <c r="K358">
        <f>VLOOKUP(C358,ERP자료_수정_1!$E$3:$I$718,5,FALSE)</f>
        <v>-36583</v>
      </c>
      <c r="O358" t="s">
        <v>5513</v>
      </c>
      <c r="P358" t="s">
        <v>1702</v>
      </c>
    </row>
    <row r="359" spans="1:16" ht="19.149999999999999" x14ac:dyDescent="0.7">
      <c r="A359">
        <v>99</v>
      </c>
      <c r="B359" t="s">
        <v>4430</v>
      </c>
      <c r="C359" t="s">
        <v>2983</v>
      </c>
      <c r="D359">
        <f t="shared" si="16"/>
        <v>10</v>
      </c>
      <c r="E359">
        <v>318</v>
      </c>
      <c r="F359">
        <f t="shared" si="17"/>
        <v>1</v>
      </c>
      <c r="G359" t="s">
        <v>2983</v>
      </c>
      <c r="H359">
        <f t="shared" si="18"/>
        <v>673</v>
      </c>
      <c r="I359">
        <f>VLOOKUP(C359,ERP자료_수정_1!$E$3:$I$718,3,FALSE)</f>
        <v>0</v>
      </c>
      <c r="J359">
        <f>VLOOKUP(C359,ERP자료_수정_1!$E$3:$I$718,4,FALSE)</f>
        <v>0</v>
      </c>
      <c r="K359">
        <f>VLOOKUP(C359,ERP자료_수정_1!$E$3:$I$718,5,FALSE)</f>
        <v>-6113800</v>
      </c>
      <c r="O359" t="s">
        <v>5514</v>
      </c>
      <c r="P359" t="s">
        <v>1707</v>
      </c>
    </row>
    <row r="360" spans="1:16" ht="19.149999999999999" x14ac:dyDescent="0.7">
      <c r="A360">
        <v>460</v>
      </c>
      <c r="B360" t="s">
        <v>4841</v>
      </c>
      <c r="C360" t="s">
        <v>2988</v>
      </c>
      <c r="D360">
        <f t="shared" si="16"/>
        <v>10</v>
      </c>
      <c r="E360">
        <v>319</v>
      </c>
      <c r="F360">
        <f t="shared" si="17"/>
        <v>1</v>
      </c>
      <c r="G360" t="s">
        <v>2988</v>
      </c>
      <c r="H360">
        <f t="shared" si="18"/>
        <v>674</v>
      </c>
      <c r="I360">
        <f>VLOOKUP(C360,ERP자료_수정_1!$E$3:$I$718,3,FALSE)</f>
        <v>0</v>
      </c>
      <c r="J360">
        <f>VLOOKUP(C360,ERP자료_수정_1!$E$3:$I$718,4,FALSE)</f>
        <v>0</v>
      </c>
      <c r="K360">
        <f>VLOOKUP(C360,ERP자료_수정_1!$E$3:$I$718,5,FALSE)</f>
        <v>-1362972</v>
      </c>
      <c r="O360" t="s">
        <v>5515</v>
      </c>
      <c r="P360" t="s">
        <v>1710</v>
      </c>
    </row>
    <row r="361" spans="1:16" ht="19.149999999999999" x14ac:dyDescent="0.7">
      <c r="A361">
        <v>632</v>
      </c>
      <c r="B361" t="s">
        <v>5031</v>
      </c>
      <c r="C361" t="s">
        <v>2998</v>
      </c>
      <c r="D361">
        <f t="shared" si="16"/>
        <v>10</v>
      </c>
      <c r="E361">
        <v>320</v>
      </c>
      <c r="F361">
        <f t="shared" si="17"/>
        <v>1</v>
      </c>
      <c r="G361" t="s">
        <v>2998</v>
      </c>
      <c r="H361">
        <f t="shared" si="18"/>
        <v>676</v>
      </c>
      <c r="I361">
        <f>VLOOKUP(C361,ERP자료_수정_1!$E$3:$I$718,3,FALSE)</f>
        <v>40000</v>
      </c>
      <c r="J361">
        <f>VLOOKUP(C361,ERP자료_수정_1!$E$3:$I$718,4,FALSE)</f>
        <v>40000</v>
      </c>
      <c r="K361">
        <f>VLOOKUP(C361,ERP자료_수정_1!$E$3:$I$718,5,FALSE)</f>
        <v>0</v>
      </c>
      <c r="O361" t="s">
        <v>5516</v>
      </c>
      <c r="P361" t="s">
        <v>1714</v>
      </c>
    </row>
    <row r="362" spans="1:16" ht="19.149999999999999" x14ac:dyDescent="0.7">
      <c r="A362">
        <v>158</v>
      </c>
      <c r="B362" t="s">
        <v>4501</v>
      </c>
      <c r="C362" t="s">
        <v>3001</v>
      </c>
      <c r="D362">
        <f t="shared" si="16"/>
        <v>10</v>
      </c>
      <c r="E362">
        <v>321</v>
      </c>
      <c r="F362">
        <f t="shared" si="17"/>
        <v>1</v>
      </c>
      <c r="G362" t="s">
        <v>3001</v>
      </c>
      <c r="H362">
        <f t="shared" si="18"/>
        <v>677</v>
      </c>
      <c r="I362">
        <f>VLOOKUP(C362,ERP자료_수정_1!$E$3:$I$718,3,FALSE)</f>
        <v>6806100</v>
      </c>
      <c r="J362">
        <f>VLOOKUP(C362,ERP자료_수정_1!$E$3:$I$718,4,FALSE)</f>
        <v>6164700</v>
      </c>
      <c r="K362">
        <f>VLOOKUP(C362,ERP자료_수정_1!$E$3:$I$718,5,FALSE)</f>
        <v>641400</v>
      </c>
      <c r="O362" t="s">
        <v>5517</v>
      </c>
      <c r="P362" t="s">
        <v>1717</v>
      </c>
    </row>
    <row r="363" spans="1:16" ht="19.149999999999999" x14ac:dyDescent="0.7">
      <c r="A363">
        <v>693</v>
      </c>
      <c r="B363" t="s">
        <v>5100</v>
      </c>
      <c r="C363" t="s">
        <v>3011</v>
      </c>
      <c r="D363">
        <f t="shared" si="16"/>
        <v>10</v>
      </c>
      <c r="E363">
        <v>322</v>
      </c>
      <c r="F363">
        <f t="shared" si="17"/>
        <v>1</v>
      </c>
      <c r="G363" t="s">
        <v>3011</v>
      </c>
      <c r="H363">
        <f t="shared" si="18"/>
        <v>679</v>
      </c>
      <c r="I363">
        <f>VLOOKUP(C363,ERP자료_수정_1!$E$3:$I$718,3,FALSE)</f>
        <v>8000</v>
      </c>
      <c r="J363">
        <f>VLOOKUP(C363,ERP자료_수정_1!$E$3:$I$718,4,FALSE)</f>
        <v>8000</v>
      </c>
      <c r="K363">
        <f>VLOOKUP(C363,ERP자료_수정_1!$E$3:$I$718,5,FALSE)</f>
        <v>0</v>
      </c>
      <c r="O363" t="s">
        <v>5518</v>
      </c>
      <c r="P363" t="s">
        <v>1721</v>
      </c>
    </row>
    <row r="364" spans="1:16" ht="19.149999999999999" x14ac:dyDescent="0.7">
      <c r="A364">
        <v>159</v>
      </c>
      <c r="B364" t="s">
        <v>4502</v>
      </c>
      <c r="C364" t="s">
        <v>4503</v>
      </c>
      <c r="D364">
        <f t="shared" si="16"/>
        <v>10</v>
      </c>
      <c r="E364">
        <v>323</v>
      </c>
      <c r="F364">
        <f t="shared" si="17"/>
        <v>1</v>
      </c>
      <c r="G364" t="s">
        <v>4503</v>
      </c>
      <c r="H364" t="e">
        <f t="shared" si="18"/>
        <v>#N/A</v>
      </c>
      <c r="I364">
        <f>VLOOKUP(C364,ERP자료_수정_1!$E$3:$I$718,3,FALSE)</f>
        <v>17600000</v>
      </c>
      <c r="J364">
        <f>VLOOKUP(C364,ERP자료_수정_1!$E$3:$I$718,4,FALSE)</f>
        <v>17600000</v>
      </c>
      <c r="K364">
        <f>VLOOKUP(C364,ERP자료_수정_1!$E$3:$I$718,5,FALSE)</f>
        <v>0</v>
      </c>
      <c r="O364" t="s">
        <v>5519</v>
      </c>
      <c r="P364" t="s">
        <v>1726</v>
      </c>
    </row>
    <row r="365" spans="1:16" ht="19.149999999999999" x14ac:dyDescent="0.7">
      <c r="A365">
        <v>498</v>
      </c>
      <c r="B365" t="s">
        <v>4881</v>
      </c>
      <c r="C365" t="s">
        <v>3016</v>
      </c>
      <c r="D365">
        <f t="shared" si="16"/>
        <v>11</v>
      </c>
      <c r="E365">
        <v>324</v>
      </c>
      <c r="F365">
        <f t="shared" si="17"/>
        <v>1</v>
      </c>
      <c r="G365" t="s">
        <v>3016</v>
      </c>
      <c r="H365">
        <f t="shared" si="18"/>
        <v>680</v>
      </c>
      <c r="I365">
        <f>VLOOKUP(C365,ERP자료_수정_1!$E$3:$I$718,3,FALSE)</f>
        <v>0</v>
      </c>
      <c r="J365">
        <f>VLOOKUP(C365,ERP자료_수정_1!$E$3:$I$718,4,FALSE)</f>
        <v>0</v>
      </c>
      <c r="K365">
        <f>VLOOKUP(C365,ERP자료_수정_1!$E$3:$I$718,5,FALSE)</f>
        <v>1943000</v>
      </c>
      <c r="O365" t="s">
        <v>5520</v>
      </c>
      <c r="P365" t="s">
        <v>1731</v>
      </c>
    </row>
    <row r="366" spans="1:16" ht="19.149999999999999" x14ac:dyDescent="0.7">
      <c r="A366">
        <v>557</v>
      </c>
      <c r="B366" t="s">
        <v>4947</v>
      </c>
      <c r="C366" t="s">
        <v>3021</v>
      </c>
      <c r="D366">
        <f t="shared" si="16"/>
        <v>10</v>
      </c>
      <c r="E366">
        <v>325</v>
      </c>
      <c r="F366">
        <f t="shared" si="17"/>
        <v>1</v>
      </c>
      <c r="G366" t="s">
        <v>3021</v>
      </c>
      <c r="H366">
        <f t="shared" si="18"/>
        <v>681</v>
      </c>
      <c r="I366">
        <f>VLOOKUP(C366,ERP자료_수정_1!$E$3:$I$718,3,FALSE)</f>
        <v>0</v>
      </c>
      <c r="J366">
        <f>VLOOKUP(C366,ERP자료_수정_1!$E$3:$I$718,4,FALSE)</f>
        <v>80000</v>
      </c>
      <c r="K366">
        <f>VLOOKUP(C366,ERP자료_수정_1!$E$3:$I$718,5,FALSE)</f>
        <v>-313000</v>
      </c>
      <c r="O366" t="s">
        <v>5521</v>
      </c>
      <c r="P366" t="s">
        <v>1734</v>
      </c>
    </row>
    <row r="367" spans="1:16" ht="19.149999999999999" x14ac:dyDescent="0.7">
      <c r="A367">
        <v>400</v>
      </c>
      <c r="B367" t="s">
        <v>4773</v>
      </c>
      <c r="C367" t="s">
        <v>3024</v>
      </c>
      <c r="D367">
        <f t="shared" si="16"/>
        <v>10</v>
      </c>
      <c r="E367">
        <v>326</v>
      </c>
      <c r="F367">
        <f t="shared" si="17"/>
        <v>1</v>
      </c>
      <c r="G367" t="s">
        <v>3024</v>
      </c>
      <c r="H367">
        <f t="shared" si="18"/>
        <v>682</v>
      </c>
      <c r="I367">
        <f>VLOOKUP(C367,ERP자료_수정_1!$E$3:$I$718,3,FALSE)</f>
        <v>64000</v>
      </c>
      <c r="J367">
        <f>VLOOKUP(C367,ERP자료_수정_1!$E$3:$I$718,4,FALSE)</f>
        <v>64000</v>
      </c>
      <c r="K367">
        <f>VLOOKUP(C367,ERP자료_수정_1!$E$3:$I$718,5,FALSE)</f>
        <v>0</v>
      </c>
      <c r="O367" t="s">
        <v>5522</v>
      </c>
      <c r="P367" t="s">
        <v>1737</v>
      </c>
    </row>
    <row r="368" spans="1:16" ht="19.149999999999999" x14ac:dyDescent="0.7">
      <c r="A368">
        <v>401</v>
      </c>
      <c r="B368" t="s">
        <v>4774</v>
      </c>
      <c r="C368" t="s">
        <v>3031</v>
      </c>
      <c r="D368">
        <f t="shared" si="16"/>
        <v>10</v>
      </c>
      <c r="E368">
        <v>327</v>
      </c>
      <c r="F368">
        <f t="shared" si="17"/>
        <v>1</v>
      </c>
      <c r="G368" t="s">
        <v>3031</v>
      </c>
      <c r="H368">
        <f t="shared" si="18"/>
        <v>684</v>
      </c>
      <c r="I368">
        <f>VLOOKUP(C368,ERP자료_수정_1!$E$3:$I$718,3,FALSE)</f>
        <v>278500</v>
      </c>
      <c r="J368">
        <f>VLOOKUP(C368,ERP자료_수정_1!$E$3:$I$718,4,FALSE)</f>
        <v>278500</v>
      </c>
      <c r="K368">
        <f>VLOOKUP(C368,ERP자료_수정_1!$E$3:$I$718,5,FALSE)</f>
        <v>0</v>
      </c>
      <c r="O368" t="s">
        <v>5523</v>
      </c>
      <c r="P368" t="s">
        <v>1742</v>
      </c>
    </row>
    <row r="369" spans="1:16" ht="19.149999999999999" x14ac:dyDescent="0.7">
      <c r="A369">
        <v>558</v>
      </c>
      <c r="B369" t="s">
        <v>4948</v>
      </c>
      <c r="C369" t="s">
        <v>3039</v>
      </c>
      <c r="D369">
        <f t="shared" si="16"/>
        <v>10</v>
      </c>
      <c r="E369">
        <v>328</v>
      </c>
      <c r="F369">
        <f t="shared" si="17"/>
        <v>1</v>
      </c>
      <c r="G369" t="s">
        <v>3039</v>
      </c>
      <c r="H369">
        <f t="shared" si="18"/>
        <v>686</v>
      </c>
      <c r="I369">
        <f>VLOOKUP(C369,ERP자료_수정_1!$E$3:$I$718,3,FALSE)</f>
        <v>0</v>
      </c>
      <c r="J369">
        <f>VLOOKUP(C369,ERP자료_수정_1!$E$3:$I$718,4,FALSE)</f>
        <v>0</v>
      </c>
      <c r="K369">
        <f>VLOOKUP(C369,ERP자료_수정_1!$E$3:$I$718,5,FALSE)</f>
        <v>46400</v>
      </c>
      <c r="O369" t="s">
        <v>5524</v>
      </c>
      <c r="P369" t="s">
        <v>1745</v>
      </c>
    </row>
    <row r="370" spans="1:16" ht="19.149999999999999" x14ac:dyDescent="0.7">
      <c r="A370">
        <v>559</v>
      </c>
      <c r="B370" t="s">
        <v>4949</v>
      </c>
      <c r="C370" t="s">
        <v>3043</v>
      </c>
      <c r="D370">
        <f t="shared" si="16"/>
        <v>10</v>
      </c>
      <c r="E370">
        <v>329</v>
      </c>
      <c r="F370">
        <f t="shared" si="17"/>
        <v>1</v>
      </c>
      <c r="G370" t="s">
        <v>3043</v>
      </c>
      <c r="H370">
        <f t="shared" si="18"/>
        <v>687</v>
      </c>
      <c r="I370">
        <f>VLOOKUP(C370,ERP자료_수정_1!$E$3:$I$718,3,FALSE)</f>
        <v>240000</v>
      </c>
      <c r="J370">
        <f>VLOOKUP(C370,ERP자료_수정_1!$E$3:$I$718,4,FALSE)</f>
        <v>240000</v>
      </c>
      <c r="K370">
        <f>VLOOKUP(C370,ERP자료_수정_1!$E$3:$I$718,5,FALSE)</f>
        <v>0</v>
      </c>
      <c r="O370" t="s">
        <v>5525</v>
      </c>
      <c r="P370" t="s">
        <v>1748</v>
      </c>
    </row>
    <row r="371" spans="1:16" ht="19.149999999999999" x14ac:dyDescent="0.7">
      <c r="A371">
        <v>402</v>
      </c>
      <c r="B371" t="s">
        <v>4775</v>
      </c>
      <c r="C371" t="s">
        <v>3051</v>
      </c>
      <c r="D371">
        <f t="shared" si="16"/>
        <v>10</v>
      </c>
      <c r="E371">
        <v>330</v>
      </c>
      <c r="F371">
        <f t="shared" si="17"/>
        <v>1</v>
      </c>
      <c r="G371" t="s">
        <v>3051</v>
      </c>
      <c r="H371">
        <f t="shared" si="18"/>
        <v>689</v>
      </c>
      <c r="I371">
        <f>VLOOKUP(C371,ERP자료_수정_1!$E$3:$I$718,3,FALSE)</f>
        <v>0</v>
      </c>
      <c r="J371">
        <f>VLOOKUP(C371,ERP자료_수정_1!$E$3:$I$718,4,FALSE)</f>
        <v>0</v>
      </c>
      <c r="K371">
        <f>VLOOKUP(C371,ERP자료_수정_1!$E$3:$I$718,5,FALSE)</f>
        <v>-6832400</v>
      </c>
      <c r="O371" t="s">
        <v>5526</v>
      </c>
      <c r="P371" t="s">
        <v>1754</v>
      </c>
    </row>
    <row r="372" spans="1:16" ht="19.149999999999999" x14ac:dyDescent="0.7">
      <c r="A372">
        <v>100</v>
      </c>
      <c r="B372" t="s">
        <v>4431</v>
      </c>
      <c r="C372" t="s">
        <v>3054</v>
      </c>
      <c r="D372">
        <f t="shared" si="16"/>
        <v>10</v>
      </c>
      <c r="E372">
        <v>331</v>
      </c>
      <c r="F372">
        <f t="shared" si="17"/>
        <v>1</v>
      </c>
      <c r="G372" t="s">
        <v>3054</v>
      </c>
      <c r="H372">
        <f t="shared" si="18"/>
        <v>690</v>
      </c>
      <c r="I372">
        <f>VLOOKUP(C372,ERP자료_수정_1!$E$3:$I$718,3,FALSE)</f>
        <v>152000</v>
      </c>
      <c r="J372">
        <f>VLOOKUP(C372,ERP자료_수정_1!$E$3:$I$718,4,FALSE)</f>
        <v>152000</v>
      </c>
      <c r="K372">
        <f>VLOOKUP(C372,ERP자료_수정_1!$E$3:$I$718,5,FALSE)</f>
        <v>0</v>
      </c>
      <c r="O372" t="s">
        <v>5527</v>
      </c>
      <c r="P372" t="s">
        <v>1758</v>
      </c>
    </row>
    <row r="373" spans="1:16" ht="19.149999999999999" x14ac:dyDescent="0.7">
      <c r="A373">
        <v>560</v>
      </c>
      <c r="B373" t="s">
        <v>4950</v>
      </c>
      <c r="C373" t="s">
        <v>3077</v>
      </c>
      <c r="D373">
        <f t="shared" si="16"/>
        <v>10</v>
      </c>
      <c r="E373">
        <v>332</v>
      </c>
      <c r="F373">
        <f t="shared" si="17"/>
        <v>1</v>
      </c>
      <c r="G373" t="s">
        <v>3077</v>
      </c>
      <c r="H373">
        <f t="shared" si="18"/>
        <v>695</v>
      </c>
      <c r="I373">
        <f>VLOOKUP(C373,ERP자료_수정_1!$E$3:$I$718,3,FALSE)</f>
        <v>128000</v>
      </c>
      <c r="J373">
        <f>VLOOKUP(C373,ERP자료_수정_1!$E$3:$I$718,4,FALSE)</f>
        <v>128000</v>
      </c>
      <c r="K373">
        <f>VLOOKUP(C373,ERP자료_수정_1!$E$3:$I$718,5,FALSE)</f>
        <v>0</v>
      </c>
      <c r="O373" t="s">
        <v>5528</v>
      </c>
      <c r="P373" t="s">
        <v>1762</v>
      </c>
    </row>
    <row r="374" spans="1:16" ht="19.149999999999999" x14ac:dyDescent="0.7">
      <c r="A374">
        <v>694</v>
      </c>
      <c r="B374" t="s">
        <v>5101</v>
      </c>
      <c r="C374" t="s">
        <v>3083</v>
      </c>
      <c r="D374">
        <f t="shared" si="16"/>
        <v>10</v>
      </c>
      <c r="E374">
        <v>333</v>
      </c>
      <c r="F374">
        <f t="shared" si="17"/>
        <v>1</v>
      </c>
      <c r="G374" t="s">
        <v>3084</v>
      </c>
      <c r="H374">
        <f t="shared" si="18"/>
        <v>697</v>
      </c>
      <c r="I374">
        <f>VLOOKUP(C374,ERP자료_수정_1!$E$3:$I$718,3,FALSE)</f>
        <v>276000</v>
      </c>
      <c r="J374">
        <f>VLOOKUP(C374,ERP자료_수정_1!$E$3:$I$718,4,FALSE)</f>
        <v>276000</v>
      </c>
      <c r="K374">
        <f>VLOOKUP(C374,ERP자료_수정_1!$E$3:$I$718,5,FALSE)</f>
        <v>0</v>
      </c>
      <c r="O374" t="s">
        <v>5529</v>
      </c>
      <c r="P374" t="s">
        <v>1767</v>
      </c>
    </row>
    <row r="375" spans="1:16" ht="19.149999999999999" x14ac:dyDescent="0.7">
      <c r="A375">
        <v>633</v>
      </c>
      <c r="B375" t="s">
        <v>5032</v>
      </c>
      <c r="C375" t="s">
        <v>3088</v>
      </c>
      <c r="D375">
        <f t="shared" si="16"/>
        <v>10</v>
      </c>
      <c r="E375">
        <v>334</v>
      </c>
      <c r="F375">
        <f t="shared" si="17"/>
        <v>1</v>
      </c>
      <c r="G375" t="s">
        <v>3088</v>
      </c>
      <c r="H375">
        <f t="shared" si="18"/>
        <v>698</v>
      </c>
      <c r="I375">
        <f>VLOOKUP(C375,ERP자료_수정_1!$E$3:$I$718,3,FALSE)</f>
        <v>48000</v>
      </c>
      <c r="J375">
        <f>VLOOKUP(C375,ERP자료_수정_1!$E$3:$I$718,4,FALSE)</f>
        <v>16000</v>
      </c>
      <c r="K375">
        <f>VLOOKUP(C375,ERP자료_수정_1!$E$3:$I$718,5,FALSE)</f>
        <v>32000</v>
      </c>
      <c r="O375" t="s">
        <v>5530</v>
      </c>
      <c r="P375" t="s">
        <v>1772</v>
      </c>
    </row>
    <row r="376" spans="1:16" ht="19.149999999999999" x14ac:dyDescent="0.7">
      <c r="A376">
        <v>209</v>
      </c>
      <c r="B376" t="s">
        <v>4560</v>
      </c>
      <c r="C376" t="s">
        <v>3092</v>
      </c>
      <c r="D376">
        <f t="shared" si="16"/>
        <v>10</v>
      </c>
      <c r="E376">
        <v>335</v>
      </c>
      <c r="F376">
        <f t="shared" si="17"/>
        <v>1</v>
      </c>
      <c r="G376" t="s">
        <v>3092</v>
      </c>
      <c r="H376">
        <f t="shared" si="18"/>
        <v>699</v>
      </c>
      <c r="I376">
        <f>VLOOKUP(C376,ERP자료_수정_1!$E$3:$I$718,3,FALSE)</f>
        <v>0</v>
      </c>
      <c r="J376">
        <f>VLOOKUP(C376,ERP자료_수정_1!$E$3:$I$718,4,FALSE)</f>
        <v>15000000</v>
      </c>
      <c r="K376">
        <f>VLOOKUP(C376,ERP자료_수정_1!$E$3:$I$718,5,FALSE)</f>
        <v>-19605058</v>
      </c>
      <c r="O376" t="s">
        <v>5531</v>
      </c>
      <c r="P376" t="s">
        <v>1777</v>
      </c>
    </row>
    <row r="377" spans="1:16" ht="19.149999999999999" x14ac:dyDescent="0.7">
      <c r="A377">
        <v>499</v>
      </c>
      <c r="B377" t="s">
        <v>4882</v>
      </c>
      <c r="C377" t="s">
        <v>3105</v>
      </c>
      <c r="D377">
        <f t="shared" si="16"/>
        <v>10</v>
      </c>
      <c r="E377">
        <v>336</v>
      </c>
      <c r="F377">
        <f t="shared" si="17"/>
        <v>1</v>
      </c>
      <c r="G377" t="s">
        <v>3105</v>
      </c>
      <c r="H377">
        <f t="shared" si="18"/>
        <v>702</v>
      </c>
      <c r="I377">
        <f>VLOOKUP(C377,ERP자료_수정_1!$E$3:$I$718,3,FALSE)</f>
        <v>0</v>
      </c>
      <c r="J377">
        <f>VLOOKUP(C377,ERP자료_수정_1!$E$3:$I$718,4,FALSE)</f>
        <v>0</v>
      </c>
      <c r="K377">
        <f>VLOOKUP(C377,ERP자료_수정_1!$E$3:$I$718,5,FALSE)</f>
        <v>-4544180</v>
      </c>
      <c r="O377" t="s">
        <v>5532</v>
      </c>
      <c r="P377" t="s">
        <v>1781</v>
      </c>
    </row>
    <row r="378" spans="1:16" ht="19.149999999999999" x14ac:dyDescent="0.7">
      <c r="A378">
        <v>44</v>
      </c>
      <c r="B378" t="s">
        <v>4358</v>
      </c>
      <c r="C378" t="s">
        <v>4359</v>
      </c>
      <c r="D378">
        <f t="shared" si="16"/>
        <v>5</v>
      </c>
      <c r="E378">
        <v>337</v>
      </c>
      <c r="F378">
        <f t="shared" si="17"/>
        <v>2</v>
      </c>
      <c r="G378" t="s">
        <v>3111</v>
      </c>
      <c r="H378" t="e">
        <f t="shared" si="18"/>
        <v>#N/A</v>
      </c>
      <c r="O378" t="s">
        <v>5533</v>
      </c>
      <c r="P378" t="s">
        <v>1784</v>
      </c>
    </row>
    <row r="379" spans="1:16" ht="19.149999999999999" x14ac:dyDescent="0.7">
      <c r="A379">
        <v>210</v>
      </c>
      <c r="B379" t="s">
        <v>4561</v>
      </c>
      <c r="C379" t="s">
        <v>4562</v>
      </c>
      <c r="D379">
        <f t="shared" si="16"/>
        <v>10</v>
      </c>
      <c r="E379">
        <v>337</v>
      </c>
      <c r="F379">
        <f t="shared" si="17"/>
        <v>2</v>
      </c>
      <c r="G379" t="s">
        <v>3110</v>
      </c>
      <c r="H379">
        <f t="shared" si="18"/>
        <v>703</v>
      </c>
      <c r="I379">
        <v>646000</v>
      </c>
      <c r="J379">
        <v>598000</v>
      </c>
      <c r="K379">
        <v>-1894550</v>
      </c>
      <c r="O379" t="s">
        <v>5534</v>
      </c>
      <c r="P379" t="s">
        <v>1788</v>
      </c>
    </row>
    <row r="380" spans="1:16" ht="19.149999999999999" x14ac:dyDescent="0.7">
      <c r="A380">
        <v>45</v>
      </c>
      <c r="B380" t="s">
        <v>4360</v>
      </c>
      <c r="C380" t="s">
        <v>4361</v>
      </c>
      <c r="D380">
        <f t="shared" si="16"/>
        <v>5</v>
      </c>
      <c r="E380">
        <v>338</v>
      </c>
      <c r="F380">
        <f t="shared" si="17"/>
        <v>3</v>
      </c>
      <c r="G380" t="s">
        <v>5535</v>
      </c>
      <c r="H380" t="e">
        <f t="shared" si="18"/>
        <v>#N/A</v>
      </c>
      <c r="O380" t="s">
        <v>5536</v>
      </c>
      <c r="P380" t="s">
        <v>1792</v>
      </c>
    </row>
    <row r="381" spans="1:16" ht="19.149999999999999" x14ac:dyDescent="0.7">
      <c r="A381">
        <v>47</v>
      </c>
      <c r="B381" t="s">
        <v>4363</v>
      </c>
      <c r="C381" t="s">
        <v>4364</v>
      </c>
      <c r="D381">
        <f t="shared" si="16"/>
        <v>5</v>
      </c>
      <c r="E381">
        <v>338</v>
      </c>
      <c r="F381">
        <f t="shared" si="17"/>
        <v>3</v>
      </c>
      <c r="G381" t="s">
        <v>4364</v>
      </c>
      <c r="H381" t="e">
        <f t="shared" si="18"/>
        <v>#N/A</v>
      </c>
      <c r="O381" t="s">
        <v>5537</v>
      </c>
      <c r="P381" t="s">
        <v>1796</v>
      </c>
    </row>
    <row r="382" spans="1:16" ht="19.149999999999999" x14ac:dyDescent="0.7">
      <c r="A382">
        <v>102</v>
      </c>
      <c r="B382" t="s">
        <v>4433</v>
      </c>
      <c r="C382" t="s">
        <v>3210</v>
      </c>
      <c r="D382">
        <f t="shared" si="16"/>
        <v>5</v>
      </c>
      <c r="E382">
        <v>338</v>
      </c>
      <c r="F382">
        <f t="shared" si="17"/>
        <v>3</v>
      </c>
      <c r="G382" t="s">
        <v>3210</v>
      </c>
      <c r="H382">
        <f t="shared" si="18"/>
        <v>729</v>
      </c>
      <c r="I382">
        <v>10088450</v>
      </c>
      <c r="J382">
        <v>13358650</v>
      </c>
      <c r="K382">
        <v>299474469</v>
      </c>
      <c r="O382" t="s">
        <v>5538</v>
      </c>
      <c r="P382" t="s">
        <v>1799</v>
      </c>
    </row>
    <row r="383" spans="1:16" ht="19.149999999999999" x14ac:dyDescent="0.7">
      <c r="A383">
        <v>345</v>
      </c>
      <c r="B383" t="s">
        <v>4712</v>
      </c>
      <c r="C383" t="s">
        <v>3115</v>
      </c>
      <c r="D383">
        <f t="shared" si="16"/>
        <v>10</v>
      </c>
      <c r="E383">
        <v>339</v>
      </c>
      <c r="F383">
        <f t="shared" si="17"/>
        <v>1</v>
      </c>
      <c r="G383" t="s">
        <v>3116</v>
      </c>
      <c r="H383">
        <f t="shared" si="18"/>
        <v>704</v>
      </c>
      <c r="I383">
        <f>VLOOKUP(C383,ERP자료_수정_1!$E$3:$I$718,3,FALSE)</f>
        <v>112000</v>
      </c>
      <c r="J383">
        <f>VLOOKUP(C383,ERP자료_수정_1!$E$3:$I$718,4,FALSE)</f>
        <v>80000</v>
      </c>
      <c r="K383">
        <f>VLOOKUP(C383,ERP자료_수정_1!$E$3:$I$718,5,FALSE)</f>
        <v>32000</v>
      </c>
      <c r="O383" t="s">
        <v>5539</v>
      </c>
      <c r="P383" t="s">
        <v>1803</v>
      </c>
    </row>
    <row r="384" spans="1:16" ht="19.149999999999999" x14ac:dyDescent="0.7">
      <c r="A384">
        <v>634</v>
      </c>
      <c r="B384" t="s">
        <v>5033</v>
      </c>
      <c r="C384" t="s">
        <v>3119</v>
      </c>
      <c r="D384">
        <f t="shared" si="16"/>
        <v>10</v>
      </c>
      <c r="E384">
        <v>340</v>
      </c>
      <c r="F384">
        <f t="shared" si="17"/>
        <v>1</v>
      </c>
      <c r="G384" t="s">
        <v>3119</v>
      </c>
      <c r="H384">
        <f t="shared" si="18"/>
        <v>705</v>
      </c>
      <c r="I384">
        <f>VLOOKUP(C384,ERP자료_수정_1!$E$3:$I$718,3,FALSE)</f>
        <v>48000</v>
      </c>
      <c r="J384">
        <f>VLOOKUP(C384,ERP자료_수정_1!$E$3:$I$718,4,FALSE)</f>
        <v>48000</v>
      </c>
      <c r="K384">
        <f>VLOOKUP(C384,ERP자료_수정_1!$E$3:$I$718,5,FALSE)</f>
        <v>0</v>
      </c>
      <c r="O384" t="s">
        <v>5540</v>
      </c>
      <c r="P384" t="s">
        <v>1808</v>
      </c>
    </row>
    <row r="385" spans="1:16" ht="19.149999999999999" x14ac:dyDescent="0.7">
      <c r="A385">
        <v>461</v>
      </c>
      <c r="B385" t="s">
        <v>4842</v>
      </c>
      <c r="C385" t="s">
        <v>3126</v>
      </c>
      <c r="D385">
        <f t="shared" si="16"/>
        <v>10</v>
      </c>
      <c r="E385">
        <v>341</v>
      </c>
      <c r="F385">
        <f t="shared" si="17"/>
        <v>1</v>
      </c>
      <c r="G385" t="s">
        <v>3126</v>
      </c>
      <c r="H385">
        <f t="shared" si="18"/>
        <v>707</v>
      </c>
      <c r="I385">
        <f>VLOOKUP(C385,ERP자료_수정_1!$E$3:$I$718,3,FALSE)</f>
        <v>160000</v>
      </c>
      <c r="J385">
        <f>VLOOKUP(C385,ERP자료_수정_1!$E$3:$I$718,4,FALSE)</f>
        <v>154000</v>
      </c>
      <c r="K385">
        <f>VLOOKUP(C385,ERP자료_수정_1!$E$3:$I$718,5,FALSE)</f>
        <v>6000</v>
      </c>
      <c r="O385" t="s">
        <v>5541</v>
      </c>
      <c r="P385" t="s">
        <v>1812</v>
      </c>
    </row>
    <row r="386" spans="1:16" ht="19.149999999999999" x14ac:dyDescent="0.7">
      <c r="A386">
        <v>160</v>
      </c>
      <c r="B386" t="s">
        <v>4504</v>
      </c>
      <c r="C386" t="s">
        <v>3130</v>
      </c>
      <c r="D386">
        <f t="shared" si="16"/>
        <v>10</v>
      </c>
      <c r="E386">
        <v>342</v>
      </c>
      <c r="F386">
        <f t="shared" si="17"/>
        <v>1</v>
      </c>
      <c r="G386" t="s">
        <v>3130</v>
      </c>
      <c r="H386">
        <f t="shared" si="18"/>
        <v>708</v>
      </c>
      <c r="I386">
        <f>VLOOKUP(C386,ERP자료_수정_1!$E$3:$I$718,3,FALSE)</f>
        <v>0</v>
      </c>
      <c r="J386">
        <f>VLOOKUP(C386,ERP자료_수정_1!$E$3:$I$718,4,FALSE)</f>
        <v>464000</v>
      </c>
      <c r="K386">
        <f>VLOOKUP(C386,ERP자료_수정_1!$E$3:$I$718,5,FALSE)</f>
        <v>0</v>
      </c>
      <c r="O386" t="s">
        <v>5542</v>
      </c>
      <c r="P386" t="s">
        <v>1815</v>
      </c>
    </row>
    <row r="387" spans="1:16" ht="19.149999999999999" x14ac:dyDescent="0.7">
      <c r="A387">
        <v>561</v>
      </c>
      <c r="B387" t="s">
        <v>4951</v>
      </c>
      <c r="C387" t="s">
        <v>3134</v>
      </c>
      <c r="D387">
        <f t="shared" ref="D387:D450" si="19">LEN(B387)</f>
        <v>10</v>
      </c>
      <c r="E387">
        <v>343</v>
      </c>
      <c r="F387">
        <f t="shared" ref="F387:F450" si="20">COUNTIF($E$3:$E$700,E387)</f>
        <v>1</v>
      </c>
      <c r="G387" t="s">
        <v>3134</v>
      </c>
      <c r="H387">
        <f t="shared" si="18"/>
        <v>709</v>
      </c>
      <c r="I387">
        <f>VLOOKUP(C387,ERP자료_수정_1!$E$3:$I$718,3,FALSE)</f>
        <v>0</v>
      </c>
      <c r="J387">
        <f>VLOOKUP(C387,ERP자료_수정_1!$E$3:$I$718,4,FALSE)</f>
        <v>0</v>
      </c>
      <c r="K387">
        <f>VLOOKUP(C387,ERP자료_수정_1!$E$3:$I$718,5,FALSE)</f>
        <v>-59786</v>
      </c>
      <c r="O387" t="s">
        <v>5543</v>
      </c>
      <c r="P387" t="s">
        <v>1820</v>
      </c>
    </row>
    <row r="388" spans="1:16" ht="19.149999999999999" x14ac:dyDescent="0.7">
      <c r="A388">
        <v>46</v>
      </c>
      <c r="B388" t="s">
        <v>4362</v>
      </c>
      <c r="C388" t="s">
        <v>3148</v>
      </c>
      <c r="D388">
        <f t="shared" si="19"/>
        <v>10</v>
      </c>
      <c r="E388">
        <v>344</v>
      </c>
      <c r="F388">
        <f t="shared" si="20"/>
        <v>1</v>
      </c>
      <c r="G388" t="s">
        <v>3148</v>
      </c>
      <c r="H388">
        <f t="shared" si="18"/>
        <v>712</v>
      </c>
      <c r="I388">
        <f>VLOOKUP(C388,ERP자료_수정_1!$E$3:$I$718,3,FALSE)</f>
        <v>0</v>
      </c>
      <c r="J388">
        <f>VLOOKUP(C388,ERP자료_수정_1!$E$3:$I$718,4,FALSE)</f>
        <v>0</v>
      </c>
      <c r="K388">
        <f>VLOOKUP(C388,ERP자료_수정_1!$E$3:$I$718,5,FALSE)</f>
        <v>-673660</v>
      </c>
      <c r="O388" t="s">
        <v>5544</v>
      </c>
      <c r="P388" t="s">
        <v>1825</v>
      </c>
    </row>
    <row r="389" spans="1:16" ht="19.149999999999999" x14ac:dyDescent="0.7">
      <c r="A389">
        <v>403</v>
      </c>
      <c r="B389" t="s">
        <v>4776</v>
      </c>
      <c r="C389" t="s">
        <v>3158</v>
      </c>
      <c r="D389">
        <f t="shared" si="19"/>
        <v>10</v>
      </c>
      <c r="E389">
        <v>345</v>
      </c>
      <c r="F389">
        <f t="shared" si="20"/>
        <v>1</v>
      </c>
      <c r="G389" t="s">
        <v>3158</v>
      </c>
      <c r="H389">
        <f t="shared" si="18"/>
        <v>714</v>
      </c>
      <c r="I389">
        <f>VLOOKUP(C389,ERP자료_수정_1!$E$3:$I$718,3,FALSE)</f>
        <v>0</v>
      </c>
      <c r="J389">
        <f>VLOOKUP(C389,ERP자료_수정_1!$E$3:$I$718,4,FALSE)</f>
        <v>10000000</v>
      </c>
      <c r="K389">
        <f>VLOOKUP(C389,ERP자료_수정_1!$E$3:$I$718,5,FALSE)</f>
        <v>-7989966</v>
      </c>
      <c r="O389" t="s">
        <v>5545</v>
      </c>
      <c r="P389" t="s">
        <v>1830</v>
      </c>
    </row>
    <row r="390" spans="1:16" ht="19.149999999999999" x14ac:dyDescent="0.7">
      <c r="A390">
        <v>161</v>
      </c>
      <c r="B390" t="s">
        <v>4505</v>
      </c>
      <c r="C390" t="s">
        <v>3164</v>
      </c>
      <c r="D390">
        <f t="shared" si="19"/>
        <v>10</v>
      </c>
      <c r="E390">
        <v>346</v>
      </c>
      <c r="F390">
        <f t="shared" si="20"/>
        <v>1</v>
      </c>
      <c r="G390" t="s">
        <v>3164</v>
      </c>
      <c r="H390">
        <f t="shared" si="18"/>
        <v>716</v>
      </c>
      <c r="I390">
        <f>VLOOKUP(C390,ERP자료_수정_1!$E$3:$I$718,3,FALSE)</f>
        <v>0</v>
      </c>
      <c r="J390">
        <f>VLOOKUP(C390,ERP자료_수정_1!$E$3:$I$718,4,FALSE)</f>
        <v>0</v>
      </c>
      <c r="K390">
        <f>VLOOKUP(C390,ERP자료_수정_1!$E$3:$I$718,5,FALSE)</f>
        <v>-173500</v>
      </c>
      <c r="O390" t="s">
        <v>5546</v>
      </c>
      <c r="P390" t="s">
        <v>1833</v>
      </c>
    </row>
    <row r="391" spans="1:16" ht="19.149999999999999" x14ac:dyDescent="0.7">
      <c r="A391">
        <v>211</v>
      </c>
      <c r="B391" t="s">
        <v>4563</v>
      </c>
      <c r="C391" t="s">
        <v>3167</v>
      </c>
      <c r="D391">
        <f t="shared" si="19"/>
        <v>10</v>
      </c>
      <c r="E391">
        <v>347</v>
      </c>
      <c r="F391">
        <f t="shared" si="20"/>
        <v>1</v>
      </c>
      <c r="G391" t="s">
        <v>3167</v>
      </c>
      <c r="H391">
        <f t="shared" si="18"/>
        <v>717</v>
      </c>
      <c r="I391">
        <f>VLOOKUP(C391,ERP자료_수정_1!$E$3:$I$718,3,FALSE)</f>
        <v>0</v>
      </c>
      <c r="J391">
        <f>VLOOKUP(C391,ERP자료_수정_1!$E$3:$I$718,4,FALSE)</f>
        <v>0</v>
      </c>
      <c r="K391">
        <f>VLOOKUP(C391,ERP자료_수정_1!$E$3:$I$718,5,FALSE)</f>
        <v>-1434862</v>
      </c>
      <c r="O391" t="s">
        <v>5547</v>
      </c>
      <c r="P391" t="s">
        <v>1836</v>
      </c>
    </row>
    <row r="392" spans="1:16" ht="19.149999999999999" x14ac:dyDescent="0.7">
      <c r="A392">
        <v>500</v>
      </c>
      <c r="B392" t="s">
        <v>4883</v>
      </c>
      <c r="C392" t="s">
        <v>3173</v>
      </c>
      <c r="D392">
        <f t="shared" si="19"/>
        <v>10</v>
      </c>
      <c r="E392">
        <v>348</v>
      </c>
      <c r="F392">
        <f t="shared" si="20"/>
        <v>1</v>
      </c>
      <c r="G392" t="s">
        <v>3173</v>
      </c>
      <c r="H392">
        <f t="shared" si="18"/>
        <v>718</v>
      </c>
      <c r="I392">
        <f>VLOOKUP(C392,ERP자료_수정_1!$E$3:$I$718,3,FALSE)</f>
        <v>16000</v>
      </c>
      <c r="J392">
        <f>VLOOKUP(C392,ERP자료_수정_1!$E$3:$I$718,4,FALSE)</f>
        <v>0</v>
      </c>
      <c r="K392">
        <f>VLOOKUP(C392,ERP자료_수정_1!$E$3:$I$718,5,FALSE)</f>
        <v>16000</v>
      </c>
      <c r="O392" t="s">
        <v>5548</v>
      </c>
      <c r="P392" t="s">
        <v>1839</v>
      </c>
    </row>
    <row r="393" spans="1:16" ht="19.149999999999999" x14ac:dyDescent="0.7">
      <c r="A393">
        <v>404</v>
      </c>
      <c r="B393" t="s">
        <v>4777</v>
      </c>
      <c r="C393" t="s">
        <v>3178</v>
      </c>
      <c r="D393">
        <f t="shared" si="19"/>
        <v>10</v>
      </c>
      <c r="E393">
        <v>349</v>
      </c>
      <c r="F393">
        <f t="shared" si="20"/>
        <v>1</v>
      </c>
      <c r="G393" t="s">
        <v>3178</v>
      </c>
      <c r="H393">
        <f t="shared" si="18"/>
        <v>719</v>
      </c>
      <c r="I393">
        <f>VLOOKUP(C393,ERP자료_수정_1!$E$3:$I$718,3,FALSE)</f>
        <v>920000</v>
      </c>
      <c r="J393">
        <f>VLOOKUP(C393,ERP자료_수정_1!$E$3:$I$718,4,FALSE)</f>
        <v>920000</v>
      </c>
      <c r="K393">
        <f>VLOOKUP(C393,ERP자료_수정_1!$E$3:$I$718,5,FALSE)</f>
        <v>0</v>
      </c>
      <c r="O393" t="s">
        <v>5549</v>
      </c>
      <c r="P393" t="s">
        <v>1843</v>
      </c>
    </row>
    <row r="394" spans="1:16" ht="19.149999999999999" x14ac:dyDescent="0.7">
      <c r="A394">
        <v>346</v>
      </c>
      <c r="B394" t="s">
        <v>4713</v>
      </c>
      <c r="C394" t="s">
        <v>3181</v>
      </c>
      <c r="D394">
        <f t="shared" si="19"/>
        <v>10</v>
      </c>
      <c r="E394">
        <v>350</v>
      </c>
      <c r="F394">
        <f t="shared" si="20"/>
        <v>1</v>
      </c>
      <c r="G394" t="s">
        <v>3181</v>
      </c>
      <c r="H394">
        <f t="shared" si="18"/>
        <v>720</v>
      </c>
      <c r="I394">
        <f>VLOOKUP(C394,ERP자료_수정_1!$E$3:$I$718,3,FALSE)</f>
        <v>0</v>
      </c>
      <c r="J394">
        <f>VLOOKUP(C394,ERP자료_수정_1!$E$3:$I$718,4,FALSE)</f>
        <v>0</v>
      </c>
      <c r="K394">
        <f>VLOOKUP(C394,ERP자료_수정_1!$E$3:$I$718,5,FALSE)</f>
        <v>-2812500</v>
      </c>
      <c r="O394" t="s">
        <v>5550</v>
      </c>
      <c r="P394" t="s">
        <v>1849</v>
      </c>
    </row>
    <row r="395" spans="1:16" ht="19.149999999999999" x14ac:dyDescent="0.7">
      <c r="A395">
        <v>405</v>
      </c>
      <c r="B395" t="s">
        <v>4778</v>
      </c>
      <c r="C395" t="s">
        <v>3185</v>
      </c>
      <c r="D395">
        <f t="shared" si="19"/>
        <v>10</v>
      </c>
      <c r="E395">
        <v>351</v>
      </c>
      <c r="F395">
        <f t="shared" si="20"/>
        <v>1</v>
      </c>
      <c r="G395" t="s">
        <v>3185</v>
      </c>
      <c r="H395">
        <f t="shared" si="18"/>
        <v>721</v>
      </c>
      <c r="I395">
        <f>VLOOKUP(C395,ERP자료_수정_1!$E$3:$I$718,3,FALSE)</f>
        <v>0</v>
      </c>
      <c r="J395">
        <f>VLOOKUP(C395,ERP자료_수정_1!$E$3:$I$718,4,FALSE)</f>
        <v>0</v>
      </c>
      <c r="K395">
        <f>VLOOKUP(C395,ERP자료_수정_1!$E$3:$I$718,5,FALSE)</f>
        <v>8000</v>
      </c>
      <c r="O395" t="s">
        <v>5551</v>
      </c>
      <c r="P395" t="s">
        <v>1852</v>
      </c>
    </row>
    <row r="396" spans="1:16" ht="19.149999999999999" x14ac:dyDescent="0.7">
      <c r="A396">
        <v>406</v>
      </c>
      <c r="B396" t="s">
        <v>4779</v>
      </c>
      <c r="C396" t="s">
        <v>3191</v>
      </c>
      <c r="D396">
        <f t="shared" si="19"/>
        <v>10</v>
      </c>
      <c r="E396">
        <v>352</v>
      </c>
      <c r="F396">
        <f t="shared" si="20"/>
        <v>1</v>
      </c>
      <c r="G396" t="s">
        <v>3191</v>
      </c>
      <c r="H396">
        <f t="shared" si="18"/>
        <v>723</v>
      </c>
      <c r="I396">
        <f>VLOOKUP(C396,ERP자료_수정_1!$E$3:$I$718,3,FALSE)</f>
        <v>160000</v>
      </c>
      <c r="J396">
        <f>VLOOKUP(C396,ERP자료_수정_1!$E$3:$I$718,4,FALSE)</f>
        <v>160000</v>
      </c>
      <c r="K396">
        <f>VLOOKUP(C396,ERP자료_수정_1!$E$3:$I$718,5,FALSE)</f>
        <v>0</v>
      </c>
      <c r="O396" t="s">
        <v>5552</v>
      </c>
      <c r="P396" t="s">
        <v>1856</v>
      </c>
    </row>
    <row r="397" spans="1:16" ht="19.149999999999999" x14ac:dyDescent="0.7">
      <c r="A397">
        <v>101</v>
      </c>
      <c r="B397" t="s">
        <v>4432</v>
      </c>
      <c r="C397" t="s">
        <v>3194</v>
      </c>
      <c r="D397">
        <f t="shared" si="19"/>
        <v>10</v>
      </c>
      <c r="E397">
        <v>353</v>
      </c>
      <c r="F397">
        <f t="shared" si="20"/>
        <v>1</v>
      </c>
      <c r="G397" t="s">
        <v>3194</v>
      </c>
      <c r="H397">
        <f t="shared" ref="H397:H460" si="21">MATCH(G397,$P$3:$P$1012,0)</f>
        <v>724</v>
      </c>
      <c r="I397">
        <f>VLOOKUP(C397,ERP자료_수정_1!$E$3:$I$718,3,FALSE)</f>
        <v>80000</v>
      </c>
      <c r="J397">
        <f>VLOOKUP(C397,ERP자료_수정_1!$E$3:$I$718,4,FALSE)</f>
        <v>80000</v>
      </c>
      <c r="K397">
        <f>VLOOKUP(C397,ERP자료_수정_1!$E$3:$I$718,5,FALSE)</f>
        <v>0</v>
      </c>
      <c r="O397" t="s">
        <v>5553</v>
      </c>
      <c r="P397" t="s">
        <v>1860</v>
      </c>
    </row>
    <row r="398" spans="1:16" ht="19.149999999999999" x14ac:dyDescent="0.7">
      <c r="A398">
        <v>635</v>
      </c>
      <c r="B398" t="s">
        <v>5034</v>
      </c>
      <c r="C398" t="s">
        <v>3199</v>
      </c>
      <c r="D398">
        <f t="shared" si="19"/>
        <v>10</v>
      </c>
      <c r="E398">
        <v>354</v>
      </c>
      <c r="F398">
        <f t="shared" si="20"/>
        <v>1</v>
      </c>
      <c r="G398" t="s">
        <v>3199</v>
      </c>
      <c r="H398">
        <f t="shared" si="21"/>
        <v>726</v>
      </c>
      <c r="I398">
        <f>VLOOKUP(C398,ERP자료_수정_1!$E$3:$I$718,3,FALSE)</f>
        <v>1632000</v>
      </c>
      <c r="J398">
        <f>VLOOKUP(C398,ERP자료_수정_1!$E$3:$I$718,4,FALSE)</f>
        <v>1639800</v>
      </c>
      <c r="K398">
        <f>VLOOKUP(C398,ERP자료_수정_1!$E$3:$I$718,5,FALSE)</f>
        <v>0</v>
      </c>
      <c r="O398" t="s">
        <v>5554</v>
      </c>
      <c r="P398" t="s">
        <v>1865</v>
      </c>
    </row>
    <row r="399" spans="1:16" ht="19.149999999999999" x14ac:dyDescent="0.7">
      <c r="A399">
        <v>636</v>
      </c>
      <c r="B399" t="s">
        <v>5035</v>
      </c>
      <c r="C399" t="s">
        <v>3215</v>
      </c>
      <c r="D399">
        <f t="shared" si="19"/>
        <v>10</v>
      </c>
      <c r="E399">
        <v>355</v>
      </c>
      <c r="F399">
        <f t="shared" si="20"/>
        <v>1</v>
      </c>
      <c r="G399" t="s">
        <v>3215</v>
      </c>
      <c r="H399">
        <f t="shared" si="21"/>
        <v>730</v>
      </c>
      <c r="I399">
        <f>VLOOKUP(C399,ERP자료_수정_1!$E$3:$I$718,3,FALSE)</f>
        <v>6324600</v>
      </c>
      <c r="J399">
        <f>VLOOKUP(C399,ERP자료_수정_1!$E$3:$I$718,4,FALSE)</f>
        <v>5000000</v>
      </c>
      <c r="K399">
        <f>VLOOKUP(C399,ERP자료_수정_1!$E$3:$I$718,5,FALSE)</f>
        <v>4324600</v>
      </c>
      <c r="O399" t="s">
        <v>5555</v>
      </c>
      <c r="P399" t="s">
        <v>1869</v>
      </c>
    </row>
    <row r="400" spans="1:16" ht="19.149999999999999" x14ac:dyDescent="0.7">
      <c r="A400">
        <v>462</v>
      </c>
      <c r="B400" t="s">
        <v>4843</v>
      </c>
      <c r="C400" t="s">
        <v>3219</v>
      </c>
      <c r="D400">
        <f t="shared" si="19"/>
        <v>10</v>
      </c>
      <c r="E400">
        <v>356</v>
      </c>
      <c r="F400">
        <f t="shared" si="20"/>
        <v>1</v>
      </c>
      <c r="G400" t="s">
        <v>3219</v>
      </c>
      <c r="H400">
        <f t="shared" si="21"/>
        <v>731</v>
      </c>
      <c r="I400">
        <f>VLOOKUP(C400,ERP자료_수정_1!$E$3:$I$718,3,FALSE)</f>
        <v>0</v>
      </c>
      <c r="J400">
        <f>VLOOKUP(C400,ERP자료_수정_1!$E$3:$I$718,4,FALSE)</f>
        <v>0</v>
      </c>
      <c r="K400">
        <f>VLOOKUP(C400,ERP자료_수정_1!$E$3:$I$718,5,FALSE)</f>
        <v>16000</v>
      </c>
      <c r="O400" t="s">
        <v>5556</v>
      </c>
      <c r="P400" t="s">
        <v>1873</v>
      </c>
    </row>
    <row r="401" spans="1:16" ht="19.149999999999999" x14ac:dyDescent="0.7">
      <c r="A401">
        <v>103</v>
      </c>
      <c r="B401" t="s">
        <v>4434</v>
      </c>
      <c r="C401" t="s">
        <v>3222</v>
      </c>
      <c r="D401">
        <f t="shared" si="19"/>
        <v>10</v>
      </c>
      <c r="E401">
        <v>357</v>
      </c>
      <c r="F401">
        <f t="shared" si="20"/>
        <v>1</v>
      </c>
      <c r="G401" t="s">
        <v>3222</v>
      </c>
      <c r="H401">
        <f t="shared" si="21"/>
        <v>732</v>
      </c>
      <c r="I401">
        <f>VLOOKUP(C401,ERP자료_수정_1!$E$3:$I$718,3,FALSE)</f>
        <v>15000</v>
      </c>
      <c r="J401">
        <f>VLOOKUP(C401,ERP자료_수정_1!$E$3:$I$718,4,FALSE)</f>
        <v>15000</v>
      </c>
      <c r="K401">
        <f>VLOOKUP(C401,ERP자료_수정_1!$E$3:$I$718,5,FALSE)</f>
        <v>0</v>
      </c>
      <c r="O401" t="s">
        <v>5557</v>
      </c>
      <c r="P401" t="s">
        <v>1878</v>
      </c>
    </row>
    <row r="402" spans="1:16" ht="19.149999999999999" x14ac:dyDescent="0.7">
      <c r="A402">
        <v>463</v>
      </c>
      <c r="B402" t="s">
        <v>4844</v>
      </c>
      <c r="C402" t="s">
        <v>3225</v>
      </c>
      <c r="D402">
        <f t="shared" si="19"/>
        <v>5</v>
      </c>
      <c r="E402">
        <v>358</v>
      </c>
      <c r="F402">
        <f t="shared" si="20"/>
        <v>1</v>
      </c>
      <c r="G402" t="s">
        <v>3225</v>
      </c>
      <c r="H402">
        <f t="shared" si="21"/>
        <v>733</v>
      </c>
      <c r="I402">
        <f>VLOOKUP(C402,ERP자료_수정_1!$E$3:$I$718,3,FALSE)</f>
        <v>0</v>
      </c>
      <c r="J402">
        <f>VLOOKUP(C402,ERP자료_수정_1!$E$3:$I$718,4,FALSE)</f>
        <v>5000000</v>
      </c>
      <c r="K402">
        <f>VLOOKUP(C402,ERP자료_수정_1!$E$3:$I$718,5,FALSE)</f>
        <v>-5000000</v>
      </c>
      <c r="O402" t="s">
        <v>5558</v>
      </c>
      <c r="P402" t="s">
        <v>1881</v>
      </c>
    </row>
    <row r="403" spans="1:16" ht="19.149999999999999" x14ac:dyDescent="0.7">
      <c r="A403">
        <v>464</v>
      </c>
      <c r="B403" t="s">
        <v>4845</v>
      </c>
      <c r="C403" t="s">
        <v>3233</v>
      </c>
      <c r="D403">
        <f t="shared" si="19"/>
        <v>10</v>
      </c>
      <c r="E403">
        <v>359</v>
      </c>
      <c r="F403">
        <f t="shared" si="20"/>
        <v>1</v>
      </c>
      <c r="G403" t="s">
        <v>3233</v>
      </c>
      <c r="H403">
        <f t="shared" si="21"/>
        <v>735</v>
      </c>
      <c r="I403">
        <f>VLOOKUP(C403,ERP자료_수정_1!$E$3:$I$718,3,FALSE)</f>
        <v>228000</v>
      </c>
      <c r="J403">
        <f>VLOOKUP(C403,ERP자료_수정_1!$E$3:$I$718,4,FALSE)</f>
        <v>228000</v>
      </c>
      <c r="K403">
        <f>VLOOKUP(C403,ERP자료_수정_1!$E$3:$I$718,5,FALSE)</f>
        <v>0</v>
      </c>
      <c r="O403" t="s">
        <v>5559</v>
      </c>
      <c r="P403" t="s">
        <v>1886</v>
      </c>
    </row>
    <row r="404" spans="1:16" ht="19.149999999999999" x14ac:dyDescent="0.7">
      <c r="A404">
        <v>562</v>
      </c>
      <c r="B404" t="s">
        <v>4952</v>
      </c>
      <c r="C404" t="s">
        <v>3241</v>
      </c>
      <c r="D404">
        <f t="shared" si="19"/>
        <v>10</v>
      </c>
      <c r="E404">
        <v>360</v>
      </c>
      <c r="F404">
        <f t="shared" si="20"/>
        <v>1</v>
      </c>
      <c r="G404" t="s">
        <v>3241</v>
      </c>
      <c r="H404">
        <f t="shared" si="21"/>
        <v>737</v>
      </c>
      <c r="I404">
        <f>VLOOKUP(C404,ERP자료_수정_1!$E$3:$I$718,3,FALSE)</f>
        <v>2975280</v>
      </c>
      <c r="J404">
        <f>VLOOKUP(C404,ERP자료_수정_1!$E$3:$I$718,4,FALSE)</f>
        <v>5000000</v>
      </c>
      <c r="K404">
        <f>VLOOKUP(C404,ERP자료_수정_1!$E$3:$I$718,5,FALSE)</f>
        <v>-2024720</v>
      </c>
      <c r="O404" t="s">
        <v>5560</v>
      </c>
      <c r="P404" t="s">
        <v>1890</v>
      </c>
    </row>
    <row r="405" spans="1:16" ht="19.149999999999999" x14ac:dyDescent="0.7">
      <c r="A405">
        <v>347</v>
      </c>
      <c r="B405" t="s">
        <v>4714</v>
      </c>
      <c r="C405" t="s">
        <v>3244</v>
      </c>
      <c r="D405">
        <f t="shared" si="19"/>
        <v>5</v>
      </c>
      <c r="E405">
        <v>361</v>
      </c>
      <c r="F405">
        <f t="shared" si="20"/>
        <v>2</v>
      </c>
      <c r="G405" t="s">
        <v>3244</v>
      </c>
      <c r="H405">
        <f t="shared" si="21"/>
        <v>738</v>
      </c>
      <c r="I405">
        <v>0</v>
      </c>
      <c r="J405">
        <v>0</v>
      </c>
      <c r="K405">
        <v>-136188</v>
      </c>
      <c r="O405" t="s">
        <v>5561</v>
      </c>
      <c r="P405" t="s">
        <v>1894</v>
      </c>
    </row>
    <row r="406" spans="1:16" ht="19.149999999999999" x14ac:dyDescent="0.7">
      <c r="A406">
        <v>48</v>
      </c>
      <c r="B406" t="s">
        <v>4365</v>
      </c>
      <c r="C406" t="s">
        <v>3245</v>
      </c>
      <c r="D406">
        <f t="shared" si="19"/>
        <v>10</v>
      </c>
      <c r="E406">
        <v>361</v>
      </c>
      <c r="F406">
        <f t="shared" si="20"/>
        <v>2</v>
      </c>
      <c r="G406" t="s">
        <v>3245</v>
      </c>
      <c r="H406" t="e">
        <f t="shared" si="21"/>
        <v>#N/A</v>
      </c>
      <c r="O406" t="s">
        <v>5562</v>
      </c>
      <c r="P406" t="s">
        <v>1900</v>
      </c>
    </row>
    <row r="407" spans="1:16" ht="19.149999999999999" x14ac:dyDescent="0.7">
      <c r="A407">
        <v>287</v>
      </c>
      <c r="B407" t="s">
        <v>4649</v>
      </c>
      <c r="C407" t="s">
        <v>3249</v>
      </c>
      <c r="D407">
        <f t="shared" si="19"/>
        <v>5</v>
      </c>
      <c r="E407">
        <v>363</v>
      </c>
      <c r="F407">
        <f t="shared" si="20"/>
        <v>1</v>
      </c>
      <c r="G407" t="s">
        <v>3249</v>
      </c>
      <c r="H407">
        <f t="shared" si="21"/>
        <v>739</v>
      </c>
      <c r="I407">
        <f>VLOOKUP(C407,ERP자료_수정_1!$E$3:$I$718,3,FALSE)</f>
        <v>0</v>
      </c>
      <c r="J407">
        <f>VLOOKUP(C407,ERP자료_수정_1!$E$3:$I$718,4,FALSE)</f>
        <v>0</v>
      </c>
      <c r="K407">
        <f>VLOOKUP(C407,ERP자료_수정_1!$E$3:$I$718,5,FALSE)</f>
        <v>80244062</v>
      </c>
      <c r="O407" t="s">
        <v>5563</v>
      </c>
      <c r="P407" t="s">
        <v>1904</v>
      </c>
    </row>
    <row r="408" spans="1:16" ht="19.149999999999999" x14ac:dyDescent="0.7">
      <c r="A408">
        <v>104</v>
      </c>
      <c r="B408" t="s">
        <v>4435</v>
      </c>
      <c r="C408" t="s">
        <v>3252</v>
      </c>
      <c r="D408">
        <f t="shared" si="19"/>
        <v>5</v>
      </c>
      <c r="E408">
        <v>364</v>
      </c>
      <c r="F408">
        <f t="shared" si="20"/>
        <v>2</v>
      </c>
      <c r="G408" t="s">
        <v>3252</v>
      </c>
      <c r="H408">
        <f t="shared" si="21"/>
        <v>740</v>
      </c>
      <c r="I408">
        <v>0</v>
      </c>
      <c r="J408">
        <v>0</v>
      </c>
      <c r="K408">
        <v>67152500</v>
      </c>
      <c r="O408" t="s">
        <v>5564</v>
      </c>
      <c r="P408" t="s">
        <v>1908</v>
      </c>
    </row>
    <row r="409" spans="1:16" ht="19.149999999999999" x14ac:dyDescent="0.7">
      <c r="A409">
        <v>49</v>
      </c>
      <c r="B409" t="s">
        <v>4366</v>
      </c>
      <c r="C409" t="s">
        <v>4367</v>
      </c>
      <c r="D409">
        <f t="shared" si="19"/>
        <v>10</v>
      </c>
      <c r="E409">
        <v>364</v>
      </c>
      <c r="F409">
        <f t="shared" si="20"/>
        <v>2</v>
      </c>
      <c r="G409" t="s">
        <v>4367</v>
      </c>
      <c r="H409" t="e">
        <f t="shared" si="21"/>
        <v>#N/A</v>
      </c>
      <c r="O409" t="s">
        <v>5565</v>
      </c>
      <c r="P409" t="s">
        <v>1912</v>
      </c>
    </row>
    <row r="410" spans="1:16" ht="19.149999999999999" x14ac:dyDescent="0.7">
      <c r="A410">
        <v>637</v>
      </c>
      <c r="B410" t="s">
        <v>5036</v>
      </c>
      <c r="C410" t="s">
        <v>3258</v>
      </c>
      <c r="D410">
        <f t="shared" si="19"/>
        <v>10</v>
      </c>
      <c r="E410">
        <v>365</v>
      </c>
      <c r="F410">
        <f t="shared" si="20"/>
        <v>1</v>
      </c>
      <c r="G410" t="s">
        <v>3258</v>
      </c>
      <c r="H410">
        <f t="shared" si="21"/>
        <v>741</v>
      </c>
      <c r="I410">
        <f>VLOOKUP(C410,ERP자료_수정_1!$E$3:$I$718,3,FALSE)</f>
        <v>0</v>
      </c>
      <c r="J410">
        <f>VLOOKUP(C410,ERP자료_수정_1!$E$3:$I$718,4,FALSE)</f>
        <v>0</v>
      </c>
      <c r="K410">
        <f>VLOOKUP(C410,ERP자료_수정_1!$E$3:$I$718,5,FALSE)</f>
        <v>-15548000</v>
      </c>
      <c r="O410" t="s">
        <v>5566</v>
      </c>
      <c r="P410" t="s">
        <v>1915</v>
      </c>
    </row>
    <row r="411" spans="1:16" ht="19.149999999999999" x14ac:dyDescent="0.7">
      <c r="A411">
        <v>105</v>
      </c>
      <c r="B411" t="s">
        <v>4436</v>
      </c>
      <c r="C411" t="s">
        <v>3267</v>
      </c>
      <c r="D411">
        <f t="shared" si="19"/>
        <v>10</v>
      </c>
      <c r="E411">
        <v>366</v>
      </c>
      <c r="F411">
        <f t="shared" si="20"/>
        <v>1</v>
      </c>
      <c r="G411" t="s">
        <v>3267</v>
      </c>
      <c r="H411">
        <f t="shared" si="21"/>
        <v>743</v>
      </c>
      <c r="I411">
        <f>VLOOKUP(C411,ERP자료_수정_1!$E$3:$I$718,3,FALSE)</f>
        <v>140000</v>
      </c>
      <c r="J411">
        <f>VLOOKUP(C411,ERP자료_수정_1!$E$3:$I$718,4,FALSE)</f>
        <v>140000</v>
      </c>
      <c r="K411">
        <f>VLOOKUP(C411,ERP자료_수정_1!$E$3:$I$718,5,FALSE)</f>
        <v>0</v>
      </c>
      <c r="O411" t="s">
        <v>5567</v>
      </c>
      <c r="P411" t="s">
        <v>1919</v>
      </c>
    </row>
    <row r="412" spans="1:16" ht="19.149999999999999" x14ac:dyDescent="0.7">
      <c r="A412">
        <v>212</v>
      </c>
      <c r="B412" t="s">
        <v>4564</v>
      </c>
      <c r="C412" t="s">
        <v>3270</v>
      </c>
      <c r="D412">
        <f t="shared" si="19"/>
        <v>10</v>
      </c>
      <c r="E412">
        <v>367</v>
      </c>
      <c r="F412">
        <f t="shared" si="20"/>
        <v>1</v>
      </c>
      <c r="G412" t="s">
        <v>3270</v>
      </c>
      <c r="H412">
        <f t="shared" si="21"/>
        <v>744</v>
      </c>
      <c r="I412">
        <f>VLOOKUP(C412,ERP자료_수정_1!$E$3:$I$718,3,FALSE)</f>
        <v>609600</v>
      </c>
      <c r="J412">
        <f>VLOOKUP(C412,ERP자료_수정_1!$E$3:$I$718,4,FALSE)</f>
        <v>5000000</v>
      </c>
      <c r="K412">
        <f>VLOOKUP(C412,ERP자료_수정_1!$E$3:$I$718,5,FALSE)</f>
        <v>-4361600</v>
      </c>
      <c r="O412" t="s">
        <v>5568</v>
      </c>
      <c r="P412" t="s">
        <v>1923</v>
      </c>
    </row>
    <row r="413" spans="1:16" ht="19.149999999999999" x14ac:dyDescent="0.7">
      <c r="A413">
        <v>106</v>
      </c>
      <c r="B413" t="s">
        <v>4437</v>
      </c>
      <c r="C413" t="s">
        <v>3276</v>
      </c>
      <c r="D413">
        <f t="shared" si="19"/>
        <v>5</v>
      </c>
      <c r="E413">
        <v>368</v>
      </c>
      <c r="F413">
        <f t="shared" si="20"/>
        <v>2</v>
      </c>
      <c r="G413" t="s">
        <v>3276</v>
      </c>
      <c r="H413">
        <f t="shared" si="21"/>
        <v>746</v>
      </c>
      <c r="I413">
        <v>0</v>
      </c>
      <c r="J413">
        <v>0</v>
      </c>
      <c r="K413">
        <v>-24216500</v>
      </c>
      <c r="O413" t="s">
        <v>5569</v>
      </c>
      <c r="P413" t="s">
        <v>1926</v>
      </c>
    </row>
    <row r="414" spans="1:16" ht="19.149999999999999" x14ac:dyDescent="0.7">
      <c r="A414">
        <v>50</v>
      </c>
      <c r="B414" t="s">
        <v>4368</v>
      </c>
      <c r="C414" t="s">
        <v>3277</v>
      </c>
      <c r="D414">
        <f t="shared" si="19"/>
        <v>10</v>
      </c>
      <c r="E414">
        <v>368</v>
      </c>
      <c r="F414">
        <f t="shared" si="20"/>
        <v>2</v>
      </c>
      <c r="G414" t="s">
        <v>3277</v>
      </c>
      <c r="H414" t="e">
        <f t="shared" si="21"/>
        <v>#N/A</v>
      </c>
      <c r="O414" t="s">
        <v>5570</v>
      </c>
      <c r="P414" t="s">
        <v>1930</v>
      </c>
    </row>
    <row r="415" spans="1:16" ht="19.149999999999999" x14ac:dyDescent="0.7">
      <c r="A415">
        <v>288</v>
      </c>
      <c r="B415" t="s">
        <v>4650</v>
      </c>
      <c r="C415" t="s">
        <v>3284</v>
      </c>
      <c r="D415">
        <f t="shared" si="19"/>
        <v>5</v>
      </c>
      <c r="E415">
        <v>369</v>
      </c>
      <c r="F415">
        <f t="shared" si="20"/>
        <v>1</v>
      </c>
      <c r="G415" t="s">
        <v>3284</v>
      </c>
      <c r="H415">
        <f t="shared" si="21"/>
        <v>748</v>
      </c>
      <c r="I415">
        <f>VLOOKUP(C415,ERP자료_수정_1!$E$3:$I$718,3,FALSE)</f>
        <v>19837443</v>
      </c>
      <c r="J415">
        <f>VLOOKUP(C415,ERP자료_수정_1!$E$3:$I$718,4,FALSE)</f>
        <v>4205932</v>
      </c>
      <c r="K415">
        <f>VLOOKUP(C415,ERP자료_수정_1!$E$3:$I$718,5,FALSE)</f>
        <v>30364447</v>
      </c>
      <c r="O415" t="s">
        <v>5571</v>
      </c>
      <c r="P415" t="s">
        <v>1933</v>
      </c>
    </row>
    <row r="416" spans="1:16" ht="19.149999999999999" x14ac:dyDescent="0.7">
      <c r="A416">
        <v>501</v>
      </c>
      <c r="B416" t="s">
        <v>4884</v>
      </c>
      <c r="C416" t="s">
        <v>3287</v>
      </c>
      <c r="D416">
        <f t="shared" si="19"/>
        <v>10</v>
      </c>
      <c r="E416">
        <v>370</v>
      </c>
      <c r="F416">
        <f t="shared" si="20"/>
        <v>1</v>
      </c>
      <c r="G416" t="s">
        <v>3287</v>
      </c>
      <c r="H416">
        <f t="shared" si="21"/>
        <v>749</v>
      </c>
      <c r="I416">
        <f>VLOOKUP(C416,ERP자료_수정_1!$E$3:$I$718,3,FALSE)</f>
        <v>76000</v>
      </c>
      <c r="J416">
        <f>VLOOKUP(C416,ERP자료_수정_1!$E$3:$I$718,4,FALSE)</f>
        <v>0</v>
      </c>
      <c r="K416">
        <f>VLOOKUP(C416,ERP자료_수정_1!$E$3:$I$718,5,FALSE)</f>
        <v>76000</v>
      </c>
      <c r="O416" t="s">
        <v>5572</v>
      </c>
      <c r="P416" t="s">
        <v>1937</v>
      </c>
    </row>
    <row r="417" spans="1:16" ht="19.149999999999999" x14ac:dyDescent="0.7">
      <c r="A417">
        <v>465</v>
      </c>
      <c r="B417" t="s">
        <v>4846</v>
      </c>
      <c r="C417" t="s">
        <v>3292</v>
      </c>
      <c r="D417">
        <f t="shared" si="19"/>
        <v>10</v>
      </c>
      <c r="E417">
        <v>371</v>
      </c>
      <c r="F417">
        <f t="shared" si="20"/>
        <v>1</v>
      </c>
      <c r="G417" t="s">
        <v>3292</v>
      </c>
      <c r="H417">
        <f t="shared" si="21"/>
        <v>750</v>
      </c>
      <c r="I417">
        <f>VLOOKUP(C417,ERP자료_수정_1!$E$3:$I$718,3,FALSE)</f>
        <v>76500</v>
      </c>
      <c r="J417">
        <f>VLOOKUP(C417,ERP자료_수정_1!$E$3:$I$718,4,FALSE)</f>
        <v>75000</v>
      </c>
      <c r="K417">
        <f>VLOOKUP(C417,ERP자료_수정_1!$E$3:$I$718,5,FALSE)</f>
        <v>1500</v>
      </c>
      <c r="O417" t="s">
        <v>5573</v>
      </c>
      <c r="P417" t="s">
        <v>1941</v>
      </c>
    </row>
    <row r="418" spans="1:16" ht="19.149999999999999" x14ac:dyDescent="0.7">
      <c r="A418">
        <v>348</v>
      </c>
      <c r="B418" t="s">
        <v>4715</v>
      </c>
      <c r="C418" t="s">
        <v>4716</v>
      </c>
      <c r="D418">
        <f t="shared" si="19"/>
        <v>10</v>
      </c>
      <c r="E418">
        <v>372</v>
      </c>
      <c r="F418">
        <f t="shared" si="20"/>
        <v>1</v>
      </c>
      <c r="G418" t="s">
        <v>4716</v>
      </c>
      <c r="H418">
        <f t="shared" si="21"/>
        <v>753</v>
      </c>
      <c r="I418">
        <f>VLOOKUP(C418,ERP자료_수정_1!$E$3:$I$718,3,FALSE)</f>
        <v>0</v>
      </c>
      <c r="J418">
        <f>VLOOKUP(C418,ERP자료_수정_1!$E$3:$I$718,4,FALSE)</f>
        <v>0</v>
      </c>
      <c r="K418">
        <f>VLOOKUP(C418,ERP자료_수정_1!$E$3:$I$718,5,FALSE)</f>
        <v>-3244690</v>
      </c>
      <c r="O418" t="s">
        <v>5574</v>
      </c>
      <c r="P418" t="s">
        <v>1944</v>
      </c>
    </row>
    <row r="419" spans="1:16" ht="19.149999999999999" x14ac:dyDescent="0.7">
      <c r="A419">
        <v>213</v>
      </c>
      <c r="B419" t="s">
        <v>4565</v>
      </c>
      <c r="C419" t="s">
        <v>3312</v>
      </c>
      <c r="D419">
        <f t="shared" si="19"/>
        <v>10</v>
      </c>
      <c r="E419">
        <v>373</v>
      </c>
      <c r="F419">
        <f t="shared" si="20"/>
        <v>1</v>
      </c>
      <c r="G419" t="s">
        <v>3313</v>
      </c>
      <c r="H419">
        <f t="shared" si="21"/>
        <v>755</v>
      </c>
      <c r="I419">
        <f>VLOOKUP(C419,ERP자료_수정_1!$E$3:$I$718,3,FALSE)</f>
        <v>4160950</v>
      </c>
      <c r="J419">
        <f>VLOOKUP(C419,ERP자료_수정_1!$E$3:$I$718,4,FALSE)</f>
        <v>5000000</v>
      </c>
      <c r="K419">
        <f>VLOOKUP(C419,ERP자료_수정_1!$E$3:$I$718,5,FALSE)</f>
        <v>-474688</v>
      </c>
      <c r="O419" t="s">
        <v>5575</v>
      </c>
      <c r="P419" t="s">
        <v>1950</v>
      </c>
    </row>
    <row r="420" spans="1:16" ht="19.149999999999999" x14ac:dyDescent="0.7">
      <c r="A420">
        <v>162</v>
      </c>
      <c r="B420" t="s">
        <v>4506</v>
      </c>
      <c r="C420" t="s">
        <v>3316</v>
      </c>
      <c r="D420">
        <f t="shared" si="19"/>
        <v>10</v>
      </c>
      <c r="E420">
        <v>374</v>
      </c>
      <c r="F420">
        <f t="shared" si="20"/>
        <v>1</v>
      </c>
      <c r="G420" t="s">
        <v>3316</v>
      </c>
      <c r="H420">
        <f t="shared" si="21"/>
        <v>756</v>
      </c>
      <c r="I420">
        <f>VLOOKUP(C420,ERP자료_수정_1!$E$3:$I$718,3,FALSE)</f>
        <v>0</v>
      </c>
      <c r="J420">
        <f>VLOOKUP(C420,ERP자료_수정_1!$E$3:$I$718,4,FALSE)</f>
        <v>0</v>
      </c>
      <c r="K420">
        <f>VLOOKUP(C420,ERP자료_수정_1!$E$3:$I$718,5,FALSE)</f>
        <v>-1446200</v>
      </c>
      <c r="O420" t="s">
        <v>5576</v>
      </c>
      <c r="P420" t="s">
        <v>1955</v>
      </c>
    </row>
    <row r="421" spans="1:16" ht="19.149999999999999" x14ac:dyDescent="0.7">
      <c r="A421">
        <v>466</v>
      </c>
      <c r="B421" t="s">
        <v>4847</v>
      </c>
      <c r="C421" t="s">
        <v>3326</v>
      </c>
      <c r="D421">
        <f t="shared" si="19"/>
        <v>10</v>
      </c>
      <c r="E421">
        <v>375</v>
      </c>
      <c r="F421">
        <f t="shared" si="20"/>
        <v>1</v>
      </c>
      <c r="G421" t="s">
        <v>3326</v>
      </c>
      <c r="H421">
        <f t="shared" si="21"/>
        <v>758</v>
      </c>
      <c r="I421">
        <f>VLOOKUP(C421,ERP자료_수정_1!$E$3:$I$718,3,FALSE)</f>
        <v>3449617</v>
      </c>
      <c r="J421">
        <f>VLOOKUP(C421,ERP자료_수정_1!$E$3:$I$718,4,FALSE)</f>
        <v>5000000</v>
      </c>
      <c r="K421">
        <f>VLOOKUP(C421,ERP자료_수정_1!$E$3:$I$718,5,FALSE)</f>
        <v>-1530716</v>
      </c>
      <c r="O421" t="s">
        <v>5577</v>
      </c>
      <c r="P421" t="s">
        <v>1959</v>
      </c>
    </row>
    <row r="422" spans="1:16" ht="19.149999999999999" x14ac:dyDescent="0.7">
      <c r="A422">
        <v>695</v>
      </c>
      <c r="B422" t="s">
        <v>5102</v>
      </c>
      <c r="C422" t="s">
        <v>3330</v>
      </c>
      <c r="D422">
        <f t="shared" si="19"/>
        <v>5</v>
      </c>
      <c r="E422">
        <v>376</v>
      </c>
      <c r="F422">
        <f t="shared" si="20"/>
        <v>1</v>
      </c>
      <c r="G422" t="s">
        <v>3330</v>
      </c>
      <c r="H422">
        <f t="shared" si="21"/>
        <v>759</v>
      </c>
      <c r="I422">
        <f>VLOOKUP(C422,ERP자료_수정_1!$E$3:$I$718,3,FALSE)</f>
        <v>30000000</v>
      </c>
      <c r="J422">
        <f>VLOOKUP(C422,ERP자료_수정_1!$E$3:$I$718,4,FALSE)</f>
        <v>0</v>
      </c>
      <c r="K422">
        <f>VLOOKUP(C422,ERP자료_수정_1!$E$3:$I$718,5,FALSE)</f>
        <v>-70000000</v>
      </c>
      <c r="O422" t="s">
        <v>5578</v>
      </c>
      <c r="P422" t="s">
        <v>1964</v>
      </c>
    </row>
    <row r="423" spans="1:16" ht="19.149999999999999" x14ac:dyDescent="0.7">
      <c r="A423">
        <v>696</v>
      </c>
      <c r="B423" t="s">
        <v>5103</v>
      </c>
      <c r="C423" t="s">
        <v>5104</v>
      </c>
      <c r="D423">
        <f t="shared" si="19"/>
        <v>10</v>
      </c>
      <c r="E423">
        <v>377</v>
      </c>
      <c r="F423">
        <f t="shared" si="20"/>
        <v>1</v>
      </c>
      <c r="G423" t="s">
        <v>3337</v>
      </c>
      <c r="H423">
        <f t="shared" si="21"/>
        <v>761</v>
      </c>
      <c r="I423">
        <f>VLOOKUP(C423,ERP자료_수정_1!$E$3:$I$718,3,FALSE)</f>
        <v>0</v>
      </c>
      <c r="J423">
        <f>VLOOKUP(C423,ERP자료_수정_1!$E$3:$I$718,4,FALSE)</f>
        <v>0</v>
      </c>
      <c r="K423">
        <f>VLOOKUP(C423,ERP자료_수정_1!$E$3:$I$718,5,FALSE)</f>
        <v>2376983</v>
      </c>
      <c r="O423" t="s">
        <v>5579</v>
      </c>
      <c r="P423" t="s">
        <v>1968</v>
      </c>
    </row>
    <row r="424" spans="1:16" ht="19.149999999999999" x14ac:dyDescent="0.7">
      <c r="A424">
        <v>467</v>
      </c>
      <c r="B424" t="s">
        <v>4848</v>
      </c>
      <c r="C424" t="s">
        <v>3341</v>
      </c>
      <c r="D424">
        <f t="shared" si="19"/>
        <v>10</v>
      </c>
      <c r="E424">
        <v>378</v>
      </c>
      <c r="F424">
        <f t="shared" si="20"/>
        <v>1</v>
      </c>
      <c r="G424" t="s">
        <v>3341</v>
      </c>
      <c r="H424">
        <f t="shared" si="21"/>
        <v>762</v>
      </c>
      <c r="I424">
        <f>VLOOKUP(C424,ERP자료_수정_1!$E$3:$I$718,3,FALSE)</f>
        <v>153000</v>
      </c>
      <c r="J424">
        <f>VLOOKUP(C424,ERP자료_수정_1!$E$3:$I$718,4,FALSE)</f>
        <v>153000</v>
      </c>
      <c r="K424">
        <f>VLOOKUP(C424,ERP자료_수정_1!$E$3:$I$718,5,FALSE)</f>
        <v>0</v>
      </c>
      <c r="O424" t="s">
        <v>5580</v>
      </c>
      <c r="P424" t="s">
        <v>1973</v>
      </c>
    </row>
    <row r="425" spans="1:16" ht="19.149999999999999" x14ac:dyDescent="0.7">
      <c r="A425">
        <v>349</v>
      </c>
      <c r="B425" t="s">
        <v>4717</v>
      </c>
      <c r="C425" t="s">
        <v>3352</v>
      </c>
      <c r="D425">
        <f t="shared" si="19"/>
        <v>10</v>
      </c>
      <c r="E425">
        <v>379</v>
      </c>
      <c r="F425">
        <f t="shared" si="20"/>
        <v>1</v>
      </c>
      <c r="G425" t="s">
        <v>3352</v>
      </c>
      <c r="H425">
        <f t="shared" si="21"/>
        <v>765</v>
      </c>
      <c r="I425">
        <f>VLOOKUP(C425,ERP자료_수정_1!$E$3:$I$718,3,FALSE)</f>
        <v>93070</v>
      </c>
      <c r="J425">
        <f>VLOOKUP(C425,ERP자료_수정_1!$E$3:$I$718,4,FALSE)</f>
        <v>93070</v>
      </c>
      <c r="K425">
        <f>VLOOKUP(C425,ERP자료_수정_1!$E$3:$I$718,5,FALSE)</f>
        <v>0</v>
      </c>
      <c r="O425" t="s">
        <v>5581</v>
      </c>
      <c r="P425" t="s">
        <v>1978</v>
      </c>
    </row>
    <row r="426" spans="1:16" ht="19.149999999999999" x14ac:dyDescent="0.7">
      <c r="A426">
        <v>350</v>
      </c>
      <c r="B426" t="s">
        <v>4718</v>
      </c>
      <c r="C426" t="s">
        <v>3356</v>
      </c>
      <c r="D426">
        <f t="shared" si="19"/>
        <v>10</v>
      </c>
      <c r="E426">
        <v>380</v>
      </c>
      <c r="F426">
        <f t="shared" si="20"/>
        <v>1</v>
      </c>
      <c r="G426" t="s">
        <v>3356</v>
      </c>
      <c r="H426">
        <f t="shared" si="21"/>
        <v>766</v>
      </c>
      <c r="I426">
        <f>VLOOKUP(C426,ERP자료_수정_1!$E$3:$I$718,3,FALSE)</f>
        <v>7580230</v>
      </c>
      <c r="J426">
        <f>VLOOKUP(C426,ERP자료_수정_1!$E$3:$I$718,4,FALSE)</f>
        <v>7203050</v>
      </c>
      <c r="K426">
        <f>VLOOKUP(C426,ERP자료_수정_1!$E$3:$I$718,5,FALSE)</f>
        <v>47595440</v>
      </c>
      <c r="O426" t="s">
        <v>5582</v>
      </c>
      <c r="P426" t="s">
        <v>1983</v>
      </c>
    </row>
    <row r="427" spans="1:16" ht="19.149999999999999" x14ac:dyDescent="0.7">
      <c r="A427">
        <v>351</v>
      </c>
      <c r="B427" t="s">
        <v>4719</v>
      </c>
      <c r="C427" t="s">
        <v>3359</v>
      </c>
      <c r="D427">
        <f t="shared" si="19"/>
        <v>10</v>
      </c>
      <c r="E427">
        <v>381</v>
      </c>
      <c r="F427">
        <f t="shared" si="20"/>
        <v>1</v>
      </c>
      <c r="G427" t="s">
        <v>3359</v>
      </c>
      <c r="H427">
        <f t="shared" si="21"/>
        <v>767</v>
      </c>
      <c r="I427">
        <f>VLOOKUP(C427,ERP자료_수정_1!$E$3:$I$718,3,FALSE)</f>
        <v>12179400</v>
      </c>
      <c r="J427">
        <f>VLOOKUP(C427,ERP자료_수정_1!$E$3:$I$718,4,FALSE)</f>
        <v>12179400</v>
      </c>
      <c r="K427">
        <f>VLOOKUP(C427,ERP자료_수정_1!$E$3:$I$718,5,FALSE)</f>
        <v>0</v>
      </c>
      <c r="O427" t="s">
        <v>5583</v>
      </c>
      <c r="P427" t="s">
        <v>1987</v>
      </c>
    </row>
    <row r="428" spans="1:16" ht="19.149999999999999" x14ac:dyDescent="0.7">
      <c r="A428">
        <v>352</v>
      </c>
      <c r="B428" t="s">
        <v>4720</v>
      </c>
      <c r="C428" t="s">
        <v>3363</v>
      </c>
      <c r="D428">
        <f t="shared" si="19"/>
        <v>10</v>
      </c>
      <c r="E428">
        <v>382</v>
      </c>
      <c r="F428">
        <f t="shared" si="20"/>
        <v>2</v>
      </c>
      <c r="G428" t="s">
        <v>3363</v>
      </c>
      <c r="H428">
        <f t="shared" si="21"/>
        <v>768</v>
      </c>
      <c r="I428">
        <f>VLOOKUP(C428,ERP자료_수정_1!$E$3:$I$718,3,FALSE)</f>
        <v>280000</v>
      </c>
      <c r="J428">
        <f>VLOOKUP(C428,ERP자료_수정_1!$E$3:$I$718,4,FALSE)</f>
        <v>0</v>
      </c>
      <c r="K428">
        <v>560000</v>
      </c>
      <c r="O428" t="s">
        <v>5584</v>
      </c>
      <c r="P428" t="s">
        <v>1993</v>
      </c>
    </row>
    <row r="429" spans="1:16" ht="19.149999999999999" x14ac:dyDescent="0.7">
      <c r="A429">
        <v>353</v>
      </c>
      <c r="B429" t="s">
        <v>4721</v>
      </c>
      <c r="C429" t="s">
        <v>4722</v>
      </c>
      <c r="D429">
        <f t="shared" si="19"/>
        <v>5</v>
      </c>
      <c r="E429">
        <v>382</v>
      </c>
      <c r="F429">
        <f t="shared" si="20"/>
        <v>2</v>
      </c>
      <c r="G429" t="s">
        <v>4722</v>
      </c>
      <c r="H429">
        <f t="shared" si="21"/>
        <v>769</v>
      </c>
      <c r="O429" t="s">
        <v>5585</v>
      </c>
      <c r="P429" t="s">
        <v>1997</v>
      </c>
    </row>
    <row r="430" spans="1:16" ht="19.149999999999999" x14ac:dyDescent="0.7">
      <c r="A430">
        <v>468</v>
      </c>
      <c r="B430" t="s">
        <v>4849</v>
      </c>
      <c r="C430" t="s">
        <v>3368</v>
      </c>
      <c r="D430">
        <f t="shared" si="19"/>
        <v>10</v>
      </c>
      <c r="E430">
        <v>383</v>
      </c>
      <c r="F430">
        <f t="shared" si="20"/>
        <v>1</v>
      </c>
      <c r="G430" t="s">
        <v>3368</v>
      </c>
      <c r="H430">
        <f t="shared" si="21"/>
        <v>770</v>
      </c>
      <c r="I430">
        <f>VLOOKUP(C430,ERP자료_수정_1!$E$3:$I$718,3,FALSE)</f>
        <v>80000</v>
      </c>
      <c r="J430">
        <f>VLOOKUP(C430,ERP자료_수정_1!$E$3:$I$718,4,FALSE)</f>
        <v>80000</v>
      </c>
      <c r="K430">
        <f>VLOOKUP(C430,ERP자료_수정_1!$E$3:$I$718,5,FALSE)</f>
        <v>0</v>
      </c>
      <c r="O430" t="s">
        <v>5586</v>
      </c>
      <c r="P430" t="s">
        <v>2001</v>
      </c>
    </row>
    <row r="431" spans="1:16" ht="19.149999999999999" x14ac:dyDescent="0.7">
      <c r="A431">
        <v>697</v>
      </c>
      <c r="B431" t="s">
        <v>5105</v>
      </c>
      <c r="C431" t="s">
        <v>3372</v>
      </c>
      <c r="D431">
        <f t="shared" si="19"/>
        <v>10</v>
      </c>
      <c r="E431">
        <v>384</v>
      </c>
      <c r="F431">
        <f t="shared" si="20"/>
        <v>1</v>
      </c>
      <c r="G431" t="s">
        <v>3372</v>
      </c>
      <c r="H431">
        <f t="shared" si="21"/>
        <v>771</v>
      </c>
      <c r="I431">
        <f>VLOOKUP(C431,ERP자료_수정_1!$E$3:$I$718,3,FALSE)</f>
        <v>628000</v>
      </c>
      <c r="J431">
        <f>VLOOKUP(C431,ERP자료_수정_1!$E$3:$I$718,4,FALSE)</f>
        <v>628000</v>
      </c>
      <c r="K431">
        <f>VLOOKUP(C431,ERP자료_수정_1!$E$3:$I$718,5,FALSE)</f>
        <v>0</v>
      </c>
      <c r="O431" t="s">
        <v>5587</v>
      </c>
      <c r="P431" t="s">
        <v>2006</v>
      </c>
    </row>
    <row r="432" spans="1:16" ht="19.149999999999999" x14ac:dyDescent="0.7">
      <c r="A432">
        <v>163</v>
      </c>
      <c r="B432" t="s">
        <v>4507</v>
      </c>
      <c r="C432" t="s">
        <v>3379</v>
      </c>
      <c r="D432">
        <f t="shared" si="19"/>
        <v>10</v>
      </c>
      <c r="E432">
        <v>385</v>
      </c>
      <c r="F432">
        <f t="shared" si="20"/>
        <v>1</v>
      </c>
      <c r="G432" t="s">
        <v>5588</v>
      </c>
      <c r="H432">
        <f t="shared" si="21"/>
        <v>773</v>
      </c>
      <c r="I432">
        <f>VLOOKUP(C432,ERP자료_수정_1!$E$3:$I$718,3,FALSE)</f>
        <v>0</v>
      </c>
      <c r="J432">
        <f>VLOOKUP(C432,ERP자료_수정_1!$E$3:$I$718,4,FALSE)</f>
        <v>0</v>
      </c>
      <c r="K432">
        <f>VLOOKUP(C432,ERP자료_수정_1!$E$3:$I$718,5,FALSE)</f>
        <v>3178100</v>
      </c>
      <c r="O432" t="s">
        <v>5589</v>
      </c>
      <c r="P432" t="s">
        <v>2012</v>
      </c>
    </row>
    <row r="433" spans="1:16" ht="19.149999999999999" x14ac:dyDescent="0.7">
      <c r="A433">
        <v>107</v>
      </c>
      <c r="B433" t="s">
        <v>4438</v>
      </c>
      <c r="C433" t="s">
        <v>3374</v>
      </c>
      <c r="D433">
        <f t="shared" si="19"/>
        <v>10</v>
      </c>
      <c r="E433">
        <v>386</v>
      </c>
      <c r="F433">
        <f t="shared" si="20"/>
        <v>1</v>
      </c>
      <c r="G433" t="s">
        <v>3374</v>
      </c>
      <c r="H433">
        <f t="shared" si="21"/>
        <v>772</v>
      </c>
      <c r="I433">
        <f>VLOOKUP(C433,ERP자료_수정_1!$E$3:$I$718,3,FALSE)</f>
        <v>0</v>
      </c>
      <c r="J433">
        <f>VLOOKUP(C433,ERP자료_수정_1!$E$3:$I$718,4,FALSE)</f>
        <v>0</v>
      </c>
      <c r="K433">
        <f>VLOOKUP(C433,ERP자료_수정_1!$E$3:$I$718,5,FALSE)</f>
        <v>-33162100</v>
      </c>
      <c r="O433" t="s">
        <v>5590</v>
      </c>
      <c r="P433" t="s">
        <v>2017</v>
      </c>
    </row>
    <row r="434" spans="1:16" ht="19.149999999999999" x14ac:dyDescent="0.7">
      <c r="A434">
        <v>698</v>
      </c>
      <c r="B434" t="s">
        <v>5106</v>
      </c>
      <c r="C434" t="s">
        <v>3385</v>
      </c>
      <c r="D434">
        <f t="shared" si="19"/>
        <v>10</v>
      </c>
      <c r="E434">
        <v>387</v>
      </c>
      <c r="F434">
        <f t="shared" si="20"/>
        <v>1</v>
      </c>
      <c r="G434" t="s">
        <v>3385</v>
      </c>
      <c r="H434">
        <f t="shared" si="21"/>
        <v>774</v>
      </c>
      <c r="I434">
        <f>VLOOKUP(C434,ERP자료_수정_1!$E$3:$I$718,3,FALSE)</f>
        <v>768250</v>
      </c>
      <c r="J434">
        <f>VLOOKUP(C434,ERP자료_수정_1!$E$3:$I$718,4,FALSE)</f>
        <v>1021000</v>
      </c>
      <c r="K434">
        <f>VLOOKUP(C434,ERP자료_수정_1!$E$3:$I$718,5,FALSE)</f>
        <v>72750</v>
      </c>
      <c r="O434" t="s">
        <v>5591</v>
      </c>
      <c r="P434" t="s">
        <v>2021</v>
      </c>
    </row>
    <row r="435" spans="1:16" ht="19.149999999999999" x14ac:dyDescent="0.7">
      <c r="A435">
        <v>108</v>
      </c>
      <c r="B435" t="s">
        <v>4439</v>
      </c>
      <c r="C435" t="s">
        <v>3388</v>
      </c>
      <c r="D435">
        <f t="shared" si="19"/>
        <v>10</v>
      </c>
      <c r="E435">
        <v>388</v>
      </c>
      <c r="F435">
        <f t="shared" si="20"/>
        <v>1</v>
      </c>
      <c r="G435" t="s">
        <v>3388</v>
      </c>
      <c r="H435">
        <f t="shared" si="21"/>
        <v>775</v>
      </c>
      <c r="I435">
        <f>VLOOKUP(C435,ERP자료_수정_1!$E$3:$I$718,3,FALSE)</f>
        <v>306000</v>
      </c>
      <c r="J435">
        <f>VLOOKUP(C435,ERP자료_수정_1!$E$3:$I$718,4,FALSE)</f>
        <v>306000</v>
      </c>
      <c r="K435">
        <f>VLOOKUP(C435,ERP자료_수정_1!$E$3:$I$718,5,FALSE)</f>
        <v>0</v>
      </c>
      <c r="O435" t="s">
        <v>5592</v>
      </c>
      <c r="P435" t="s">
        <v>2024</v>
      </c>
    </row>
    <row r="436" spans="1:16" ht="19.149999999999999" x14ac:dyDescent="0.7">
      <c r="A436">
        <v>407</v>
      </c>
      <c r="B436" t="s">
        <v>4780</v>
      </c>
      <c r="C436" t="s">
        <v>3391</v>
      </c>
      <c r="D436">
        <f t="shared" si="19"/>
        <v>10</v>
      </c>
      <c r="E436">
        <v>389</v>
      </c>
      <c r="F436">
        <f t="shared" si="20"/>
        <v>1</v>
      </c>
      <c r="G436" t="s">
        <v>3391</v>
      </c>
      <c r="H436">
        <f t="shared" si="21"/>
        <v>776</v>
      </c>
      <c r="I436">
        <f>VLOOKUP(C436,ERP자료_수정_1!$E$3:$I$718,3,FALSE)</f>
        <v>240000</v>
      </c>
      <c r="J436">
        <f>VLOOKUP(C436,ERP자료_수정_1!$E$3:$I$718,4,FALSE)</f>
        <v>0</v>
      </c>
      <c r="K436">
        <f>VLOOKUP(C436,ERP자료_수정_1!$E$3:$I$718,5,FALSE)</f>
        <v>-6061000</v>
      </c>
      <c r="O436" t="s">
        <v>5593</v>
      </c>
      <c r="P436" t="s">
        <v>2028</v>
      </c>
    </row>
    <row r="437" spans="1:16" ht="19.149999999999999" x14ac:dyDescent="0.7">
      <c r="A437">
        <v>502</v>
      </c>
      <c r="B437" t="s">
        <v>4885</v>
      </c>
      <c r="C437" t="s">
        <v>3396</v>
      </c>
      <c r="D437">
        <f t="shared" si="19"/>
        <v>10</v>
      </c>
      <c r="E437">
        <v>390</v>
      </c>
      <c r="F437">
        <f t="shared" si="20"/>
        <v>1</v>
      </c>
      <c r="G437" t="s">
        <v>3396</v>
      </c>
      <c r="H437">
        <f t="shared" si="21"/>
        <v>777</v>
      </c>
      <c r="I437">
        <f>VLOOKUP(C437,ERP자료_수정_1!$E$3:$I$718,3,FALSE)</f>
        <v>4223000</v>
      </c>
      <c r="J437">
        <f>VLOOKUP(C437,ERP자료_수정_1!$E$3:$I$718,4,FALSE)</f>
        <v>21814451</v>
      </c>
      <c r="K437">
        <f>VLOOKUP(C437,ERP자료_수정_1!$E$3:$I$718,5,FALSE)</f>
        <v>-17591451</v>
      </c>
      <c r="O437" t="s">
        <v>5594</v>
      </c>
      <c r="P437" t="s">
        <v>2031</v>
      </c>
    </row>
    <row r="438" spans="1:16" ht="19.149999999999999" x14ac:dyDescent="0.7">
      <c r="A438">
        <v>354</v>
      </c>
      <c r="B438" t="s">
        <v>4723</v>
      </c>
      <c r="C438" t="s">
        <v>3411</v>
      </c>
      <c r="D438">
        <f t="shared" si="19"/>
        <v>10</v>
      </c>
      <c r="E438">
        <v>391</v>
      </c>
      <c r="F438">
        <f t="shared" si="20"/>
        <v>1</v>
      </c>
      <c r="G438" t="s">
        <v>3411</v>
      </c>
      <c r="H438">
        <f t="shared" si="21"/>
        <v>780</v>
      </c>
      <c r="I438">
        <f>VLOOKUP(C438,ERP자료_수정_1!$E$3:$I$718,3,FALSE)</f>
        <v>80000</v>
      </c>
      <c r="J438">
        <f>VLOOKUP(C438,ERP자료_수정_1!$E$3:$I$718,4,FALSE)</f>
        <v>80000</v>
      </c>
      <c r="K438">
        <f>VLOOKUP(C438,ERP자료_수정_1!$E$3:$I$718,5,FALSE)</f>
        <v>0</v>
      </c>
      <c r="O438" t="s">
        <v>5595</v>
      </c>
      <c r="P438" t="s">
        <v>2034</v>
      </c>
    </row>
    <row r="439" spans="1:16" ht="19.149999999999999" x14ac:dyDescent="0.7">
      <c r="A439">
        <v>214</v>
      </c>
      <c r="B439" t="s">
        <v>4566</v>
      </c>
      <c r="C439" t="s">
        <v>3425</v>
      </c>
      <c r="D439">
        <f t="shared" si="19"/>
        <v>10</v>
      </c>
      <c r="E439">
        <v>392</v>
      </c>
      <c r="F439">
        <f t="shared" si="20"/>
        <v>1</v>
      </c>
      <c r="G439" t="s">
        <v>3425</v>
      </c>
      <c r="H439">
        <f t="shared" si="21"/>
        <v>783</v>
      </c>
      <c r="I439">
        <f>VLOOKUP(C439,ERP자료_수정_1!$E$3:$I$718,3,FALSE)</f>
        <v>0</v>
      </c>
      <c r="J439">
        <f>VLOOKUP(C439,ERP자료_수정_1!$E$3:$I$718,4,FALSE)</f>
        <v>0</v>
      </c>
      <c r="K439">
        <f>VLOOKUP(C439,ERP자료_수정_1!$E$3:$I$718,5,FALSE)</f>
        <v>-4816000</v>
      </c>
      <c r="O439" t="s">
        <v>5596</v>
      </c>
      <c r="P439" t="s">
        <v>2037</v>
      </c>
    </row>
    <row r="440" spans="1:16" ht="19.149999999999999" x14ac:dyDescent="0.7">
      <c r="A440">
        <v>503</v>
      </c>
      <c r="B440" t="s">
        <v>4886</v>
      </c>
      <c r="C440" t="s">
        <v>3429</v>
      </c>
      <c r="D440">
        <f t="shared" si="19"/>
        <v>10</v>
      </c>
      <c r="E440">
        <v>393</v>
      </c>
      <c r="F440">
        <f t="shared" si="20"/>
        <v>1</v>
      </c>
      <c r="G440" t="s">
        <v>3429</v>
      </c>
      <c r="H440">
        <f t="shared" si="21"/>
        <v>784</v>
      </c>
      <c r="I440">
        <f>VLOOKUP(C440,ERP자료_수정_1!$E$3:$I$718,3,FALSE)</f>
        <v>66000</v>
      </c>
      <c r="J440">
        <f>VLOOKUP(C440,ERP자료_수정_1!$E$3:$I$718,4,FALSE)</f>
        <v>66000</v>
      </c>
      <c r="K440">
        <f>VLOOKUP(C440,ERP자료_수정_1!$E$3:$I$718,5,FALSE)</f>
        <v>0</v>
      </c>
      <c r="O440" t="s">
        <v>5597</v>
      </c>
      <c r="P440" t="s">
        <v>2043</v>
      </c>
    </row>
    <row r="441" spans="1:16" ht="19.149999999999999" x14ac:dyDescent="0.7">
      <c r="A441">
        <v>355</v>
      </c>
      <c r="B441" t="s">
        <v>4724</v>
      </c>
      <c r="C441" t="s">
        <v>3433</v>
      </c>
      <c r="D441">
        <f t="shared" si="19"/>
        <v>10</v>
      </c>
      <c r="E441">
        <v>394</v>
      </c>
      <c r="F441">
        <f t="shared" si="20"/>
        <v>1</v>
      </c>
      <c r="G441" t="s">
        <v>3433</v>
      </c>
      <c r="H441">
        <f t="shared" si="21"/>
        <v>785</v>
      </c>
      <c r="I441">
        <f>VLOOKUP(C441,ERP자료_수정_1!$E$3:$I$718,3,FALSE)</f>
        <v>320000</v>
      </c>
      <c r="J441">
        <f>VLOOKUP(C441,ERP자료_수정_1!$E$3:$I$718,4,FALSE)</f>
        <v>320000</v>
      </c>
      <c r="K441">
        <f>VLOOKUP(C441,ERP자료_수정_1!$E$3:$I$718,5,FALSE)</f>
        <v>0</v>
      </c>
      <c r="O441" t="s">
        <v>5598</v>
      </c>
      <c r="P441" t="s">
        <v>2048</v>
      </c>
    </row>
    <row r="442" spans="1:16" ht="19.149999999999999" x14ac:dyDescent="0.7">
      <c r="A442">
        <v>563</v>
      </c>
      <c r="B442" t="s">
        <v>4953</v>
      </c>
      <c r="C442" t="s">
        <v>3444</v>
      </c>
      <c r="D442">
        <f t="shared" si="19"/>
        <v>10</v>
      </c>
      <c r="E442">
        <v>395</v>
      </c>
      <c r="F442">
        <f t="shared" si="20"/>
        <v>1</v>
      </c>
      <c r="G442" t="s">
        <v>3444</v>
      </c>
      <c r="H442">
        <f t="shared" si="21"/>
        <v>788</v>
      </c>
      <c r="I442">
        <f>VLOOKUP(C442,ERP자료_수정_1!$E$3:$I$718,3,FALSE)</f>
        <v>-1516400</v>
      </c>
      <c r="J442">
        <f>VLOOKUP(C442,ERP자료_수정_1!$E$3:$I$718,4,FALSE)</f>
        <v>5000000</v>
      </c>
      <c r="K442">
        <f>VLOOKUP(C442,ERP자료_수정_1!$E$3:$I$718,5,FALSE)</f>
        <v>-6255629</v>
      </c>
      <c r="O442" t="s">
        <v>5599</v>
      </c>
      <c r="P442" t="s">
        <v>2053</v>
      </c>
    </row>
    <row r="443" spans="1:16" ht="19.149999999999999" x14ac:dyDescent="0.7">
      <c r="A443">
        <v>504</v>
      </c>
      <c r="B443" t="s">
        <v>4887</v>
      </c>
      <c r="C443" t="s">
        <v>3447</v>
      </c>
      <c r="D443">
        <f t="shared" si="19"/>
        <v>10</v>
      </c>
      <c r="E443">
        <v>396</v>
      </c>
      <c r="F443">
        <f t="shared" si="20"/>
        <v>1</v>
      </c>
      <c r="G443" t="s">
        <v>3447</v>
      </c>
      <c r="H443">
        <f t="shared" si="21"/>
        <v>789</v>
      </c>
      <c r="I443">
        <f>VLOOKUP(C443,ERP자료_수정_1!$E$3:$I$718,3,FALSE)</f>
        <v>0</v>
      </c>
      <c r="J443">
        <f>VLOOKUP(C443,ERP자료_수정_1!$E$3:$I$718,4,FALSE)</f>
        <v>0</v>
      </c>
      <c r="K443">
        <f>VLOOKUP(C443,ERP자료_수정_1!$E$3:$I$718,5,FALSE)</f>
        <v>-22672</v>
      </c>
      <c r="O443" t="s">
        <v>5600</v>
      </c>
      <c r="P443" t="s">
        <v>2057</v>
      </c>
    </row>
    <row r="444" spans="1:16" ht="19.149999999999999" x14ac:dyDescent="0.7">
      <c r="A444">
        <v>408</v>
      </c>
      <c r="B444" t="s">
        <v>4781</v>
      </c>
      <c r="C444" t="s">
        <v>3451</v>
      </c>
      <c r="D444">
        <f t="shared" si="19"/>
        <v>10</v>
      </c>
      <c r="E444">
        <v>397</v>
      </c>
      <c r="F444">
        <f t="shared" si="20"/>
        <v>1</v>
      </c>
      <c r="G444" t="s">
        <v>3451</v>
      </c>
      <c r="H444">
        <f t="shared" si="21"/>
        <v>790</v>
      </c>
      <c r="I444">
        <f>VLOOKUP(C444,ERP자료_수정_1!$E$3:$I$718,3,FALSE)</f>
        <v>0</v>
      </c>
      <c r="J444">
        <f>VLOOKUP(C444,ERP자료_수정_1!$E$3:$I$718,4,FALSE)</f>
        <v>0</v>
      </c>
      <c r="K444">
        <f>VLOOKUP(C444,ERP자료_수정_1!$E$3:$I$718,5,FALSE)</f>
        <v>-2558172</v>
      </c>
      <c r="O444" t="s">
        <v>5601</v>
      </c>
      <c r="P444" t="s">
        <v>2062</v>
      </c>
    </row>
    <row r="445" spans="1:16" ht="19.149999999999999" x14ac:dyDescent="0.7">
      <c r="A445">
        <v>505</v>
      </c>
      <c r="B445" t="s">
        <v>4888</v>
      </c>
      <c r="C445" t="s">
        <v>3466</v>
      </c>
      <c r="D445">
        <f t="shared" si="19"/>
        <v>10</v>
      </c>
      <c r="E445">
        <v>398</v>
      </c>
      <c r="F445">
        <f t="shared" si="20"/>
        <v>1</v>
      </c>
      <c r="G445" t="s">
        <v>3466</v>
      </c>
      <c r="H445">
        <f t="shared" si="21"/>
        <v>794</v>
      </c>
      <c r="I445">
        <f>VLOOKUP(C445,ERP자료_수정_1!$E$3:$I$718,3,FALSE)</f>
        <v>400000</v>
      </c>
      <c r="J445">
        <f>VLOOKUP(C445,ERP자료_수정_1!$E$3:$I$718,4,FALSE)</f>
        <v>400000</v>
      </c>
      <c r="K445">
        <f>VLOOKUP(C445,ERP자료_수정_1!$E$3:$I$718,5,FALSE)</f>
        <v>0</v>
      </c>
      <c r="O445" t="s">
        <v>5602</v>
      </c>
      <c r="P445" t="s">
        <v>2067</v>
      </c>
    </row>
    <row r="446" spans="1:16" ht="19.149999999999999" x14ac:dyDescent="0.7">
      <c r="A446">
        <v>164</v>
      </c>
      <c r="B446" t="s">
        <v>4508</v>
      </c>
      <c r="C446" t="s">
        <v>3471</v>
      </c>
      <c r="D446">
        <f t="shared" si="19"/>
        <v>10</v>
      </c>
      <c r="E446">
        <v>399</v>
      </c>
      <c r="F446">
        <f t="shared" si="20"/>
        <v>1</v>
      </c>
      <c r="G446" t="s">
        <v>3471</v>
      </c>
      <c r="H446">
        <f t="shared" si="21"/>
        <v>795</v>
      </c>
      <c r="I446">
        <f>VLOOKUP(C446,ERP자료_수정_1!$E$3:$I$718,3,FALSE)</f>
        <v>217000</v>
      </c>
      <c r="J446">
        <f>VLOOKUP(C446,ERP자료_수정_1!$E$3:$I$718,4,FALSE)</f>
        <v>217000</v>
      </c>
      <c r="K446">
        <f>VLOOKUP(C446,ERP자료_수정_1!$E$3:$I$718,5,FALSE)</f>
        <v>0</v>
      </c>
      <c r="O446" t="s">
        <v>5603</v>
      </c>
      <c r="P446" t="s">
        <v>2073</v>
      </c>
    </row>
    <row r="447" spans="1:16" ht="19.149999999999999" x14ac:dyDescent="0.7">
      <c r="A447">
        <v>356</v>
      </c>
      <c r="B447" t="s">
        <v>4725</v>
      </c>
      <c r="C447" t="s">
        <v>3477</v>
      </c>
      <c r="D447">
        <f t="shared" si="19"/>
        <v>10</v>
      </c>
      <c r="E447">
        <v>400</v>
      </c>
      <c r="F447">
        <f t="shared" si="20"/>
        <v>1</v>
      </c>
      <c r="G447" t="s">
        <v>3477</v>
      </c>
      <c r="H447">
        <f t="shared" si="21"/>
        <v>797</v>
      </c>
      <c r="I447">
        <f>VLOOKUP(C447,ERP자료_수정_1!$E$3:$I$718,3,FALSE)</f>
        <v>966000</v>
      </c>
      <c r="J447">
        <f>VLOOKUP(C447,ERP자료_수정_1!$E$3:$I$718,4,FALSE)</f>
        <v>1035000</v>
      </c>
      <c r="K447">
        <f>VLOOKUP(C447,ERP자료_수정_1!$E$3:$I$718,5,FALSE)</f>
        <v>0</v>
      </c>
      <c r="O447" t="s">
        <v>5604</v>
      </c>
      <c r="P447" t="s">
        <v>2078</v>
      </c>
    </row>
    <row r="448" spans="1:16" ht="19.149999999999999" x14ac:dyDescent="0.7">
      <c r="A448">
        <v>51</v>
      </c>
      <c r="B448" t="s">
        <v>4369</v>
      </c>
      <c r="C448" t="s">
        <v>3480</v>
      </c>
      <c r="D448">
        <f t="shared" si="19"/>
        <v>5</v>
      </c>
      <c r="E448">
        <v>401</v>
      </c>
      <c r="F448">
        <f t="shared" si="20"/>
        <v>2</v>
      </c>
      <c r="G448" t="s">
        <v>3480</v>
      </c>
      <c r="H448">
        <f t="shared" si="21"/>
        <v>798</v>
      </c>
      <c r="I448">
        <f>VLOOKUP(C448,ERP자료_수정_1!$E$3:$I$718,3,FALSE)</f>
        <v>0</v>
      </c>
      <c r="J448">
        <f>VLOOKUP(C448,ERP자료_수정_1!$E$3:$I$718,4,FALSE)</f>
        <v>0</v>
      </c>
      <c r="K448">
        <f>VLOOKUP(C448,ERP자료_수정_1!$E$3:$I$718,5,FALSE)</f>
        <v>375010200</v>
      </c>
      <c r="O448" t="s">
        <v>5605</v>
      </c>
      <c r="P448" t="s">
        <v>2083</v>
      </c>
    </row>
    <row r="449" spans="1:16" ht="19.149999999999999" x14ac:dyDescent="0.7">
      <c r="A449">
        <v>165</v>
      </c>
      <c r="B449" t="s">
        <v>4509</v>
      </c>
      <c r="C449" t="s">
        <v>3480</v>
      </c>
      <c r="D449">
        <f t="shared" si="19"/>
        <v>10</v>
      </c>
      <c r="E449">
        <v>401</v>
      </c>
      <c r="F449">
        <f t="shared" si="20"/>
        <v>2</v>
      </c>
      <c r="G449" t="s">
        <v>3480</v>
      </c>
      <c r="H449">
        <f t="shared" si="21"/>
        <v>798</v>
      </c>
      <c r="O449" t="s">
        <v>5606</v>
      </c>
      <c r="P449" t="s">
        <v>2087</v>
      </c>
    </row>
    <row r="450" spans="1:16" ht="19.149999999999999" x14ac:dyDescent="0.7">
      <c r="A450">
        <v>52</v>
      </c>
      <c r="B450" t="s">
        <v>4370</v>
      </c>
      <c r="C450" t="s">
        <v>3484</v>
      </c>
      <c r="D450">
        <f t="shared" si="19"/>
        <v>10</v>
      </c>
      <c r="E450">
        <v>402</v>
      </c>
      <c r="F450">
        <f t="shared" si="20"/>
        <v>2</v>
      </c>
      <c r="G450" t="s">
        <v>3484</v>
      </c>
      <c r="H450" t="e">
        <f t="shared" si="21"/>
        <v>#N/A</v>
      </c>
      <c r="O450" t="s">
        <v>5607</v>
      </c>
      <c r="P450" t="s">
        <v>2090</v>
      </c>
    </row>
    <row r="451" spans="1:16" ht="19.149999999999999" x14ac:dyDescent="0.7">
      <c r="A451">
        <v>109</v>
      </c>
      <c r="B451" t="s">
        <v>4440</v>
      </c>
      <c r="C451" t="s">
        <v>3483</v>
      </c>
      <c r="D451">
        <f t="shared" ref="D451:D514" si="22">LEN(B451)</f>
        <v>5</v>
      </c>
      <c r="E451">
        <v>402</v>
      </c>
      <c r="F451">
        <f t="shared" ref="F451:F514" si="23">COUNTIF($E$3:$E$700,E451)</f>
        <v>2</v>
      </c>
      <c r="G451" t="s">
        <v>3483</v>
      </c>
      <c r="H451">
        <f t="shared" si="21"/>
        <v>799</v>
      </c>
      <c r="I451">
        <v>0</v>
      </c>
      <c r="J451">
        <v>0</v>
      </c>
      <c r="K451">
        <v>-46328400</v>
      </c>
      <c r="O451" t="s">
        <v>5608</v>
      </c>
      <c r="P451" t="s">
        <v>2095</v>
      </c>
    </row>
    <row r="452" spans="1:16" ht="19.149999999999999" x14ac:dyDescent="0.7">
      <c r="A452">
        <v>564</v>
      </c>
      <c r="B452" t="s">
        <v>4954</v>
      </c>
      <c r="C452" t="s">
        <v>3489</v>
      </c>
      <c r="D452">
        <f t="shared" si="22"/>
        <v>10</v>
      </c>
      <c r="E452">
        <v>403</v>
      </c>
      <c r="F452">
        <f t="shared" si="23"/>
        <v>1</v>
      </c>
      <c r="G452" t="s">
        <v>3489</v>
      </c>
      <c r="H452">
        <f t="shared" si="21"/>
        <v>800</v>
      </c>
      <c r="I452">
        <f>VLOOKUP(C452,ERP자료_수정_1!$E$3:$I$718,3,FALSE)</f>
        <v>4139724</v>
      </c>
      <c r="J452">
        <f>VLOOKUP(C452,ERP자료_수정_1!$E$3:$I$718,4,FALSE)</f>
        <v>10000000</v>
      </c>
      <c r="K452">
        <f>VLOOKUP(C452,ERP자료_수정_1!$E$3:$I$718,5,FALSE)</f>
        <v>-5041876</v>
      </c>
      <c r="O452" t="s">
        <v>5609</v>
      </c>
      <c r="P452" t="s">
        <v>2098</v>
      </c>
    </row>
    <row r="453" spans="1:16" ht="19.149999999999999" x14ac:dyDescent="0.7">
      <c r="A453">
        <v>357</v>
      </c>
      <c r="B453" t="s">
        <v>4726</v>
      </c>
      <c r="C453" t="s">
        <v>3493</v>
      </c>
      <c r="D453">
        <f t="shared" si="22"/>
        <v>10</v>
      </c>
      <c r="E453">
        <v>404</v>
      </c>
      <c r="F453">
        <f t="shared" si="23"/>
        <v>1</v>
      </c>
      <c r="G453" t="s">
        <v>3493</v>
      </c>
      <c r="H453">
        <f t="shared" si="21"/>
        <v>801</v>
      </c>
      <c r="I453">
        <f>VLOOKUP(C453,ERP자료_수정_1!$E$3:$I$718,3,FALSE)</f>
        <v>229500</v>
      </c>
      <c r="J453">
        <f>VLOOKUP(C453,ERP자료_수정_1!$E$3:$I$718,4,FALSE)</f>
        <v>229500</v>
      </c>
      <c r="K453">
        <f>VLOOKUP(C453,ERP자료_수정_1!$E$3:$I$718,5,FALSE)</f>
        <v>0</v>
      </c>
      <c r="O453" t="s">
        <v>5610</v>
      </c>
      <c r="P453" t="s">
        <v>2102</v>
      </c>
    </row>
    <row r="454" spans="1:16" ht="19.149999999999999" x14ac:dyDescent="0.7">
      <c r="A454">
        <v>565</v>
      </c>
      <c r="B454" t="s">
        <v>4955</v>
      </c>
      <c r="C454" t="s">
        <v>3512</v>
      </c>
      <c r="D454">
        <f t="shared" si="22"/>
        <v>10</v>
      </c>
      <c r="E454">
        <v>405</v>
      </c>
      <c r="F454">
        <f t="shared" si="23"/>
        <v>1</v>
      </c>
      <c r="G454" t="s">
        <v>3512</v>
      </c>
      <c r="H454">
        <f t="shared" si="21"/>
        <v>806</v>
      </c>
      <c r="I454">
        <f>VLOOKUP(C454,ERP자료_수정_1!$E$3:$I$718,3,FALSE)</f>
        <v>0</v>
      </c>
      <c r="J454">
        <f>VLOOKUP(C454,ERP자료_수정_1!$E$3:$I$718,4,FALSE)</f>
        <v>0</v>
      </c>
      <c r="K454">
        <f>VLOOKUP(C454,ERP자료_수정_1!$E$3:$I$718,5,FALSE)</f>
        <v>-39000</v>
      </c>
      <c r="O454" t="s">
        <v>5611</v>
      </c>
      <c r="P454" t="s">
        <v>2105</v>
      </c>
    </row>
    <row r="455" spans="1:16" ht="19.149999999999999" x14ac:dyDescent="0.7">
      <c r="A455">
        <v>215</v>
      </c>
      <c r="B455" t="s">
        <v>4567</v>
      </c>
      <c r="C455" t="s">
        <v>3521</v>
      </c>
      <c r="D455">
        <f t="shared" si="22"/>
        <v>10</v>
      </c>
      <c r="E455">
        <v>406</v>
      </c>
      <c r="F455">
        <f t="shared" si="23"/>
        <v>2</v>
      </c>
      <c r="G455" t="s">
        <v>3521</v>
      </c>
      <c r="H455">
        <f t="shared" si="21"/>
        <v>808</v>
      </c>
      <c r="I455">
        <v>240000</v>
      </c>
      <c r="J455">
        <v>0</v>
      </c>
      <c r="K455">
        <v>6509380</v>
      </c>
      <c r="O455" t="s">
        <v>5612</v>
      </c>
      <c r="P455" t="s">
        <v>2109</v>
      </c>
    </row>
    <row r="456" spans="1:16" ht="19.149999999999999" x14ac:dyDescent="0.7">
      <c r="A456">
        <v>53</v>
      </c>
      <c r="B456" t="s">
        <v>4371</v>
      </c>
      <c r="C456" t="s">
        <v>4372</v>
      </c>
      <c r="D456">
        <f t="shared" si="22"/>
        <v>5</v>
      </c>
      <c r="E456">
        <v>406</v>
      </c>
      <c r="F456">
        <f t="shared" si="23"/>
        <v>2</v>
      </c>
      <c r="G456" t="s">
        <v>4372</v>
      </c>
      <c r="H456" t="e">
        <f t="shared" si="21"/>
        <v>#N/A</v>
      </c>
      <c r="O456" t="s">
        <v>5613</v>
      </c>
      <c r="P456" t="s">
        <v>2112</v>
      </c>
    </row>
    <row r="457" spans="1:16" ht="19.149999999999999" x14ac:dyDescent="0.7">
      <c r="A457">
        <v>358</v>
      </c>
      <c r="B457" t="s">
        <v>4727</v>
      </c>
      <c r="C457" t="s">
        <v>3526</v>
      </c>
      <c r="D457">
        <f t="shared" si="22"/>
        <v>10</v>
      </c>
      <c r="E457">
        <v>407</v>
      </c>
      <c r="F457">
        <f t="shared" si="23"/>
        <v>1</v>
      </c>
      <c r="G457" t="s">
        <v>3526</v>
      </c>
      <c r="H457">
        <f t="shared" si="21"/>
        <v>809</v>
      </c>
      <c r="I457">
        <f>VLOOKUP(C457,ERP자료_수정_1!$E$3:$I$718,3,FALSE)</f>
        <v>30000</v>
      </c>
      <c r="J457">
        <f>VLOOKUP(C457,ERP자료_수정_1!$E$3:$I$718,4,FALSE)</f>
        <v>30000</v>
      </c>
      <c r="K457">
        <f>VLOOKUP(C457,ERP자료_수정_1!$E$3:$I$718,5,FALSE)</f>
        <v>0</v>
      </c>
      <c r="O457" t="s">
        <v>5614</v>
      </c>
      <c r="P457" t="s">
        <v>2116</v>
      </c>
    </row>
    <row r="458" spans="1:16" ht="19.149999999999999" x14ac:dyDescent="0.7">
      <c r="A458">
        <v>596</v>
      </c>
      <c r="B458" t="s">
        <v>4991</v>
      </c>
      <c r="C458" t="s">
        <v>3529</v>
      </c>
      <c r="D458">
        <f t="shared" si="22"/>
        <v>10</v>
      </c>
      <c r="E458">
        <v>408</v>
      </c>
      <c r="F458">
        <f t="shared" si="23"/>
        <v>1</v>
      </c>
      <c r="G458" t="s">
        <v>3529</v>
      </c>
      <c r="H458">
        <f t="shared" si="21"/>
        <v>810</v>
      </c>
      <c r="I458">
        <f>VLOOKUP(C458,ERP자료_수정_1!$E$3:$I$718,3,FALSE)</f>
        <v>10042956</v>
      </c>
      <c r="J458">
        <f>VLOOKUP(C458,ERP자료_수정_1!$E$3:$I$718,4,FALSE)</f>
        <v>20000000</v>
      </c>
      <c r="K458">
        <f>VLOOKUP(C458,ERP자료_수정_1!$E$3:$I$718,5,FALSE)</f>
        <v>-9957044</v>
      </c>
      <c r="O458" t="s">
        <v>5615</v>
      </c>
      <c r="P458" t="s">
        <v>2120</v>
      </c>
    </row>
    <row r="459" spans="1:16" ht="19.149999999999999" x14ac:dyDescent="0.7">
      <c r="A459">
        <v>259</v>
      </c>
      <c r="B459" t="s">
        <v>4615</v>
      </c>
      <c r="C459" t="s">
        <v>3533</v>
      </c>
      <c r="D459">
        <f t="shared" si="22"/>
        <v>10</v>
      </c>
      <c r="E459">
        <v>409</v>
      </c>
      <c r="F459">
        <f t="shared" si="23"/>
        <v>1</v>
      </c>
      <c r="G459" t="s">
        <v>3533</v>
      </c>
      <c r="H459">
        <f t="shared" si="21"/>
        <v>811</v>
      </c>
      <c r="I459">
        <f>VLOOKUP(C459,ERP자료_수정_1!$E$3:$I$718,3,FALSE)</f>
        <v>0</v>
      </c>
      <c r="J459">
        <f>VLOOKUP(C459,ERP자료_수정_1!$E$3:$I$718,4,FALSE)</f>
        <v>0</v>
      </c>
      <c r="K459">
        <f>VLOOKUP(C459,ERP자료_수정_1!$E$3:$I$718,5,FALSE)</f>
        <v>326158</v>
      </c>
      <c r="O459" t="s">
        <v>5616</v>
      </c>
      <c r="P459" t="s">
        <v>2123</v>
      </c>
    </row>
    <row r="460" spans="1:16" ht="19.149999999999999" x14ac:dyDescent="0.7">
      <c r="A460">
        <v>260</v>
      </c>
      <c r="B460" t="s">
        <v>4616</v>
      </c>
      <c r="C460" t="s">
        <v>3537</v>
      </c>
      <c r="D460">
        <f t="shared" si="22"/>
        <v>10</v>
      </c>
      <c r="E460">
        <v>410</v>
      </c>
      <c r="F460">
        <f t="shared" si="23"/>
        <v>1</v>
      </c>
      <c r="G460" t="s">
        <v>3537</v>
      </c>
      <c r="H460">
        <f t="shared" si="21"/>
        <v>812</v>
      </c>
      <c r="I460">
        <f>VLOOKUP(C460,ERP자료_수정_1!$E$3:$I$718,3,FALSE)</f>
        <v>353520</v>
      </c>
      <c r="J460">
        <f>VLOOKUP(C460,ERP자료_수정_1!$E$3:$I$718,4,FALSE)</f>
        <v>353520</v>
      </c>
      <c r="K460">
        <f>VLOOKUP(C460,ERP자료_수정_1!$E$3:$I$718,5,FALSE)</f>
        <v>0</v>
      </c>
      <c r="O460" t="s">
        <v>5617</v>
      </c>
      <c r="P460" t="s">
        <v>2127</v>
      </c>
    </row>
    <row r="461" spans="1:16" ht="19.149999999999999" x14ac:dyDescent="0.7">
      <c r="A461">
        <v>566</v>
      </c>
      <c r="B461" t="s">
        <v>4956</v>
      </c>
      <c r="C461" t="s">
        <v>3540</v>
      </c>
      <c r="D461">
        <f t="shared" si="22"/>
        <v>10</v>
      </c>
      <c r="E461">
        <v>411</v>
      </c>
      <c r="F461">
        <f t="shared" si="23"/>
        <v>1</v>
      </c>
      <c r="G461" t="s">
        <v>3540</v>
      </c>
      <c r="H461">
        <f t="shared" ref="H461:H524" si="24">MATCH(G461,$P$3:$P$1012,0)</f>
        <v>813</v>
      </c>
      <c r="I461">
        <f>VLOOKUP(C461,ERP자료_수정_1!$E$3:$I$718,3,FALSE)</f>
        <v>745120</v>
      </c>
      <c r="J461">
        <f>VLOOKUP(C461,ERP자료_수정_1!$E$3:$I$718,4,FALSE)</f>
        <v>1000000</v>
      </c>
      <c r="K461">
        <f>VLOOKUP(C461,ERP자료_수정_1!$E$3:$I$718,5,FALSE)</f>
        <v>-254880</v>
      </c>
      <c r="O461" t="s">
        <v>5618</v>
      </c>
      <c r="P461" t="s">
        <v>2130</v>
      </c>
    </row>
    <row r="462" spans="1:16" ht="19.149999999999999" x14ac:dyDescent="0.7">
      <c r="A462">
        <v>567</v>
      </c>
      <c r="B462" t="s">
        <v>4957</v>
      </c>
      <c r="C462" t="s">
        <v>3549</v>
      </c>
      <c r="D462">
        <f t="shared" si="22"/>
        <v>10</v>
      </c>
      <c r="E462">
        <v>412</v>
      </c>
      <c r="F462">
        <f t="shared" si="23"/>
        <v>1</v>
      </c>
      <c r="G462" t="s">
        <v>3549</v>
      </c>
      <c r="H462">
        <f t="shared" si="24"/>
        <v>815</v>
      </c>
      <c r="I462">
        <f>VLOOKUP(C462,ERP자료_수정_1!$E$3:$I$718,3,FALSE)</f>
        <v>80000</v>
      </c>
      <c r="J462">
        <f>VLOOKUP(C462,ERP자료_수정_1!$E$3:$I$718,4,FALSE)</f>
        <v>80000</v>
      </c>
      <c r="K462">
        <f>VLOOKUP(C462,ERP자료_수정_1!$E$3:$I$718,5,FALSE)</f>
        <v>0</v>
      </c>
      <c r="O462" t="s">
        <v>5619</v>
      </c>
      <c r="P462" t="s">
        <v>2134</v>
      </c>
    </row>
    <row r="463" spans="1:16" ht="19.149999999999999" x14ac:dyDescent="0.7">
      <c r="A463">
        <v>359</v>
      </c>
      <c r="B463" t="s">
        <v>4728</v>
      </c>
      <c r="C463" t="s">
        <v>3553</v>
      </c>
      <c r="D463">
        <f t="shared" si="22"/>
        <v>10</v>
      </c>
      <c r="E463">
        <v>413</v>
      </c>
      <c r="F463">
        <f t="shared" si="23"/>
        <v>1</v>
      </c>
      <c r="G463" t="s">
        <v>3553</v>
      </c>
      <c r="H463">
        <f t="shared" si="24"/>
        <v>816</v>
      </c>
      <c r="I463">
        <f>VLOOKUP(C463,ERP자료_수정_1!$E$3:$I$718,3,FALSE)</f>
        <v>474000</v>
      </c>
      <c r="J463">
        <f>VLOOKUP(C463,ERP자료_수정_1!$E$3:$I$718,4,FALSE)</f>
        <v>460000</v>
      </c>
      <c r="K463">
        <f>VLOOKUP(C463,ERP자료_수정_1!$E$3:$I$718,5,FALSE)</f>
        <v>94000</v>
      </c>
      <c r="O463" t="s">
        <v>5620</v>
      </c>
      <c r="P463" t="s">
        <v>2138</v>
      </c>
    </row>
    <row r="464" spans="1:16" ht="19.149999999999999" x14ac:dyDescent="0.7">
      <c r="A464">
        <v>638</v>
      </c>
      <c r="B464" t="s">
        <v>5037</v>
      </c>
      <c r="C464" t="s">
        <v>3557</v>
      </c>
      <c r="D464">
        <f t="shared" si="22"/>
        <v>10</v>
      </c>
      <c r="E464">
        <v>414</v>
      </c>
      <c r="F464">
        <f t="shared" si="23"/>
        <v>1</v>
      </c>
      <c r="G464" t="s">
        <v>3557</v>
      </c>
      <c r="H464">
        <f t="shared" si="24"/>
        <v>817</v>
      </c>
      <c r="I464">
        <f>VLOOKUP(C464,ERP자료_수정_1!$E$3:$I$718,3,FALSE)</f>
        <v>5059600</v>
      </c>
      <c r="J464">
        <f>VLOOKUP(C464,ERP자료_수정_1!$E$3:$I$718,4,FALSE)</f>
        <v>5000000</v>
      </c>
      <c r="K464">
        <f>VLOOKUP(C464,ERP자료_수정_1!$E$3:$I$718,5,FALSE)</f>
        <v>59600</v>
      </c>
      <c r="O464" t="s">
        <v>5621</v>
      </c>
      <c r="P464" t="s">
        <v>2141</v>
      </c>
    </row>
    <row r="465" spans="1:16" ht="19.149999999999999" x14ac:dyDescent="0.7">
      <c r="A465">
        <v>216</v>
      </c>
      <c r="B465" t="s">
        <v>4568</v>
      </c>
      <c r="C465" t="s">
        <v>3560</v>
      </c>
      <c r="D465">
        <f t="shared" si="22"/>
        <v>10</v>
      </c>
      <c r="E465">
        <v>415</v>
      </c>
      <c r="F465">
        <f t="shared" si="23"/>
        <v>1</v>
      </c>
      <c r="G465" t="s">
        <v>3560</v>
      </c>
      <c r="H465">
        <f t="shared" si="24"/>
        <v>818</v>
      </c>
      <c r="I465">
        <f>VLOOKUP(C465,ERP자료_수정_1!$E$3:$I$718,3,FALSE)</f>
        <v>1623000</v>
      </c>
      <c r="J465">
        <f>VLOOKUP(C465,ERP자료_수정_1!$E$3:$I$718,4,FALSE)</f>
        <v>1623000</v>
      </c>
      <c r="K465">
        <f>VLOOKUP(C465,ERP자료_수정_1!$E$3:$I$718,5,FALSE)</f>
        <v>0</v>
      </c>
      <c r="O465" t="s">
        <v>5622</v>
      </c>
      <c r="P465" t="s">
        <v>2145</v>
      </c>
    </row>
    <row r="466" spans="1:16" ht="19.149999999999999" x14ac:dyDescent="0.7">
      <c r="A466">
        <v>568</v>
      </c>
      <c r="B466" t="s">
        <v>4958</v>
      </c>
      <c r="C466" t="s">
        <v>3562</v>
      </c>
      <c r="D466">
        <f t="shared" si="22"/>
        <v>10</v>
      </c>
      <c r="E466">
        <v>416</v>
      </c>
      <c r="F466">
        <f t="shared" si="23"/>
        <v>1</v>
      </c>
      <c r="G466" t="s">
        <v>3562</v>
      </c>
      <c r="H466">
        <f t="shared" si="24"/>
        <v>819</v>
      </c>
      <c r="I466">
        <f>VLOOKUP(C466,ERP자료_수정_1!$E$3:$I$718,3,FALSE)</f>
        <v>689920</v>
      </c>
      <c r="J466">
        <f>VLOOKUP(C466,ERP자료_수정_1!$E$3:$I$718,4,FALSE)</f>
        <v>1000000</v>
      </c>
      <c r="K466">
        <f>VLOOKUP(C466,ERP자료_수정_1!$E$3:$I$718,5,FALSE)</f>
        <v>-310080</v>
      </c>
      <c r="O466" t="s">
        <v>5623</v>
      </c>
      <c r="P466" t="s">
        <v>2149</v>
      </c>
    </row>
    <row r="467" spans="1:16" ht="19.149999999999999" x14ac:dyDescent="0.7">
      <c r="A467">
        <v>166</v>
      </c>
      <c r="B467" t="s">
        <v>4510</v>
      </c>
      <c r="C467" t="s">
        <v>3565</v>
      </c>
      <c r="D467">
        <f t="shared" si="22"/>
        <v>10</v>
      </c>
      <c r="E467">
        <v>417</v>
      </c>
      <c r="F467">
        <f t="shared" si="23"/>
        <v>1</v>
      </c>
      <c r="G467" t="s">
        <v>3565</v>
      </c>
      <c r="H467">
        <f t="shared" si="24"/>
        <v>820</v>
      </c>
      <c r="I467">
        <f>VLOOKUP(C467,ERP자료_수정_1!$E$3:$I$718,3,FALSE)</f>
        <v>0</v>
      </c>
      <c r="J467">
        <f>VLOOKUP(C467,ERP자료_수정_1!$E$3:$I$718,4,FALSE)</f>
        <v>0</v>
      </c>
      <c r="K467">
        <f>VLOOKUP(C467,ERP자료_수정_1!$E$3:$I$718,5,FALSE)</f>
        <v>-27200</v>
      </c>
      <c r="O467" t="s">
        <v>5624</v>
      </c>
      <c r="P467" t="s">
        <v>2152</v>
      </c>
    </row>
    <row r="468" spans="1:16" ht="19.149999999999999" x14ac:dyDescent="0.7">
      <c r="A468">
        <v>699</v>
      </c>
      <c r="B468" t="s">
        <v>5107</v>
      </c>
      <c r="C468" t="s">
        <v>5108</v>
      </c>
      <c r="D468">
        <f t="shared" si="22"/>
        <v>10</v>
      </c>
      <c r="E468">
        <v>418</v>
      </c>
      <c r="F468">
        <f t="shared" si="23"/>
        <v>1</v>
      </c>
      <c r="G468" t="s">
        <v>134</v>
      </c>
      <c r="H468">
        <f t="shared" si="24"/>
        <v>19</v>
      </c>
      <c r="I468">
        <f>VLOOKUP(C468,ERP자료_수정_1!$E$3:$I$718,3,FALSE)</f>
        <v>520000</v>
      </c>
      <c r="J468">
        <f>VLOOKUP(C468,ERP자료_수정_1!$E$3:$I$718,4,FALSE)</f>
        <v>520000</v>
      </c>
      <c r="K468">
        <f>VLOOKUP(C468,ERP자료_수정_1!$E$3:$I$718,5,FALSE)</f>
        <v>0</v>
      </c>
      <c r="O468" t="s">
        <v>5625</v>
      </c>
      <c r="P468" t="s">
        <v>2156</v>
      </c>
    </row>
    <row r="469" spans="1:16" ht="19.149999999999999" x14ac:dyDescent="0.7">
      <c r="A469">
        <v>167</v>
      </c>
      <c r="B469" t="s">
        <v>4511</v>
      </c>
      <c r="C469" t="s">
        <v>4512</v>
      </c>
      <c r="D469">
        <f t="shared" si="22"/>
        <v>10</v>
      </c>
      <c r="E469">
        <v>419</v>
      </c>
      <c r="F469">
        <f t="shared" si="23"/>
        <v>1</v>
      </c>
      <c r="G469" t="s">
        <v>140</v>
      </c>
      <c r="H469">
        <f t="shared" si="24"/>
        <v>20</v>
      </c>
      <c r="I469">
        <f>VLOOKUP(C469,ERP자료_수정_1!$E$3:$I$718,3,FALSE)</f>
        <v>0</v>
      </c>
      <c r="J469">
        <f>VLOOKUP(C469,ERP자료_수정_1!$E$3:$I$718,4,FALSE)</f>
        <v>300080000</v>
      </c>
      <c r="K469">
        <f>VLOOKUP(C469,ERP자료_수정_1!$E$3:$I$718,5,FALSE)</f>
        <v>-152374200</v>
      </c>
      <c r="O469" t="s">
        <v>5626</v>
      </c>
      <c r="P469" t="s">
        <v>2159</v>
      </c>
    </row>
    <row r="470" spans="1:16" ht="19.149999999999999" x14ac:dyDescent="0.7">
      <c r="A470">
        <v>700</v>
      </c>
      <c r="B470" t="s">
        <v>5109</v>
      </c>
      <c r="C470" t="s">
        <v>5110</v>
      </c>
      <c r="D470">
        <f t="shared" si="22"/>
        <v>10</v>
      </c>
      <c r="E470">
        <v>420</v>
      </c>
      <c r="F470">
        <f t="shared" si="23"/>
        <v>1</v>
      </c>
      <c r="G470" t="s">
        <v>154</v>
      </c>
      <c r="H470">
        <f t="shared" si="24"/>
        <v>23</v>
      </c>
      <c r="I470">
        <f>VLOOKUP(C470,ERP자료_수정_1!$E$3:$I$718,3,FALSE)</f>
        <v>106056443</v>
      </c>
      <c r="J470">
        <f>VLOOKUP(C470,ERP자료_수정_1!$E$3:$I$718,4,FALSE)</f>
        <v>106929673</v>
      </c>
      <c r="K470">
        <f>VLOOKUP(C470,ERP자료_수정_1!$E$3:$I$718,5,FALSE)</f>
        <v>9029076</v>
      </c>
      <c r="O470" t="s">
        <v>5627</v>
      </c>
      <c r="P470" t="s">
        <v>2164</v>
      </c>
    </row>
    <row r="471" spans="1:16" ht="19.149999999999999" x14ac:dyDescent="0.7">
      <c r="A471">
        <v>54</v>
      </c>
      <c r="B471" t="s">
        <v>4373</v>
      </c>
      <c r="C471" t="s">
        <v>4374</v>
      </c>
      <c r="D471">
        <f t="shared" si="22"/>
        <v>10</v>
      </c>
      <c r="E471">
        <v>421</v>
      </c>
      <c r="F471">
        <f t="shared" si="23"/>
        <v>1</v>
      </c>
      <c r="G471" t="s">
        <v>163</v>
      </c>
      <c r="H471" t="e">
        <f t="shared" si="24"/>
        <v>#N/A</v>
      </c>
      <c r="O471" t="s">
        <v>5628</v>
      </c>
      <c r="P471" t="s">
        <v>2167</v>
      </c>
    </row>
    <row r="472" spans="1:16" ht="19.149999999999999" x14ac:dyDescent="0.7">
      <c r="A472">
        <v>168</v>
      </c>
      <c r="B472" t="s">
        <v>4513</v>
      </c>
      <c r="C472" t="s">
        <v>4514</v>
      </c>
      <c r="D472">
        <f t="shared" si="22"/>
        <v>5</v>
      </c>
      <c r="E472">
        <v>422</v>
      </c>
      <c r="F472">
        <f t="shared" si="23"/>
        <v>1</v>
      </c>
      <c r="G472" t="s">
        <v>162</v>
      </c>
      <c r="H472">
        <f t="shared" si="24"/>
        <v>25</v>
      </c>
      <c r="I472">
        <v>1578250</v>
      </c>
      <c r="J472">
        <v>7033400</v>
      </c>
      <c r="K472">
        <v>14405034</v>
      </c>
      <c r="O472" t="s">
        <v>5629</v>
      </c>
      <c r="P472" t="s">
        <v>2172</v>
      </c>
    </row>
    <row r="473" spans="1:16" ht="19.149999999999999" x14ac:dyDescent="0.7">
      <c r="A473">
        <v>419</v>
      </c>
      <c r="B473" t="s">
        <v>4794</v>
      </c>
      <c r="C473" t="s">
        <v>4795</v>
      </c>
      <c r="D473">
        <f t="shared" si="22"/>
        <v>10</v>
      </c>
      <c r="E473">
        <v>423</v>
      </c>
      <c r="F473">
        <f t="shared" si="23"/>
        <v>1</v>
      </c>
      <c r="G473" t="s">
        <v>173</v>
      </c>
      <c r="H473">
        <f t="shared" si="24"/>
        <v>27</v>
      </c>
      <c r="I473">
        <f>VLOOKUP(C473,ERP자료_수정_1!$E$3:$I$718,3,FALSE)</f>
        <v>13275000</v>
      </c>
      <c r="J473">
        <f>VLOOKUP(C473,ERP자료_수정_1!$E$3:$I$718,4,FALSE)</f>
        <v>0</v>
      </c>
      <c r="K473">
        <f>VLOOKUP(C473,ERP자료_수정_1!$E$3:$I$718,5,FALSE)</f>
        <v>13275000</v>
      </c>
      <c r="O473" t="s">
        <v>5630</v>
      </c>
      <c r="P473" t="s">
        <v>2175</v>
      </c>
    </row>
    <row r="474" spans="1:16" ht="19.149999999999999" x14ac:dyDescent="0.7">
      <c r="A474">
        <v>701</v>
      </c>
      <c r="B474" t="s">
        <v>5111</v>
      </c>
      <c r="C474" t="s">
        <v>5112</v>
      </c>
      <c r="D474">
        <f t="shared" si="22"/>
        <v>12</v>
      </c>
      <c r="E474">
        <v>424</v>
      </c>
      <c r="F474">
        <f t="shared" si="23"/>
        <v>1</v>
      </c>
      <c r="G474" t="s">
        <v>201</v>
      </c>
      <c r="H474">
        <f t="shared" si="24"/>
        <v>32</v>
      </c>
      <c r="I474">
        <f>VLOOKUP(C474,ERP자료_수정_1!$E$3:$I$718,3,FALSE)</f>
        <v>0</v>
      </c>
      <c r="J474">
        <f>VLOOKUP(C474,ERP자료_수정_1!$E$3:$I$718,4,FALSE)</f>
        <v>690000</v>
      </c>
      <c r="K474">
        <f>VLOOKUP(C474,ERP자료_수정_1!$E$3:$I$718,5,FALSE)</f>
        <v>0</v>
      </c>
      <c r="O474" t="s">
        <v>5631</v>
      </c>
      <c r="P474" t="s">
        <v>2178</v>
      </c>
    </row>
    <row r="475" spans="1:16" ht="19.149999999999999" x14ac:dyDescent="0.7">
      <c r="A475">
        <v>169</v>
      </c>
      <c r="B475" t="s">
        <v>4515</v>
      </c>
      <c r="C475" t="s">
        <v>4516</v>
      </c>
      <c r="D475">
        <f t="shared" si="22"/>
        <v>5</v>
      </c>
      <c r="E475">
        <v>425</v>
      </c>
      <c r="F475">
        <f t="shared" si="23"/>
        <v>2</v>
      </c>
      <c r="G475" t="s">
        <v>209</v>
      </c>
      <c r="H475">
        <f t="shared" si="24"/>
        <v>34</v>
      </c>
      <c r="I475">
        <f>VLOOKUP(C475,ERP자료_수정_1!$E$3:$I$718,3,FALSE)</f>
        <v>0</v>
      </c>
      <c r="J475">
        <f>VLOOKUP(C475,ERP자료_수정_1!$E$3:$I$718,4,FALSE)</f>
        <v>0</v>
      </c>
      <c r="K475">
        <f>VLOOKUP(C475,ERP자료_수정_1!$E$3:$I$718,5,FALSE)</f>
        <v>400000000</v>
      </c>
      <c r="O475" t="s">
        <v>5632</v>
      </c>
      <c r="P475" t="s">
        <v>2182</v>
      </c>
    </row>
    <row r="476" spans="1:16" ht="19.149999999999999" x14ac:dyDescent="0.7">
      <c r="A476">
        <v>170</v>
      </c>
      <c r="B476" t="s">
        <v>4517</v>
      </c>
      <c r="C476" t="s">
        <v>4516</v>
      </c>
      <c r="D476">
        <f t="shared" si="22"/>
        <v>10</v>
      </c>
      <c r="E476">
        <v>425</v>
      </c>
      <c r="F476">
        <f t="shared" si="23"/>
        <v>2</v>
      </c>
      <c r="G476" t="s">
        <v>209</v>
      </c>
      <c r="H476">
        <f t="shared" si="24"/>
        <v>34</v>
      </c>
      <c r="O476" t="s">
        <v>5633</v>
      </c>
      <c r="P476" t="s">
        <v>2184</v>
      </c>
    </row>
    <row r="477" spans="1:16" ht="19.149999999999999" x14ac:dyDescent="0.7">
      <c r="A477">
        <v>702</v>
      </c>
      <c r="B477" t="s">
        <v>5113</v>
      </c>
      <c r="C477" t="s">
        <v>5114</v>
      </c>
      <c r="D477">
        <f t="shared" si="22"/>
        <v>10</v>
      </c>
      <c r="E477">
        <v>426</v>
      </c>
      <c r="F477">
        <f t="shared" si="23"/>
        <v>1</v>
      </c>
      <c r="G477" t="s">
        <v>215</v>
      </c>
      <c r="H477">
        <f t="shared" si="24"/>
        <v>35</v>
      </c>
      <c r="I477">
        <f>VLOOKUP(C477,ERP자료_수정_1!$E$3:$I$718,3,FALSE)</f>
        <v>0</v>
      </c>
      <c r="J477">
        <f>VLOOKUP(C477,ERP자료_수정_1!$E$3:$I$718,4,FALSE)</f>
        <v>0</v>
      </c>
      <c r="K477">
        <f>VLOOKUP(C477,ERP자료_수정_1!$E$3:$I$718,5,FALSE)</f>
        <v>2900830</v>
      </c>
      <c r="O477" t="s">
        <v>5634</v>
      </c>
      <c r="P477" t="s">
        <v>2187</v>
      </c>
    </row>
    <row r="478" spans="1:16" ht="19.149999999999999" x14ac:dyDescent="0.7">
      <c r="A478">
        <v>289</v>
      </c>
      <c r="B478" t="s">
        <v>4651</v>
      </c>
      <c r="C478" t="s">
        <v>2993</v>
      </c>
      <c r="D478">
        <f t="shared" si="22"/>
        <v>10</v>
      </c>
      <c r="E478">
        <v>427</v>
      </c>
      <c r="F478">
        <f t="shared" si="23"/>
        <v>1</v>
      </c>
      <c r="G478" t="s">
        <v>5635</v>
      </c>
      <c r="H478" t="e">
        <f t="shared" si="24"/>
        <v>#N/A</v>
      </c>
      <c r="I478">
        <f>VLOOKUP(C478,ERP자료_수정_1!$E$3:$I$718,3,FALSE)</f>
        <v>26065550</v>
      </c>
      <c r="J478">
        <f>VLOOKUP(C478,ERP자료_수정_1!$E$3:$I$718,4,FALSE)</f>
        <v>26065550</v>
      </c>
      <c r="K478">
        <f>VLOOKUP(C478,ERP자료_수정_1!$E$3:$I$718,5,FALSE)</f>
        <v>0</v>
      </c>
      <c r="O478" t="s">
        <v>5636</v>
      </c>
      <c r="P478" t="s">
        <v>2194</v>
      </c>
    </row>
    <row r="479" spans="1:16" ht="19.149999999999999" x14ac:dyDescent="0.7">
      <c r="A479">
        <v>639</v>
      </c>
      <c r="B479" t="s">
        <v>5038</v>
      </c>
      <c r="C479" t="s">
        <v>5039</v>
      </c>
      <c r="D479">
        <f t="shared" si="22"/>
        <v>5</v>
      </c>
      <c r="E479">
        <v>428</v>
      </c>
      <c r="F479">
        <f t="shared" si="23"/>
        <v>4</v>
      </c>
      <c r="G479" t="s">
        <v>240</v>
      </c>
      <c r="H479">
        <f t="shared" si="24"/>
        <v>40</v>
      </c>
      <c r="I479">
        <v>150000</v>
      </c>
      <c r="J479">
        <v>150000</v>
      </c>
      <c r="K479">
        <v>500664500</v>
      </c>
      <c r="O479" t="s">
        <v>5637</v>
      </c>
      <c r="P479" t="s">
        <v>2199</v>
      </c>
    </row>
    <row r="480" spans="1:16" ht="19.149999999999999" x14ac:dyDescent="0.7">
      <c r="A480">
        <v>640</v>
      </c>
      <c r="B480" t="s">
        <v>5040</v>
      </c>
      <c r="C480" t="s">
        <v>5039</v>
      </c>
      <c r="D480">
        <f t="shared" si="22"/>
        <v>10</v>
      </c>
      <c r="E480">
        <v>428</v>
      </c>
      <c r="F480">
        <f t="shared" si="23"/>
        <v>4</v>
      </c>
      <c r="G480" t="s">
        <v>240</v>
      </c>
      <c r="H480">
        <f t="shared" si="24"/>
        <v>40</v>
      </c>
      <c r="O480" t="s">
        <v>5638</v>
      </c>
      <c r="P480" t="s">
        <v>2203</v>
      </c>
    </row>
    <row r="481" spans="1:16" ht="19.149999999999999" x14ac:dyDescent="0.7">
      <c r="A481">
        <v>55</v>
      </c>
      <c r="B481" t="s">
        <v>4375</v>
      </c>
      <c r="C481" t="s">
        <v>4376</v>
      </c>
      <c r="D481">
        <f t="shared" si="22"/>
        <v>5</v>
      </c>
      <c r="E481">
        <v>428</v>
      </c>
      <c r="F481">
        <f t="shared" si="23"/>
        <v>4</v>
      </c>
      <c r="G481" t="s">
        <v>5639</v>
      </c>
      <c r="H481" t="e">
        <f t="shared" si="24"/>
        <v>#N/A</v>
      </c>
      <c r="O481" t="s">
        <v>5640</v>
      </c>
      <c r="P481" t="s">
        <v>2206</v>
      </c>
    </row>
    <row r="482" spans="1:16" ht="19.149999999999999" x14ac:dyDescent="0.7">
      <c r="A482">
        <v>56</v>
      </c>
      <c r="B482" t="s">
        <v>4377</v>
      </c>
      <c r="C482" t="s">
        <v>4378</v>
      </c>
      <c r="D482">
        <f t="shared" si="22"/>
        <v>5</v>
      </c>
      <c r="E482">
        <v>428</v>
      </c>
      <c r="F482">
        <f t="shared" si="23"/>
        <v>4</v>
      </c>
      <c r="G482" t="s">
        <v>5641</v>
      </c>
      <c r="H482" t="e">
        <f t="shared" si="24"/>
        <v>#N/A</v>
      </c>
      <c r="O482" t="s">
        <v>5642</v>
      </c>
      <c r="P482" t="s">
        <v>2210</v>
      </c>
    </row>
    <row r="483" spans="1:16" ht="19.149999999999999" x14ac:dyDescent="0.7">
      <c r="A483">
        <v>703</v>
      </c>
      <c r="B483" t="s">
        <v>5115</v>
      </c>
      <c r="C483" t="s">
        <v>5116</v>
      </c>
      <c r="D483">
        <f t="shared" si="22"/>
        <v>10</v>
      </c>
      <c r="E483">
        <v>429</v>
      </c>
      <c r="F483">
        <f t="shared" si="23"/>
        <v>1</v>
      </c>
      <c r="G483" t="s">
        <v>255</v>
      </c>
      <c r="H483">
        <f t="shared" si="24"/>
        <v>42</v>
      </c>
      <c r="I483">
        <f>VLOOKUP(C483,ERP자료_수정_1!$E$3:$I$718,3,FALSE)</f>
        <v>80000</v>
      </c>
      <c r="J483">
        <f>VLOOKUP(C483,ERP자료_수정_1!$E$3:$I$718,4,FALSE)</f>
        <v>80000</v>
      </c>
      <c r="K483">
        <f>VLOOKUP(C483,ERP자료_수정_1!$E$3:$I$718,5,FALSE)</f>
        <v>0</v>
      </c>
      <c r="O483" t="s">
        <v>5643</v>
      </c>
      <c r="P483" t="s">
        <v>2215</v>
      </c>
    </row>
    <row r="484" spans="1:16" ht="19.149999999999999" x14ac:dyDescent="0.7">
      <c r="A484">
        <v>506</v>
      </c>
      <c r="B484" t="s">
        <v>4889</v>
      </c>
      <c r="C484" t="s">
        <v>4890</v>
      </c>
      <c r="D484">
        <f t="shared" si="22"/>
        <v>10</v>
      </c>
      <c r="E484">
        <v>430</v>
      </c>
      <c r="F484">
        <f t="shared" si="23"/>
        <v>1</v>
      </c>
      <c r="G484" t="s">
        <v>272</v>
      </c>
      <c r="H484">
        <f t="shared" si="24"/>
        <v>45</v>
      </c>
      <c r="I484">
        <f>VLOOKUP(C484,ERP자료_수정_1!$E$3:$I$718,3,FALSE)</f>
        <v>10489100</v>
      </c>
      <c r="J484">
        <f>VLOOKUP(C484,ERP자료_수정_1!$E$3:$I$718,4,FALSE)</f>
        <v>10489100</v>
      </c>
      <c r="K484">
        <f>VLOOKUP(C484,ERP자료_수정_1!$E$3:$I$718,5,FALSE)</f>
        <v>0</v>
      </c>
      <c r="O484" t="s">
        <v>5644</v>
      </c>
      <c r="P484" t="s">
        <v>2218</v>
      </c>
    </row>
    <row r="485" spans="1:16" ht="19.149999999999999" x14ac:dyDescent="0.7">
      <c r="A485">
        <v>57</v>
      </c>
      <c r="B485" t="s">
        <v>4379</v>
      </c>
      <c r="C485" t="s">
        <v>4380</v>
      </c>
      <c r="D485">
        <f t="shared" si="22"/>
        <v>10</v>
      </c>
      <c r="E485">
        <v>431</v>
      </c>
      <c r="F485">
        <f t="shared" si="23"/>
        <v>2</v>
      </c>
      <c r="G485" t="s">
        <v>5645</v>
      </c>
      <c r="H485" t="e">
        <f t="shared" si="24"/>
        <v>#N/A</v>
      </c>
      <c r="I485">
        <f>VLOOKUP(C485,ERP자료_수정_1!$E$3:$I$718,3,FALSE)</f>
        <v>0</v>
      </c>
      <c r="J485">
        <f>VLOOKUP(C485,ERP자료_수정_1!$E$3:$I$718,4,FALSE)</f>
        <v>66406793</v>
      </c>
      <c r="K485">
        <f>VLOOKUP(C485,ERP자료_수정_1!$E$3:$I$718,5,FALSE)</f>
        <v>-41136793</v>
      </c>
      <c r="O485" t="s">
        <v>5646</v>
      </c>
      <c r="P485" t="s">
        <v>2222</v>
      </c>
    </row>
    <row r="486" spans="1:16" ht="19.149999999999999" x14ac:dyDescent="0.7">
      <c r="A486">
        <v>420</v>
      </c>
      <c r="B486" t="s">
        <v>4796</v>
      </c>
      <c r="C486" t="s">
        <v>4380</v>
      </c>
      <c r="D486">
        <f t="shared" si="22"/>
        <v>5</v>
      </c>
      <c r="E486">
        <v>431</v>
      </c>
      <c r="F486">
        <f t="shared" si="23"/>
        <v>2</v>
      </c>
      <c r="G486" t="s">
        <v>5645</v>
      </c>
      <c r="H486" t="e">
        <f t="shared" si="24"/>
        <v>#N/A</v>
      </c>
      <c r="O486" t="s">
        <v>5647</v>
      </c>
      <c r="P486" t="s">
        <v>2226</v>
      </c>
    </row>
    <row r="487" spans="1:16" ht="19.149999999999999" x14ac:dyDescent="0.7">
      <c r="A487">
        <v>171</v>
      </c>
      <c r="B487" t="s">
        <v>4518</v>
      </c>
      <c r="C487" t="s">
        <v>4519</v>
      </c>
      <c r="D487">
        <f t="shared" si="22"/>
        <v>10</v>
      </c>
      <c r="E487">
        <v>432</v>
      </c>
      <c r="F487">
        <f t="shared" si="23"/>
        <v>1</v>
      </c>
      <c r="G487" t="s">
        <v>281</v>
      </c>
      <c r="H487">
        <f t="shared" si="24"/>
        <v>47</v>
      </c>
      <c r="I487">
        <f>VLOOKUP(C487,ERP자료_수정_1!$E$3:$I$718,3,FALSE)</f>
        <v>179787500</v>
      </c>
      <c r="J487">
        <f>VLOOKUP(C487,ERP자료_수정_1!$E$3:$I$718,4,FALSE)</f>
        <v>265588000</v>
      </c>
      <c r="K487">
        <f>VLOOKUP(C487,ERP자료_수정_1!$E$3:$I$718,5,FALSE)</f>
        <v>-42592000</v>
      </c>
      <c r="O487" t="s">
        <v>5648</v>
      </c>
      <c r="P487" t="s">
        <v>2230</v>
      </c>
    </row>
    <row r="488" spans="1:16" ht="19.149999999999999" x14ac:dyDescent="0.7">
      <c r="A488">
        <v>704</v>
      </c>
      <c r="B488" t="s">
        <v>5117</v>
      </c>
      <c r="C488" t="s">
        <v>5118</v>
      </c>
      <c r="D488">
        <f t="shared" si="22"/>
        <v>10</v>
      </c>
      <c r="E488">
        <v>433</v>
      </c>
      <c r="F488">
        <f t="shared" si="23"/>
        <v>1</v>
      </c>
      <c r="G488" t="s">
        <v>286</v>
      </c>
      <c r="H488">
        <f t="shared" si="24"/>
        <v>48</v>
      </c>
      <c r="I488">
        <f>VLOOKUP(C488,ERP자료_수정_1!$E$3:$I$718,3,FALSE)</f>
        <v>8732000</v>
      </c>
      <c r="J488">
        <f>VLOOKUP(C488,ERP자료_수정_1!$E$3:$I$718,4,FALSE)</f>
        <v>8732000</v>
      </c>
      <c r="K488">
        <f>VLOOKUP(C488,ERP자료_수정_1!$E$3:$I$718,5,FALSE)</f>
        <v>0</v>
      </c>
      <c r="O488" t="s">
        <v>5649</v>
      </c>
      <c r="P488" t="s">
        <v>2234</v>
      </c>
    </row>
    <row r="489" spans="1:16" ht="19.149999999999999" x14ac:dyDescent="0.7">
      <c r="A489">
        <v>217</v>
      </c>
      <c r="B489" t="s">
        <v>4569</v>
      </c>
      <c r="C489" t="s">
        <v>4570</v>
      </c>
      <c r="D489">
        <f t="shared" si="22"/>
        <v>10</v>
      </c>
      <c r="E489">
        <v>434</v>
      </c>
      <c r="F489">
        <f t="shared" si="23"/>
        <v>1</v>
      </c>
      <c r="G489" t="s">
        <v>290</v>
      </c>
      <c r="H489">
        <f t="shared" si="24"/>
        <v>49</v>
      </c>
      <c r="I489">
        <f>VLOOKUP(C489,ERP자료_수정_1!$E$3:$I$718,3,FALSE)</f>
        <v>0</v>
      </c>
      <c r="J489">
        <f>VLOOKUP(C489,ERP자료_수정_1!$E$3:$I$718,4,FALSE)</f>
        <v>0</v>
      </c>
      <c r="K489">
        <f>VLOOKUP(C489,ERP자료_수정_1!$E$3:$I$718,5,FALSE)</f>
        <v>5905322</v>
      </c>
      <c r="O489" t="s">
        <v>5650</v>
      </c>
      <c r="P489" t="s">
        <v>2237</v>
      </c>
    </row>
    <row r="490" spans="1:16" ht="19.149999999999999" x14ac:dyDescent="0.7">
      <c r="A490">
        <v>705</v>
      </c>
      <c r="B490" t="s">
        <v>5119</v>
      </c>
      <c r="C490" t="s">
        <v>5120</v>
      </c>
      <c r="D490">
        <f t="shared" si="22"/>
        <v>10</v>
      </c>
      <c r="E490">
        <v>435</v>
      </c>
      <c r="F490">
        <f t="shared" si="23"/>
        <v>1</v>
      </c>
      <c r="G490" t="s">
        <v>303</v>
      </c>
      <c r="H490">
        <f t="shared" si="24"/>
        <v>51</v>
      </c>
      <c r="I490">
        <f>VLOOKUP(C490,ERP자료_수정_1!$E$3:$I$718,3,FALSE)</f>
        <v>90000</v>
      </c>
      <c r="J490">
        <f>VLOOKUP(C490,ERP자료_수정_1!$E$3:$I$718,4,FALSE)</f>
        <v>90000</v>
      </c>
      <c r="K490">
        <f>VLOOKUP(C490,ERP자료_수정_1!$E$3:$I$718,5,FALSE)</f>
        <v>0</v>
      </c>
      <c r="O490" t="s">
        <v>5651</v>
      </c>
      <c r="P490" t="s">
        <v>2240</v>
      </c>
    </row>
    <row r="491" spans="1:16" ht="19.149999999999999" x14ac:dyDescent="0.7">
      <c r="A491">
        <v>507</v>
      </c>
      <c r="B491" t="s">
        <v>4891</v>
      </c>
      <c r="C491" t="s">
        <v>4892</v>
      </c>
      <c r="D491">
        <f t="shared" si="22"/>
        <v>10</v>
      </c>
      <c r="E491">
        <v>436</v>
      </c>
      <c r="F491">
        <f t="shared" si="23"/>
        <v>1</v>
      </c>
      <c r="G491" t="s">
        <v>313</v>
      </c>
      <c r="H491">
        <f t="shared" si="24"/>
        <v>53</v>
      </c>
      <c r="I491">
        <f>VLOOKUP(C491,ERP자료_수정_1!$E$3:$I$718,3,FALSE)</f>
        <v>9041000</v>
      </c>
      <c r="J491">
        <f>VLOOKUP(C491,ERP자료_수정_1!$E$3:$I$718,4,FALSE)</f>
        <v>7512000</v>
      </c>
      <c r="K491">
        <f>VLOOKUP(C491,ERP자료_수정_1!$E$3:$I$718,5,FALSE)</f>
        <v>1529000</v>
      </c>
      <c r="O491" t="s">
        <v>5652</v>
      </c>
      <c r="P491" t="s">
        <v>2245</v>
      </c>
    </row>
    <row r="492" spans="1:16" ht="19.149999999999999" x14ac:dyDescent="0.7">
      <c r="A492">
        <v>706</v>
      </c>
      <c r="B492" t="s">
        <v>5121</v>
      </c>
      <c r="C492" t="s">
        <v>5122</v>
      </c>
      <c r="D492">
        <f t="shared" si="22"/>
        <v>10</v>
      </c>
      <c r="E492">
        <v>437</v>
      </c>
      <c r="F492">
        <f t="shared" si="23"/>
        <v>1</v>
      </c>
      <c r="G492" t="s">
        <v>72</v>
      </c>
      <c r="H492">
        <f t="shared" si="24"/>
        <v>8</v>
      </c>
      <c r="I492">
        <f>VLOOKUP(C492,ERP자료_수정_1!$E$3:$I$718,3,FALSE)</f>
        <v>33000</v>
      </c>
      <c r="J492">
        <f>VLOOKUP(C492,ERP자료_수정_1!$E$3:$I$718,4,FALSE)</f>
        <v>0</v>
      </c>
      <c r="K492">
        <f>VLOOKUP(C492,ERP자료_수정_1!$E$3:$I$718,5,FALSE)</f>
        <v>33000</v>
      </c>
      <c r="O492" t="s">
        <v>5653</v>
      </c>
      <c r="P492" t="s">
        <v>2249</v>
      </c>
    </row>
    <row r="493" spans="1:16" ht="19.149999999999999" x14ac:dyDescent="0.7">
      <c r="A493">
        <v>58</v>
      </c>
      <c r="B493" t="s">
        <v>4381</v>
      </c>
      <c r="C493" t="s">
        <v>4382</v>
      </c>
      <c r="D493">
        <f t="shared" si="22"/>
        <v>10</v>
      </c>
      <c r="E493">
        <v>438</v>
      </c>
      <c r="F493">
        <f t="shared" si="23"/>
        <v>1</v>
      </c>
      <c r="G493" t="s">
        <v>5654</v>
      </c>
      <c r="H493" t="e">
        <f t="shared" si="24"/>
        <v>#N/A</v>
      </c>
      <c r="I493">
        <f>VLOOKUP(C493,ERP자료_수정_1!$E$3:$I$718,3,FALSE)</f>
        <v>0</v>
      </c>
      <c r="J493">
        <f>VLOOKUP(C493,ERP자료_수정_1!$E$3:$I$718,4,FALSE)</f>
        <v>0</v>
      </c>
      <c r="K493">
        <f>VLOOKUP(C493,ERP자료_수정_1!$E$3:$I$718,5,FALSE)</f>
        <v>327894622</v>
      </c>
      <c r="O493" t="s">
        <v>5655</v>
      </c>
      <c r="P493" t="s">
        <v>2252</v>
      </c>
    </row>
    <row r="494" spans="1:16" ht="19.149999999999999" x14ac:dyDescent="0.7">
      <c r="A494">
        <v>59</v>
      </c>
      <c r="B494" t="s">
        <v>4383</v>
      </c>
      <c r="C494" t="s">
        <v>3887</v>
      </c>
      <c r="D494">
        <f t="shared" si="22"/>
        <v>5</v>
      </c>
      <c r="E494">
        <v>439</v>
      </c>
      <c r="F494">
        <f t="shared" si="23"/>
        <v>2</v>
      </c>
      <c r="G494" t="s">
        <v>5656</v>
      </c>
      <c r="H494">
        <f t="shared" si="24"/>
        <v>907</v>
      </c>
      <c r="I494">
        <f>VLOOKUP(C494,ERP자료_수정_1!$E$3:$I$718,3,FALSE)</f>
        <v>0</v>
      </c>
      <c r="J494">
        <f>VLOOKUP(C494,ERP자료_수정_1!$E$3:$I$718,4,FALSE)</f>
        <v>0</v>
      </c>
      <c r="K494">
        <f>VLOOKUP(C494,ERP자료_수정_1!$E$3:$I$718,5,FALSE)</f>
        <v>100000000</v>
      </c>
      <c r="O494" t="s">
        <v>5657</v>
      </c>
      <c r="P494" t="s">
        <v>2256</v>
      </c>
    </row>
    <row r="495" spans="1:16" ht="19.149999999999999" x14ac:dyDescent="0.7">
      <c r="A495">
        <v>641</v>
      </c>
      <c r="B495" t="s">
        <v>5041</v>
      </c>
      <c r="C495" t="s">
        <v>3887</v>
      </c>
      <c r="D495">
        <f t="shared" si="22"/>
        <v>10</v>
      </c>
      <c r="E495">
        <v>439</v>
      </c>
      <c r="F495">
        <f t="shared" si="23"/>
        <v>2</v>
      </c>
      <c r="G495" t="s">
        <v>5656</v>
      </c>
      <c r="H495">
        <f t="shared" si="24"/>
        <v>907</v>
      </c>
      <c r="O495" t="s">
        <v>5658</v>
      </c>
      <c r="P495" t="s">
        <v>2260</v>
      </c>
    </row>
    <row r="496" spans="1:16" ht="19.149999999999999" x14ac:dyDescent="0.7">
      <c r="A496">
        <v>110</v>
      </c>
      <c r="B496" t="s">
        <v>4441</v>
      </c>
      <c r="C496" t="s">
        <v>4442</v>
      </c>
      <c r="D496">
        <f t="shared" si="22"/>
        <v>10</v>
      </c>
      <c r="E496">
        <v>440</v>
      </c>
      <c r="F496">
        <f t="shared" si="23"/>
        <v>1</v>
      </c>
      <c r="G496" t="s">
        <v>558</v>
      </c>
      <c r="H496" t="e">
        <f t="shared" si="24"/>
        <v>#N/A</v>
      </c>
      <c r="I496">
        <f>VLOOKUP(C496,ERP자료_수정_1!$E$3:$I$718,3,FALSE)</f>
        <v>1654000</v>
      </c>
      <c r="J496">
        <f>VLOOKUP(C496,ERP자료_수정_1!$E$3:$I$718,4,FALSE)</f>
        <v>1654000</v>
      </c>
      <c r="K496">
        <f>VLOOKUP(C496,ERP자료_수정_1!$E$3:$I$718,5,FALSE)</f>
        <v>0</v>
      </c>
      <c r="O496" t="s">
        <v>5659</v>
      </c>
      <c r="P496" t="s">
        <v>2267</v>
      </c>
    </row>
    <row r="497" spans="1:16" ht="19.149999999999999" x14ac:dyDescent="0.7">
      <c r="A497">
        <v>469</v>
      </c>
      <c r="B497" t="s">
        <v>4850</v>
      </c>
      <c r="C497" t="s">
        <v>3568</v>
      </c>
      <c r="D497">
        <f t="shared" si="22"/>
        <v>10</v>
      </c>
      <c r="E497">
        <v>441</v>
      </c>
      <c r="F497">
        <f t="shared" si="23"/>
        <v>1</v>
      </c>
      <c r="G497" t="s">
        <v>3568</v>
      </c>
      <c r="H497">
        <f t="shared" si="24"/>
        <v>821</v>
      </c>
      <c r="I497">
        <f>VLOOKUP(C497,ERP자료_수정_1!$E$3:$I$718,3,FALSE)</f>
        <v>4223200</v>
      </c>
      <c r="J497">
        <f>VLOOKUP(C497,ERP자료_수정_1!$E$3:$I$718,4,FALSE)</f>
        <v>0</v>
      </c>
      <c r="K497">
        <f>VLOOKUP(C497,ERP자료_수정_1!$E$3:$I$718,5,FALSE)</f>
        <v>9249200</v>
      </c>
      <c r="O497" t="s">
        <v>5660</v>
      </c>
      <c r="P497" t="s">
        <v>2271</v>
      </c>
    </row>
    <row r="498" spans="1:16" ht="19.149999999999999" x14ac:dyDescent="0.7">
      <c r="A498">
        <v>409</v>
      </c>
      <c r="B498" t="s">
        <v>4782</v>
      </c>
      <c r="C498" t="s">
        <v>4783</v>
      </c>
      <c r="D498">
        <f t="shared" si="22"/>
        <v>10</v>
      </c>
      <c r="E498">
        <v>442</v>
      </c>
      <c r="F498">
        <f t="shared" si="23"/>
        <v>2</v>
      </c>
      <c r="G498" t="s">
        <v>3577</v>
      </c>
      <c r="H498" t="e">
        <f t="shared" si="24"/>
        <v>#N/A</v>
      </c>
      <c r="O498" t="s">
        <v>5661</v>
      </c>
      <c r="P498" t="s">
        <v>2274</v>
      </c>
    </row>
    <row r="499" spans="1:16" ht="19.149999999999999" x14ac:dyDescent="0.7">
      <c r="A499">
        <v>60</v>
      </c>
      <c r="B499" t="s">
        <v>4384</v>
      </c>
      <c r="C499" t="s">
        <v>4385</v>
      </c>
      <c r="D499">
        <f t="shared" si="22"/>
        <v>5</v>
      </c>
      <c r="E499">
        <v>442</v>
      </c>
      <c r="F499">
        <f t="shared" si="23"/>
        <v>2</v>
      </c>
      <c r="G499" t="s">
        <v>3576</v>
      </c>
      <c r="H499">
        <f t="shared" si="24"/>
        <v>823</v>
      </c>
      <c r="I499">
        <v>770000</v>
      </c>
      <c r="J499">
        <v>21000000</v>
      </c>
      <c r="K499">
        <v>-29295857</v>
      </c>
      <c r="O499" t="s">
        <v>5662</v>
      </c>
      <c r="P499" t="s">
        <v>2278</v>
      </c>
    </row>
    <row r="500" spans="1:16" ht="19.149999999999999" x14ac:dyDescent="0.7">
      <c r="A500">
        <v>360</v>
      </c>
      <c r="B500" t="s">
        <v>4729</v>
      </c>
      <c r="C500" t="s">
        <v>3580</v>
      </c>
      <c r="D500">
        <f t="shared" si="22"/>
        <v>10</v>
      </c>
      <c r="E500">
        <v>443</v>
      </c>
      <c r="F500">
        <f t="shared" si="23"/>
        <v>1</v>
      </c>
      <c r="G500" t="s">
        <v>3580</v>
      </c>
      <c r="H500">
        <f t="shared" si="24"/>
        <v>824</v>
      </c>
      <c r="I500">
        <f>VLOOKUP(C500,ERP자료_수정_1!$E$3:$I$718,3,FALSE)</f>
        <v>80000</v>
      </c>
      <c r="J500">
        <f>VLOOKUP(C500,ERP자료_수정_1!$E$3:$I$718,4,FALSE)</f>
        <v>80000</v>
      </c>
      <c r="K500">
        <f>VLOOKUP(C500,ERP자료_수정_1!$E$3:$I$718,5,FALSE)</f>
        <v>0</v>
      </c>
      <c r="O500" t="s">
        <v>5663</v>
      </c>
      <c r="P500" t="s">
        <v>2284</v>
      </c>
    </row>
    <row r="501" spans="1:16" ht="19.149999999999999" x14ac:dyDescent="0.7">
      <c r="A501">
        <v>569</v>
      </c>
      <c r="B501" t="s">
        <v>4959</v>
      </c>
      <c r="C501" t="s">
        <v>3584</v>
      </c>
      <c r="D501">
        <f t="shared" si="22"/>
        <v>10</v>
      </c>
      <c r="E501">
        <v>444</v>
      </c>
      <c r="F501">
        <f t="shared" si="23"/>
        <v>1</v>
      </c>
      <c r="G501" t="s">
        <v>3584</v>
      </c>
      <c r="H501">
        <f t="shared" si="24"/>
        <v>825</v>
      </c>
      <c r="I501">
        <f>VLOOKUP(C501,ERP자료_수정_1!$E$3:$I$718,3,FALSE)</f>
        <v>3547200</v>
      </c>
      <c r="J501">
        <f>VLOOKUP(C501,ERP자료_수정_1!$E$3:$I$718,4,FALSE)</f>
        <v>0</v>
      </c>
      <c r="K501">
        <f>VLOOKUP(C501,ERP자료_수정_1!$E$3:$I$718,5,FALSE)</f>
        <v>6946750</v>
      </c>
      <c r="O501" t="s">
        <v>5664</v>
      </c>
      <c r="P501" t="s">
        <v>2287</v>
      </c>
    </row>
    <row r="502" spans="1:16" ht="19.149999999999999" x14ac:dyDescent="0.7">
      <c r="A502">
        <v>570</v>
      </c>
      <c r="B502" t="s">
        <v>4960</v>
      </c>
      <c r="C502" t="s">
        <v>3588</v>
      </c>
      <c r="D502">
        <f t="shared" si="22"/>
        <v>10</v>
      </c>
      <c r="E502">
        <v>445</v>
      </c>
      <c r="F502">
        <f t="shared" si="23"/>
        <v>1</v>
      </c>
      <c r="G502" t="s">
        <v>3588</v>
      </c>
      <c r="H502">
        <f t="shared" si="24"/>
        <v>826</v>
      </c>
      <c r="I502">
        <f>VLOOKUP(C502,ERP자료_수정_1!$E$3:$I$718,3,FALSE)</f>
        <v>84000</v>
      </c>
      <c r="J502">
        <f>VLOOKUP(C502,ERP자료_수정_1!$E$3:$I$718,4,FALSE)</f>
        <v>42000</v>
      </c>
      <c r="K502">
        <f>VLOOKUP(C502,ERP자료_수정_1!$E$3:$I$718,5,FALSE)</f>
        <v>42000</v>
      </c>
      <c r="O502" t="s">
        <v>5665</v>
      </c>
      <c r="P502" t="s">
        <v>4699</v>
      </c>
    </row>
    <row r="503" spans="1:16" ht="19.149999999999999" x14ac:dyDescent="0.7">
      <c r="A503">
        <v>218</v>
      </c>
      <c r="B503" t="s">
        <v>4571</v>
      </c>
      <c r="C503" t="s">
        <v>3596</v>
      </c>
      <c r="D503">
        <f t="shared" si="22"/>
        <v>5</v>
      </c>
      <c r="E503">
        <v>446</v>
      </c>
      <c r="F503">
        <f t="shared" si="23"/>
        <v>1</v>
      </c>
      <c r="G503" t="s">
        <v>3596</v>
      </c>
      <c r="H503">
        <f t="shared" si="24"/>
        <v>828</v>
      </c>
      <c r="I503">
        <f>VLOOKUP(C503,ERP자료_수정_1!$E$3:$I$718,3,FALSE)</f>
        <v>0</v>
      </c>
      <c r="J503">
        <f>VLOOKUP(C503,ERP자료_수정_1!$E$3:$I$718,4,FALSE)</f>
        <v>0</v>
      </c>
      <c r="K503">
        <f>VLOOKUP(C503,ERP자료_수정_1!$E$3:$I$718,5,FALSE)</f>
        <v>60000000</v>
      </c>
      <c r="O503" t="s">
        <v>5666</v>
      </c>
      <c r="P503" t="s">
        <v>2293</v>
      </c>
    </row>
    <row r="504" spans="1:16" ht="19.149999999999999" x14ac:dyDescent="0.7">
      <c r="A504">
        <v>261</v>
      </c>
      <c r="B504" t="s">
        <v>4617</v>
      </c>
      <c r="C504" t="s">
        <v>3602</v>
      </c>
      <c r="D504">
        <f t="shared" si="22"/>
        <v>10</v>
      </c>
      <c r="E504">
        <v>447</v>
      </c>
      <c r="F504">
        <f t="shared" si="23"/>
        <v>1</v>
      </c>
      <c r="G504" t="s">
        <v>3602</v>
      </c>
      <c r="H504">
        <f t="shared" si="24"/>
        <v>829</v>
      </c>
      <c r="I504">
        <f>VLOOKUP(C504,ERP자료_수정_1!$E$3:$I$718,3,FALSE)</f>
        <v>-11200</v>
      </c>
      <c r="J504">
        <f>VLOOKUP(C504,ERP자료_수정_1!$E$3:$I$718,4,FALSE)</f>
        <v>5000000</v>
      </c>
      <c r="K504">
        <f>VLOOKUP(C504,ERP자료_수정_1!$E$3:$I$718,5,FALSE)</f>
        <v>-3684000</v>
      </c>
      <c r="O504" t="s">
        <v>5667</v>
      </c>
      <c r="P504" t="s">
        <v>2297</v>
      </c>
    </row>
    <row r="505" spans="1:16" ht="19.149999999999999" x14ac:dyDescent="0.7">
      <c r="A505">
        <v>111</v>
      </c>
      <c r="B505" t="s">
        <v>4443</v>
      </c>
      <c r="C505" t="s">
        <v>3605</v>
      </c>
      <c r="D505">
        <f t="shared" si="22"/>
        <v>10</v>
      </c>
      <c r="E505">
        <v>448</v>
      </c>
      <c r="F505">
        <f t="shared" si="23"/>
        <v>1</v>
      </c>
      <c r="G505" t="s">
        <v>3605</v>
      </c>
      <c r="H505">
        <f t="shared" si="24"/>
        <v>830</v>
      </c>
      <c r="I505">
        <f>VLOOKUP(C505,ERP자료_수정_1!$E$3:$I$718,3,FALSE)</f>
        <v>0</v>
      </c>
      <c r="J505">
        <f>VLOOKUP(C505,ERP자료_수정_1!$E$3:$I$718,4,FALSE)</f>
        <v>0</v>
      </c>
      <c r="K505">
        <f>VLOOKUP(C505,ERP자료_수정_1!$E$3:$I$718,5,FALSE)</f>
        <v>-1836905</v>
      </c>
      <c r="O505" t="s">
        <v>5668</v>
      </c>
      <c r="P505" t="s">
        <v>2300</v>
      </c>
    </row>
    <row r="506" spans="1:16" ht="19.149999999999999" x14ac:dyDescent="0.7">
      <c r="A506">
        <v>707</v>
      </c>
      <c r="B506" t="s">
        <v>5123</v>
      </c>
      <c r="C506" t="s">
        <v>3609</v>
      </c>
      <c r="D506">
        <f t="shared" si="22"/>
        <v>10</v>
      </c>
      <c r="E506">
        <v>449</v>
      </c>
      <c r="F506">
        <f t="shared" si="23"/>
        <v>1</v>
      </c>
      <c r="G506" t="s">
        <v>3610</v>
      </c>
      <c r="H506">
        <f t="shared" si="24"/>
        <v>831</v>
      </c>
      <c r="I506">
        <f>VLOOKUP(C506,ERP자료_수정_1!$E$3:$I$718,3,FALSE)</f>
        <v>0</v>
      </c>
      <c r="J506">
        <f>VLOOKUP(C506,ERP자료_수정_1!$E$3:$I$718,4,FALSE)</f>
        <v>0</v>
      </c>
      <c r="K506">
        <f>VLOOKUP(C506,ERP자료_수정_1!$E$3:$I$718,5,FALSE)</f>
        <v>6739773</v>
      </c>
      <c r="O506" t="s">
        <v>5669</v>
      </c>
      <c r="P506" t="s">
        <v>5670</v>
      </c>
    </row>
    <row r="507" spans="1:16" ht="19.149999999999999" x14ac:dyDescent="0.7">
      <c r="A507">
        <v>112</v>
      </c>
      <c r="B507" t="s">
        <v>4444</v>
      </c>
      <c r="C507" t="s">
        <v>3614</v>
      </c>
      <c r="D507">
        <f t="shared" si="22"/>
        <v>10</v>
      </c>
      <c r="E507">
        <v>450</v>
      </c>
      <c r="F507">
        <f t="shared" si="23"/>
        <v>1</v>
      </c>
      <c r="G507" t="s">
        <v>3614</v>
      </c>
      <c r="H507">
        <f t="shared" si="24"/>
        <v>832</v>
      </c>
      <c r="I507">
        <f>VLOOKUP(C507,ERP자료_수정_1!$E$3:$I$718,3,FALSE)</f>
        <v>76500</v>
      </c>
      <c r="J507">
        <f>VLOOKUP(C507,ERP자료_수정_1!$E$3:$I$718,4,FALSE)</f>
        <v>76500</v>
      </c>
      <c r="K507">
        <f>VLOOKUP(C507,ERP자료_수정_1!$E$3:$I$718,5,FALSE)</f>
        <v>0</v>
      </c>
      <c r="O507" t="s">
        <v>5671</v>
      </c>
      <c r="P507" t="s">
        <v>2303</v>
      </c>
    </row>
    <row r="508" spans="1:16" ht="19.149999999999999" x14ac:dyDescent="0.7">
      <c r="A508">
        <v>361</v>
      </c>
      <c r="B508" t="s">
        <v>4730</v>
      </c>
      <c r="C508" t="s">
        <v>3618</v>
      </c>
      <c r="D508">
        <f t="shared" si="22"/>
        <v>10</v>
      </c>
      <c r="E508">
        <v>451</v>
      </c>
      <c r="F508">
        <f t="shared" si="23"/>
        <v>1</v>
      </c>
      <c r="G508" t="s">
        <v>3618</v>
      </c>
      <c r="H508">
        <f t="shared" si="24"/>
        <v>833</v>
      </c>
      <c r="I508">
        <f>VLOOKUP(C508,ERP자료_수정_1!$E$3:$I$718,3,FALSE)</f>
        <v>-158600</v>
      </c>
      <c r="J508">
        <f>VLOOKUP(C508,ERP자료_수정_1!$E$3:$I$718,4,FALSE)</f>
        <v>0</v>
      </c>
      <c r="K508">
        <f>VLOOKUP(C508,ERP자료_수정_1!$E$3:$I$718,5,FALSE)</f>
        <v>320800</v>
      </c>
      <c r="O508" t="s">
        <v>5672</v>
      </c>
      <c r="P508" t="s">
        <v>2308</v>
      </c>
    </row>
    <row r="509" spans="1:16" ht="19.149999999999999" x14ac:dyDescent="0.7">
      <c r="A509">
        <v>113</v>
      </c>
      <c r="B509" t="s">
        <v>4445</v>
      </c>
      <c r="C509" t="s">
        <v>3621</v>
      </c>
      <c r="D509">
        <f t="shared" si="22"/>
        <v>10</v>
      </c>
      <c r="E509">
        <v>452</v>
      </c>
      <c r="F509">
        <f t="shared" si="23"/>
        <v>1</v>
      </c>
      <c r="G509" t="s">
        <v>3621</v>
      </c>
      <c r="H509">
        <f t="shared" si="24"/>
        <v>834</v>
      </c>
      <c r="I509">
        <f>VLOOKUP(C509,ERP자료_수정_1!$E$3:$I$718,3,FALSE)</f>
        <v>0</v>
      </c>
      <c r="J509">
        <f>VLOOKUP(C509,ERP자료_수정_1!$E$3:$I$718,4,FALSE)</f>
        <v>60918000</v>
      </c>
      <c r="K509">
        <f>VLOOKUP(C509,ERP자료_수정_1!$E$3:$I$718,5,FALSE)</f>
        <v>-55438911</v>
      </c>
      <c r="O509" t="s">
        <v>5673</v>
      </c>
      <c r="P509" t="s">
        <v>2313</v>
      </c>
    </row>
    <row r="510" spans="1:16" ht="19.149999999999999" x14ac:dyDescent="0.7">
      <c r="A510">
        <v>172</v>
      </c>
      <c r="B510" t="s">
        <v>4520</v>
      </c>
      <c r="C510" t="s">
        <v>3623</v>
      </c>
      <c r="D510">
        <f t="shared" si="22"/>
        <v>10</v>
      </c>
      <c r="E510">
        <v>453</v>
      </c>
      <c r="F510">
        <f t="shared" si="23"/>
        <v>1</v>
      </c>
      <c r="G510" t="s">
        <v>3624</v>
      </c>
      <c r="H510">
        <f t="shared" si="24"/>
        <v>835</v>
      </c>
      <c r="I510">
        <f>VLOOKUP(C510,ERP자료_수정_1!$E$3:$I$718,3,FALSE)</f>
        <v>607500</v>
      </c>
      <c r="J510">
        <f>VLOOKUP(C510,ERP자료_수정_1!$E$3:$I$718,4,FALSE)</f>
        <v>607500</v>
      </c>
      <c r="K510">
        <f>VLOOKUP(C510,ERP자료_수정_1!$E$3:$I$718,5,FALSE)</f>
        <v>0</v>
      </c>
      <c r="O510" t="s">
        <v>5674</v>
      </c>
      <c r="P510" t="s">
        <v>2318</v>
      </c>
    </row>
    <row r="511" spans="1:16" ht="19.149999999999999" x14ac:dyDescent="0.7">
      <c r="A511">
        <v>114</v>
      </c>
      <c r="B511" t="s">
        <v>4446</v>
      </c>
      <c r="C511" t="s">
        <v>3629</v>
      </c>
      <c r="D511">
        <f t="shared" si="22"/>
        <v>10</v>
      </c>
      <c r="E511">
        <v>454</v>
      </c>
      <c r="F511">
        <f t="shared" si="23"/>
        <v>1</v>
      </c>
      <c r="G511" t="s">
        <v>3629</v>
      </c>
      <c r="H511">
        <f t="shared" si="24"/>
        <v>836</v>
      </c>
      <c r="I511">
        <f>VLOOKUP(C511,ERP자료_수정_1!$E$3:$I$718,3,FALSE)</f>
        <v>100000</v>
      </c>
      <c r="J511">
        <f>VLOOKUP(C511,ERP자료_수정_1!$E$3:$I$718,4,FALSE)</f>
        <v>100000</v>
      </c>
      <c r="K511">
        <f>VLOOKUP(C511,ERP자료_수정_1!$E$3:$I$718,5,FALSE)</f>
        <v>0</v>
      </c>
      <c r="O511" t="s">
        <v>5675</v>
      </c>
      <c r="P511" t="s">
        <v>2321</v>
      </c>
    </row>
    <row r="512" spans="1:16" ht="19.149999999999999" x14ac:dyDescent="0.7">
      <c r="A512">
        <v>508</v>
      </c>
      <c r="B512" t="s">
        <v>4893</v>
      </c>
      <c r="C512" t="s">
        <v>3632</v>
      </c>
      <c r="D512">
        <f t="shared" si="22"/>
        <v>10</v>
      </c>
      <c r="E512">
        <v>455</v>
      </c>
      <c r="F512">
        <f t="shared" si="23"/>
        <v>1</v>
      </c>
      <c r="G512" t="s">
        <v>3632</v>
      </c>
      <c r="H512">
        <f t="shared" si="24"/>
        <v>837</v>
      </c>
      <c r="I512">
        <f>VLOOKUP(C512,ERP자료_수정_1!$E$3:$I$718,3,FALSE)</f>
        <v>4016000</v>
      </c>
      <c r="J512">
        <f>VLOOKUP(C512,ERP자료_수정_1!$E$3:$I$718,4,FALSE)</f>
        <v>0</v>
      </c>
      <c r="K512">
        <f>VLOOKUP(C512,ERP자료_수정_1!$E$3:$I$718,5,FALSE)</f>
        <v>6040000</v>
      </c>
      <c r="O512" t="s">
        <v>5676</v>
      </c>
      <c r="P512" t="s">
        <v>2326</v>
      </c>
    </row>
    <row r="513" spans="1:16" ht="19.149999999999999" x14ac:dyDescent="0.7">
      <c r="A513">
        <v>571</v>
      </c>
      <c r="B513" t="s">
        <v>4961</v>
      </c>
      <c r="C513" t="s">
        <v>3636</v>
      </c>
      <c r="D513">
        <f t="shared" si="22"/>
        <v>10</v>
      </c>
      <c r="E513">
        <v>456</v>
      </c>
      <c r="F513">
        <f t="shared" si="23"/>
        <v>2</v>
      </c>
      <c r="G513" t="s">
        <v>3636</v>
      </c>
      <c r="H513">
        <f t="shared" si="24"/>
        <v>838</v>
      </c>
      <c r="I513">
        <v>0</v>
      </c>
      <c r="J513">
        <v>0</v>
      </c>
      <c r="K513">
        <v>-6513712</v>
      </c>
      <c r="O513" t="s">
        <v>5677</v>
      </c>
      <c r="P513" t="s">
        <v>2334</v>
      </c>
    </row>
    <row r="514" spans="1:16" ht="19.149999999999999" x14ac:dyDescent="0.7">
      <c r="A514">
        <v>572</v>
      </c>
      <c r="B514" t="s">
        <v>4962</v>
      </c>
      <c r="C514" t="s">
        <v>4963</v>
      </c>
      <c r="D514">
        <f t="shared" si="22"/>
        <v>5</v>
      </c>
      <c r="E514">
        <v>456</v>
      </c>
      <c r="F514">
        <f t="shared" si="23"/>
        <v>2</v>
      </c>
      <c r="G514" t="s">
        <v>4963</v>
      </c>
      <c r="H514">
        <f t="shared" si="24"/>
        <v>839</v>
      </c>
      <c r="O514" t="s">
        <v>5678</v>
      </c>
      <c r="P514" t="s">
        <v>2339</v>
      </c>
    </row>
    <row r="515" spans="1:16" ht="19.149999999999999" x14ac:dyDescent="0.7">
      <c r="A515">
        <v>262</v>
      </c>
      <c r="B515" t="s">
        <v>4618</v>
      </c>
      <c r="C515" t="s">
        <v>3643</v>
      </c>
      <c r="D515">
        <f t="shared" ref="D515:D578" si="25">LEN(B515)</f>
        <v>10</v>
      </c>
      <c r="E515">
        <v>466</v>
      </c>
      <c r="F515">
        <f t="shared" ref="F515:F578" si="26">COUNTIF($E$3:$E$700,E515)</f>
        <v>1</v>
      </c>
      <c r="G515" t="s">
        <v>3643</v>
      </c>
      <c r="H515">
        <f t="shared" si="24"/>
        <v>841</v>
      </c>
      <c r="I515">
        <f>VLOOKUP(C515,ERP자료_수정_1!$E$3:$I$718,3,FALSE)</f>
        <v>50000</v>
      </c>
      <c r="J515">
        <f>VLOOKUP(C515,ERP자료_수정_1!$E$3:$I$718,4,FALSE)</f>
        <v>5050000</v>
      </c>
      <c r="K515">
        <f>VLOOKUP(C515,ERP자료_수정_1!$E$3:$I$718,5,FALSE)</f>
        <v>-5000000</v>
      </c>
      <c r="O515" t="s">
        <v>5679</v>
      </c>
      <c r="P515" t="s">
        <v>2343</v>
      </c>
    </row>
    <row r="516" spans="1:16" ht="19.149999999999999" x14ac:dyDescent="0.7">
      <c r="A516">
        <v>642</v>
      </c>
      <c r="B516" t="s">
        <v>5042</v>
      </c>
      <c r="C516" t="s">
        <v>3649</v>
      </c>
      <c r="D516">
        <f t="shared" si="25"/>
        <v>10</v>
      </c>
      <c r="E516">
        <v>476</v>
      </c>
      <c r="F516">
        <f t="shared" si="26"/>
        <v>1</v>
      </c>
      <c r="G516" t="s">
        <v>3649</v>
      </c>
      <c r="H516">
        <f t="shared" si="24"/>
        <v>843</v>
      </c>
      <c r="I516">
        <f>VLOOKUP(C516,ERP자료_수정_1!$E$3:$I$718,3,FALSE)</f>
        <v>30000</v>
      </c>
      <c r="J516">
        <f>VLOOKUP(C516,ERP자료_수정_1!$E$3:$I$718,4,FALSE)</f>
        <v>30000</v>
      </c>
      <c r="K516">
        <f>VLOOKUP(C516,ERP자료_수정_1!$E$3:$I$718,5,FALSE)</f>
        <v>0</v>
      </c>
      <c r="O516" t="s">
        <v>5680</v>
      </c>
      <c r="P516" t="s">
        <v>2330</v>
      </c>
    </row>
    <row r="517" spans="1:16" ht="19.149999999999999" x14ac:dyDescent="0.7">
      <c r="A517">
        <v>597</v>
      </c>
      <c r="B517" t="s">
        <v>4992</v>
      </c>
      <c r="C517" t="s">
        <v>3652</v>
      </c>
      <c r="D517">
        <f t="shared" si="25"/>
        <v>10</v>
      </c>
      <c r="E517">
        <v>486</v>
      </c>
      <c r="F517">
        <f t="shared" si="26"/>
        <v>1</v>
      </c>
      <c r="G517" t="s">
        <v>3652</v>
      </c>
      <c r="H517">
        <f t="shared" si="24"/>
        <v>844</v>
      </c>
      <c r="I517">
        <f>VLOOKUP(C517,ERP자료_수정_1!$E$3:$I$718,3,FALSE)</f>
        <v>2146800</v>
      </c>
      <c r="J517">
        <f>VLOOKUP(C517,ERP자료_수정_1!$E$3:$I$718,4,FALSE)</f>
        <v>10000000</v>
      </c>
      <c r="K517">
        <f>VLOOKUP(C517,ERP자료_수정_1!$E$3:$I$718,5,FALSE)</f>
        <v>-7853200</v>
      </c>
      <c r="O517" t="s">
        <v>5681</v>
      </c>
      <c r="P517" t="s">
        <v>2348</v>
      </c>
    </row>
    <row r="518" spans="1:16" ht="19.149999999999999" x14ac:dyDescent="0.7">
      <c r="A518">
        <v>362</v>
      </c>
      <c r="B518" t="s">
        <v>4731</v>
      </c>
      <c r="C518" t="s">
        <v>3655</v>
      </c>
      <c r="D518">
        <f t="shared" si="25"/>
        <v>10</v>
      </c>
      <c r="E518">
        <v>496</v>
      </c>
      <c r="F518">
        <f t="shared" si="26"/>
        <v>1</v>
      </c>
      <c r="G518" t="s">
        <v>3655</v>
      </c>
      <c r="H518">
        <f t="shared" si="24"/>
        <v>845</v>
      </c>
      <c r="I518">
        <f>VLOOKUP(C518,ERP자료_수정_1!$E$3:$I$718,3,FALSE)</f>
        <v>160000</v>
      </c>
      <c r="J518">
        <f>VLOOKUP(C518,ERP자료_수정_1!$E$3:$I$718,4,FALSE)</f>
        <v>160000</v>
      </c>
      <c r="K518">
        <f>VLOOKUP(C518,ERP자료_수정_1!$E$3:$I$718,5,FALSE)</f>
        <v>0</v>
      </c>
      <c r="O518" t="s">
        <v>5682</v>
      </c>
      <c r="P518" t="s">
        <v>2353</v>
      </c>
    </row>
    <row r="519" spans="1:16" ht="19.149999999999999" x14ac:dyDescent="0.7">
      <c r="A519">
        <v>263</v>
      </c>
      <c r="B519" t="s">
        <v>4619</v>
      </c>
      <c r="C519" t="s">
        <v>3663</v>
      </c>
      <c r="D519">
        <f t="shared" si="25"/>
        <v>10</v>
      </c>
      <c r="E519">
        <v>506</v>
      </c>
      <c r="F519">
        <f t="shared" si="26"/>
        <v>1</v>
      </c>
      <c r="G519" t="s">
        <v>3664</v>
      </c>
      <c r="H519">
        <f t="shared" si="24"/>
        <v>847</v>
      </c>
      <c r="I519">
        <f>VLOOKUP(C519,ERP자료_수정_1!$E$3:$I$718,3,FALSE)</f>
        <v>0</v>
      </c>
      <c r="J519">
        <f>VLOOKUP(C519,ERP자료_수정_1!$E$3:$I$718,4,FALSE)</f>
        <v>177000</v>
      </c>
      <c r="K519">
        <f>VLOOKUP(C519,ERP자료_수정_1!$E$3:$I$718,5,FALSE)</f>
        <v>0</v>
      </c>
      <c r="O519" t="s">
        <v>5683</v>
      </c>
      <c r="P519" t="s">
        <v>2357</v>
      </c>
    </row>
    <row r="520" spans="1:16" ht="19.149999999999999" x14ac:dyDescent="0.7">
      <c r="A520">
        <v>363</v>
      </c>
      <c r="B520" t="s">
        <v>4732</v>
      </c>
      <c r="C520" t="s">
        <v>4733</v>
      </c>
      <c r="D520">
        <f t="shared" si="25"/>
        <v>10</v>
      </c>
      <c r="E520">
        <v>516</v>
      </c>
      <c r="F520">
        <f t="shared" si="26"/>
        <v>1</v>
      </c>
      <c r="G520" t="s">
        <v>3668</v>
      </c>
      <c r="H520">
        <f t="shared" si="24"/>
        <v>848</v>
      </c>
      <c r="I520">
        <f>VLOOKUP(C520,ERP자료_수정_1!$E$3:$I$718,3,FALSE)</f>
        <v>0</v>
      </c>
      <c r="J520">
        <f>VLOOKUP(C520,ERP자료_수정_1!$E$3:$I$718,4,FALSE)</f>
        <v>0</v>
      </c>
      <c r="K520">
        <f>VLOOKUP(C520,ERP자료_수정_1!$E$3:$I$718,5,FALSE)</f>
        <v>12890215</v>
      </c>
      <c r="O520" t="s">
        <v>5684</v>
      </c>
      <c r="P520" t="s">
        <v>2360</v>
      </c>
    </row>
    <row r="521" spans="1:16" ht="19.149999999999999" x14ac:dyDescent="0.7">
      <c r="A521">
        <v>364</v>
      </c>
      <c r="B521" t="s">
        <v>4734</v>
      </c>
      <c r="C521" t="s">
        <v>3668</v>
      </c>
      <c r="D521">
        <f t="shared" si="25"/>
        <v>5</v>
      </c>
      <c r="E521">
        <v>517</v>
      </c>
      <c r="F521">
        <f t="shared" si="26"/>
        <v>1</v>
      </c>
      <c r="G521" t="s">
        <v>3668</v>
      </c>
      <c r="H521">
        <f t="shared" si="24"/>
        <v>848</v>
      </c>
      <c r="I521">
        <f>VLOOKUP(C521,ERP자료_수정_1!$E$3:$I$718,3,FALSE)</f>
        <v>0</v>
      </c>
      <c r="J521">
        <f>VLOOKUP(C521,ERP자료_수정_1!$E$3:$I$718,4,FALSE)</f>
        <v>0</v>
      </c>
      <c r="K521">
        <f>VLOOKUP(C521,ERP자료_수정_1!$E$3:$I$718,5,FALSE)</f>
        <v>400000000</v>
      </c>
      <c r="O521" t="s">
        <v>5685</v>
      </c>
      <c r="P521" t="s">
        <v>2365</v>
      </c>
    </row>
    <row r="522" spans="1:16" ht="19.149999999999999" x14ac:dyDescent="0.7">
      <c r="A522">
        <v>365</v>
      </c>
      <c r="B522" t="s">
        <v>4735</v>
      </c>
      <c r="C522" t="s">
        <v>3676</v>
      </c>
      <c r="D522">
        <f t="shared" si="25"/>
        <v>10</v>
      </c>
      <c r="E522">
        <v>518</v>
      </c>
      <c r="F522">
        <f t="shared" si="26"/>
        <v>1</v>
      </c>
      <c r="G522" t="s">
        <v>3676</v>
      </c>
      <c r="H522">
        <f t="shared" si="24"/>
        <v>850</v>
      </c>
      <c r="I522">
        <f>VLOOKUP(C522,ERP자료_수정_1!$E$3:$I$718,3,FALSE)</f>
        <v>90000</v>
      </c>
      <c r="J522">
        <f>VLOOKUP(C522,ERP자료_수정_1!$E$3:$I$718,4,FALSE)</f>
        <v>90000</v>
      </c>
      <c r="K522">
        <f>VLOOKUP(C522,ERP자료_수정_1!$E$3:$I$718,5,FALSE)</f>
        <v>0</v>
      </c>
      <c r="O522" t="s">
        <v>5686</v>
      </c>
      <c r="P522" t="s">
        <v>2369</v>
      </c>
    </row>
    <row r="523" spans="1:16" ht="19.149999999999999" x14ac:dyDescent="0.7">
      <c r="A523">
        <v>509</v>
      </c>
      <c r="B523" t="s">
        <v>4894</v>
      </c>
      <c r="C523" t="s">
        <v>3679</v>
      </c>
      <c r="D523">
        <f t="shared" si="25"/>
        <v>10</v>
      </c>
      <c r="E523">
        <v>519</v>
      </c>
      <c r="F523">
        <f t="shared" si="26"/>
        <v>1</v>
      </c>
      <c r="G523" t="s">
        <v>3679</v>
      </c>
      <c r="H523">
        <f t="shared" si="24"/>
        <v>851</v>
      </c>
      <c r="I523">
        <f>VLOOKUP(C523,ERP자료_수정_1!$E$3:$I$718,3,FALSE)</f>
        <v>0</v>
      </c>
      <c r="J523">
        <f>VLOOKUP(C523,ERP자료_수정_1!$E$3:$I$718,4,FALSE)</f>
        <v>0</v>
      </c>
      <c r="K523">
        <f>VLOOKUP(C523,ERP자료_수정_1!$E$3:$I$718,5,FALSE)</f>
        <v>-2582103</v>
      </c>
      <c r="O523" t="s">
        <v>5687</v>
      </c>
      <c r="P523" t="s">
        <v>2374</v>
      </c>
    </row>
    <row r="524" spans="1:16" ht="19.149999999999999" x14ac:dyDescent="0.7">
      <c r="A524">
        <v>573</v>
      </c>
      <c r="B524" t="s">
        <v>4964</v>
      </c>
      <c r="C524" t="s">
        <v>3685</v>
      </c>
      <c r="D524">
        <f t="shared" si="25"/>
        <v>10</v>
      </c>
      <c r="E524">
        <v>520</v>
      </c>
      <c r="F524">
        <f t="shared" si="26"/>
        <v>1</v>
      </c>
      <c r="G524" t="s">
        <v>3685</v>
      </c>
      <c r="H524">
        <f t="shared" si="24"/>
        <v>853</v>
      </c>
      <c r="I524">
        <f>VLOOKUP(C524,ERP자료_수정_1!$E$3:$I$718,3,FALSE)</f>
        <v>7600000</v>
      </c>
      <c r="J524">
        <f>VLOOKUP(C524,ERP자료_수정_1!$E$3:$I$718,4,FALSE)</f>
        <v>7600000</v>
      </c>
      <c r="K524">
        <f>VLOOKUP(C524,ERP자료_수정_1!$E$3:$I$718,5,FALSE)</f>
        <v>0</v>
      </c>
      <c r="O524" t="s">
        <v>5688</v>
      </c>
      <c r="P524" t="s">
        <v>2379</v>
      </c>
    </row>
    <row r="525" spans="1:16" ht="19.149999999999999" x14ac:dyDescent="0.7">
      <c r="A525">
        <v>366</v>
      </c>
      <c r="B525" t="s">
        <v>4736</v>
      </c>
      <c r="C525" t="s">
        <v>4737</v>
      </c>
      <c r="D525">
        <f t="shared" si="25"/>
        <v>10</v>
      </c>
      <c r="E525">
        <v>521</v>
      </c>
      <c r="F525">
        <f t="shared" si="26"/>
        <v>1</v>
      </c>
      <c r="G525" t="s">
        <v>3696</v>
      </c>
      <c r="H525">
        <f t="shared" ref="H525:H588" si="27">MATCH(G525,$P$3:$P$1012,0)</f>
        <v>856</v>
      </c>
      <c r="I525">
        <f>VLOOKUP(C525,ERP자료_수정_1!$E$3:$I$718,3,FALSE)</f>
        <v>0</v>
      </c>
      <c r="J525">
        <f>VLOOKUP(C525,ERP자료_수정_1!$E$3:$I$718,4,FALSE)</f>
        <v>0</v>
      </c>
      <c r="K525">
        <f>VLOOKUP(C525,ERP자료_수정_1!$E$3:$I$718,5,FALSE)</f>
        <v>-2985000</v>
      </c>
      <c r="O525" t="s">
        <v>5689</v>
      </c>
      <c r="P525" t="s">
        <v>2385</v>
      </c>
    </row>
    <row r="526" spans="1:16" ht="19.149999999999999" x14ac:dyDescent="0.7">
      <c r="A526">
        <v>410</v>
      </c>
      <c r="B526" t="s">
        <v>4784</v>
      </c>
      <c r="C526" t="s">
        <v>3700</v>
      </c>
      <c r="D526">
        <f t="shared" si="25"/>
        <v>10</v>
      </c>
      <c r="E526">
        <v>522</v>
      </c>
      <c r="F526">
        <f t="shared" si="26"/>
        <v>1</v>
      </c>
      <c r="G526" t="s">
        <v>3700</v>
      </c>
      <c r="H526">
        <f t="shared" si="27"/>
        <v>857</v>
      </c>
      <c r="I526">
        <f>VLOOKUP(C526,ERP자료_수정_1!$E$3:$I$718,3,FALSE)</f>
        <v>0</v>
      </c>
      <c r="J526">
        <f>VLOOKUP(C526,ERP자료_수정_1!$E$3:$I$718,4,FALSE)</f>
        <v>0</v>
      </c>
      <c r="K526">
        <f>VLOOKUP(C526,ERP자료_수정_1!$E$3:$I$718,5,FALSE)</f>
        <v>-12367750</v>
      </c>
      <c r="O526" t="s">
        <v>5690</v>
      </c>
      <c r="P526" t="s">
        <v>2389</v>
      </c>
    </row>
    <row r="527" spans="1:16" ht="19.149999999999999" x14ac:dyDescent="0.7">
      <c r="A527">
        <v>708</v>
      </c>
      <c r="B527" t="s">
        <v>5124</v>
      </c>
      <c r="C527" t="s">
        <v>3721</v>
      </c>
      <c r="D527">
        <f t="shared" si="25"/>
        <v>10</v>
      </c>
      <c r="E527">
        <v>523</v>
      </c>
      <c r="F527">
        <f t="shared" si="26"/>
        <v>1</v>
      </c>
      <c r="G527" t="s">
        <v>3721</v>
      </c>
      <c r="H527">
        <f t="shared" si="27"/>
        <v>862</v>
      </c>
      <c r="I527">
        <f>VLOOKUP(C527,ERP자료_수정_1!$E$3:$I$718,3,FALSE)</f>
        <v>70000</v>
      </c>
      <c r="J527">
        <f>VLOOKUP(C527,ERP자료_수정_1!$E$3:$I$718,4,FALSE)</f>
        <v>70000</v>
      </c>
      <c r="K527">
        <f>VLOOKUP(C527,ERP자료_수정_1!$E$3:$I$718,5,FALSE)</f>
        <v>0</v>
      </c>
      <c r="O527" t="s">
        <v>5691</v>
      </c>
      <c r="P527" t="s">
        <v>2393</v>
      </c>
    </row>
    <row r="528" spans="1:16" ht="19.149999999999999" x14ac:dyDescent="0.7">
      <c r="A528">
        <v>574</v>
      </c>
      <c r="B528" t="s">
        <v>4965</v>
      </c>
      <c r="C528" t="s">
        <v>3724</v>
      </c>
      <c r="D528">
        <f t="shared" si="25"/>
        <v>10</v>
      </c>
      <c r="E528">
        <v>524</v>
      </c>
      <c r="F528">
        <f t="shared" si="26"/>
        <v>1</v>
      </c>
      <c r="G528" t="s">
        <v>3724</v>
      </c>
      <c r="H528">
        <f t="shared" si="27"/>
        <v>863</v>
      </c>
      <c r="I528">
        <f>VLOOKUP(C528,ERP자료_수정_1!$E$3:$I$718,3,FALSE)</f>
        <v>0</v>
      </c>
      <c r="J528">
        <f>VLOOKUP(C528,ERP자료_수정_1!$E$3:$I$718,4,FALSE)</f>
        <v>0</v>
      </c>
      <c r="K528">
        <f>VLOOKUP(C528,ERP자료_수정_1!$E$3:$I$718,5,FALSE)</f>
        <v>-15045200</v>
      </c>
      <c r="O528" t="s">
        <v>5692</v>
      </c>
      <c r="P528" t="s">
        <v>2396</v>
      </c>
    </row>
    <row r="529" spans="1:16" ht="19.149999999999999" x14ac:dyDescent="0.7">
      <c r="A529">
        <v>367</v>
      </c>
      <c r="B529" t="s">
        <v>4738</v>
      </c>
      <c r="C529" t="s">
        <v>4739</v>
      </c>
      <c r="D529">
        <f t="shared" si="25"/>
        <v>10</v>
      </c>
      <c r="E529">
        <v>525</v>
      </c>
      <c r="F529">
        <f t="shared" si="26"/>
        <v>1</v>
      </c>
      <c r="G529" t="s">
        <v>3728</v>
      </c>
      <c r="H529">
        <f t="shared" si="27"/>
        <v>864</v>
      </c>
      <c r="I529">
        <f>VLOOKUP(C529,ERP자료_수정_1!$E$3:$I$718,3,FALSE)</f>
        <v>160000</v>
      </c>
      <c r="J529">
        <f>VLOOKUP(C529,ERP자료_수정_1!$E$3:$I$718,4,FALSE)</f>
        <v>160000</v>
      </c>
      <c r="K529">
        <f>VLOOKUP(C529,ERP자료_수정_1!$E$3:$I$718,5,FALSE)</f>
        <v>0</v>
      </c>
      <c r="O529" t="s">
        <v>5693</v>
      </c>
      <c r="P529" t="s">
        <v>2400</v>
      </c>
    </row>
    <row r="530" spans="1:16" ht="19.149999999999999" x14ac:dyDescent="0.7">
      <c r="A530">
        <v>219</v>
      </c>
      <c r="B530" t="s">
        <v>4572</v>
      </c>
      <c r="C530" t="s">
        <v>3731</v>
      </c>
      <c r="D530">
        <f t="shared" si="25"/>
        <v>10</v>
      </c>
      <c r="E530">
        <v>526</v>
      </c>
      <c r="F530">
        <f t="shared" si="26"/>
        <v>1</v>
      </c>
      <c r="G530" t="s">
        <v>3731</v>
      </c>
      <c r="H530">
        <f t="shared" si="27"/>
        <v>865</v>
      </c>
      <c r="I530">
        <f>VLOOKUP(C530,ERP자료_수정_1!$E$3:$I$718,3,FALSE)</f>
        <v>240000</v>
      </c>
      <c r="J530">
        <f>VLOOKUP(C530,ERP자료_수정_1!$E$3:$I$718,4,FALSE)</f>
        <v>30000000</v>
      </c>
      <c r="K530">
        <f>VLOOKUP(C530,ERP자료_수정_1!$E$3:$I$718,5,FALSE)</f>
        <v>-13683235</v>
      </c>
      <c r="O530" t="s">
        <v>5694</v>
      </c>
      <c r="P530" t="s">
        <v>2405</v>
      </c>
    </row>
    <row r="531" spans="1:16" ht="19.149999999999999" x14ac:dyDescent="0.7">
      <c r="A531">
        <v>470</v>
      </c>
      <c r="B531" t="s">
        <v>4851</v>
      </c>
      <c r="C531" t="s">
        <v>3735</v>
      </c>
      <c r="D531">
        <f t="shared" si="25"/>
        <v>10</v>
      </c>
      <c r="E531">
        <v>527</v>
      </c>
      <c r="F531">
        <f t="shared" si="26"/>
        <v>1</v>
      </c>
      <c r="G531" t="s">
        <v>3735</v>
      </c>
      <c r="H531">
        <f t="shared" si="27"/>
        <v>866</v>
      </c>
      <c r="I531">
        <f>VLOOKUP(C531,ERP자료_수정_1!$E$3:$I$718,3,FALSE)</f>
        <v>300000</v>
      </c>
      <c r="J531">
        <f>VLOOKUP(C531,ERP자료_수정_1!$E$3:$I$718,4,FALSE)</f>
        <v>300000</v>
      </c>
      <c r="K531">
        <f>VLOOKUP(C531,ERP자료_수정_1!$E$3:$I$718,5,FALSE)</f>
        <v>0</v>
      </c>
      <c r="O531" t="s">
        <v>5695</v>
      </c>
      <c r="P531" t="s">
        <v>2410</v>
      </c>
    </row>
    <row r="532" spans="1:16" ht="19.149999999999999" x14ac:dyDescent="0.7">
      <c r="A532">
        <v>575</v>
      </c>
      <c r="B532" t="s">
        <v>4966</v>
      </c>
      <c r="C532" t="s">
        <v>3742</v>
      </c>
      <c r="D532">
        <f t="shared" si="25"/>
        <v>10</v>
      </c>
      <c r="E532">
        <v>528</v>
      </c>
      <c r="F532">
        <f t="shared" si="26"/>
        <v>1</v>
      </c>
      <c r="G532" t="s">
        <v>3742</v>
      </c>
      <c r="H532">
        <f t="shared" si="27"/>
        <v>868</v>
      </c>
      <c r="I532">
        <f>VLOOKUP(C532,ERP자료_수정_1!$E$3:$I$718,3,FALSE)</f>
        <v>0</v>
      </c>
      <c r="J532">
        <f>VLOOKUP(C532,ERP자료_수정_1!$E$3:$I$718,4,FALSE)</f>
        <v>0</v>
      </c>
      <c r="K532">
        <f>VLOOKUP(C532,ERP자료_수정_1!$E$3:$I$718,5,FALSE)</f>
        <v>-19221882</v>
      </c>
      <c r="O532" t="s">
        <v>5696</v>
      </c>
      <c r="P532" t="s">
        <v>2412</v>
      </c>
    </row>
    <row r="533" spans="1:16" ht="19.149999999999999" x14ac:dyDescent="0.7">
      <c r="A533">
        <v>115</v>
      </c>
      <c r="B533" t="s">
        <v>4447</v>
      </c>
      <c r="C533" t="s">
        <v>3756</v>
      </c>
      <c r="D533">
        <f t="shared" si="25"/>
        <v>10</v>
      </c>
      <c r="E533">
        <v>529</v>
      </c>
      <c r="F533">
        <f t="shared" si="26"/>
        <v>1</v>
      </c>
      <c r="G533" t="s">
        <v>3756</v>
      </c>
      <c r="H533">
        <f t="shared" si="27"/>
        <v>872</v>
      </c>
      <c r="I533">
        <f>VLOOKUP(C533,ERP자료_수정_1!$E$3:$I$718,3,FALSE)</f>
        <v>0</v>
      </c>
      <c r="J533">
        <f>VLOOKUP(C533,ERP자료_수정_1!$E$3:$I$718,4,FALSE)</f>
        <v>0</v>
      </c>
      <c r="K533">
        <f>VLOOKUP(C533,ERP자료_수정_1!$E$3:$I$718,5,FALSE)</f>
        <v>-6412650</v>
      </c>
      <c r="O533" t="s">
        <v>5697</v>
      </c>
      <c r="P533" t="s">
        <v>2416</v>
      </c>
    </row>
    <row r="534" spans="1:16" ht="19.149999999999999" x14ac:dyDescent="0.7">
      <c r="A534">
        <v>368</v>
      </c>
      <c r="B534" t="s">
        <v>4740</v>
      </c>
      <c r="C534" t="s">
        <v>3761</v>
      </c>
      <c r="D534">
        <f t="shared" si="25"/>
        <v>10</v>
      </c>
      <c r="E534">
        <v>530</v>
      </c>
      <c r="F534">
        <f t="shared" si="26"/>
        <v>1</v>
      </c>
      <c r="G534" t="s">
        <v>3761</v>
      </c>
      <c r="H534">
        <f t="shared" si="27"/>
        <v>873</v>
      </c>
      <c r="I534">
        <f>VLOOKUP(C534,ERP자료_수정_1!$E$3:$I$718,3,FALSE)</f>
        <v>240000</v>
      </c>
      <c r="J534">
        <f>VLOOKUP(C534,ERP자료_수정_1!$E$3:$I$718,4,FALSE)</f>
        <v>240000</v>
      </c>
      <c r="K534">
        <f>VLOOKUP(C534,ERP자료_수정_1!$E$3:$I$718,5,FALSE)</f>
        <v>0</v>
      </c>
      <c r="O534" t="s">
        <v>5698</v>
      </c>
      <c r="P534" t="s">
        <v>2420</v>
      </c>
    </row>
    <row r="535" spans="1:16" ht="19.149999999999999" x14ac:dyDescent="0.7">
      <c r="A535">
        <v>709</v>
      </c>
      <c r="B535" t="s">
        <v>5125</v>
      </c>
      <c r="C535" t="s">
        <v>3766</v>
      </c>
      <c r="D535">
        <f t="shared" si="25"/>
        <v>10</v>
      </c>
      <c r="E535">
        <v>531</v>
      </c>
      <c r="F535">
        <f t="shared" si="26"/>
        <v>1</v>
      </c>
      <c r="G535" t="s">
        <v>3766</v>
      </c>
      <c r="H535">
        <f t="shared" si="27"/>
        <v>875</v>
      </c>
      <c r="I535">
        <f>VLOOKUP(C535,ERP자료_수정_1!$E$3:$I$718,3,FALSE)</f>
        <v>300000</v>
      </c>
      <c r="J535">
        <f>VLOOKUP(C535,ERP자료_수정_1!$E$3:$I$718,4,FALSE)</f>
        <v>300000</v>
      </c>
      <c r="K535">
        <f>VLOOKUP(C535,ERP자료_수정_1!$E$3:$I$718,5,FALSE)</f>
        <v>0</v>
      </c>
      <c r="O535" t="s">
        <v>5699</v>
      </c>
      <c r="P535" t="s">
        <v>2425</v>
      </c>
    </row>
    <row r="536" spans="1:16" ht="19.149999999999999" x14ac:dyDescent="0.7">
      <c r="A536">
        <v>598</v>
      </c>
      <c r="B536" t="s">
        <v>4993</v>
      </c>
      <c r="C536" t="s">
        <v>3769</v>
      </c>
      <c r="D536">
        <f t="shared" si="25"/>
        <v>10</v>
      </c>
      <c r="E536">
        <v>532</v>
      </c>
      <c r="F536">
        <f t="shared" si="26"/>
        <v>1</v>
      </c>
      <c r="G536" t="s">
        <v>3769</v>
      </c>
      <c r="H536">
        <f t="shared" si="27"/>
        <v>876</v>
      </c>
      <c r="I536">
        <f>VLOOKUP(C536,ERP자료_수정_1!$E$3:$I$718,3,FALSE)</f>
        <v>132000</v>
      </c>
      <c r="J536">
        <f>VLOOKUP(C536,ERP자료_수정_1!$E$3:$I$718,4,FALSE)</f>
        <v>132000</v>
      </c>
      <c r="K536">
        <f>VLOOKUP(C536,ERP자료_수정_1!$E$3:$I$718,5,FALSE)</f>
        <v>0</v>
      </c>
      <c r="O536" t="s">
        <v>5700</v>
      </c>
      <c r="P536" t="s">
        <v>2429</v>
      </c>
    </row>
    <row r="537" spans="1:16" ht="19.149999999999999" x14ac:dyDescent="0.7">
      <c r="A537">
        <v>61</v>
      </c>
      <c r="B537" t="s">
        <v>4386</v>
      </c>
      <c r="C537" t="s">
        <v>3772</v>
      </c>
      <c r="D537">
        <f t="shared" si="25"/>
        <v>5</v>
      </c>
      <c r="E537">
        <v>533</v>
      </c>
      <c r="F537">
        <f t="shared" si="26"/>
        <v>2</v>
      </c>
      <c r="G537" t="s">
        <v>3772</v>
      </c>
      <c r="H537">
        <f t="shared" si="27"/>
        <v>877</v>
      </c>
      <c r="I537">
        <v>14893706</v>
      </c>
      <c r="J537">
        <v>0</v>
      </c>
      <c r="K537">
        <v>158952675</v>
      </c>
      <c r="O537" t="s">
        <v>5701</v>
      </c>
      <c r="P537" t="s">
        <v>2432</v>
      </c>
    </row>
    <row r="538" spans="1:16" ht="19.149999999999999" x14ac:dyDescent="0.7">
      <c r="A538">
        <v>173</v>
      </c>
      <c r="B538" t="s">
        <v>4521</v>
      </c>
      <c r="C538" t="s">
        <v>4522</v>
      </c>
      <c r="D538">
        <f t="shared" si="25"/>
        <v>5</v>
      </c>
      <c r="E538">
        <v>533</v>
      </c>
      <c r="F538">
        <f t="shared" si="26"/>
        <v>2</v>
      </c>
      <c r="G538" t="s">
        <v>4522</v>
      </c>
      <c r="H538">
        <f t="shared" si="27"/>
        <v>237</v>
      </c>
      <c r="O538" t="s">
        <v>5702</v>
      </c>
      <c r="P538" t="s">
        <v>2435</v>
      </c>
    </row>
    <row r="539" spans="1:16" ht="19.149999999999999" x14ac:dyDescent="0.7">
      <c r="A539">
        <v>369</v>
      </c>
      <c r="B539" t="s">
        <v>4741</v>
      </c>
      <c r="C539" t="s">
        <v>3781</v>
      </c>
      <c r="D539">
        <f t="shared" si="25"/>
        <v>10</v>
      </c>
      <c r="E539">
        <v>534</v>
      </c>
      <c r="F539">
        <f t="shared" si="26"/>
        <v>1</v>
      </c>
      <c r="G539" t="s">
        <v>3781</v>
      </c>
      <c r="H539">
        <f t="shared" si="27"/>
        <v>879</v>
      </c>
      <c r="I539">
        <f>VLOOKUP(C539,ERP자료_수정_1!$E$3:$I$718,3,FALSE)</f>
        <v>57116750</v>
      </c>
      <c r="J539">
        <f>VLOOKUP(C539,ERP자료_수정_1!$E$3:$I$718,4,FALSE)</f>
        <v>52512000</v>
      </c>
      <c r="K539">
        <f>VLOOKUP(C539,ERP자료_수정_1!$E$3:$I$718,5,FALSE)</f>
        <v>23491250</v>
      </c>
      <c r="O539" t="s">
        <v>5703</v>
      </c>
      <c r="P539" t="s">
        <v>2438</v>
      </c>
    </row>
    <row r="540" spans="1:16" ht="19.149999999999999" x14ac:dyDescent="0.7">
      <c r="A540">
        <v>290</v>
      </c>
      <c r="B540" t="s">
        <v>4652</v>
      </c>
      <c r="C540" t="s">
        <v>3785</v>
      </c>
      <c r="D540">
        <f t="shared" si="25"/>
        <v>5</v>
      </c>
      <c r="E540">
        <v>535</v>
      </c>
      <c r="F540">
        <f t="shared" si="26"/>
        <v>1</v>
      </c>
      <c r="G540" t="s">
        <v>3785</v>
      </c>
      <c r="H540">
        <f t="shared" si="27"/>
        <v>880</v>
      </c>
      <c r="I540">
        <f>VLOOKUP(C540,ERP자료_수정_1!$E$3:$I$718,3,FALSE)</f>
        <v>25983493</v>
      </c>
      <c r="J540">
        <f>VLOOKUP(C540,ERP자료_수정_1!$E$3:$I$718,4,FALSE)</f>
        <v>31840550</v>
      </c>
      <c r="K540">
        <f>VLOOKUP(C540,ERP자료_수정_1!$E$3:$I$718,5,FALSE)</f>
        <v>-4604567</v>
      </c>
      <c r="O540" t="s">
        <v>5704</v>
      </c>
      <c r="P540" t="s">
        <v>2442</v>
      </c>
    </row>
    <row r="541" spans="1:16" ht="19.149999999999999" x14ac:dyDescent="0.7">
      <c r="A541">
        <v>370</v>
      </c>
      <c r="B541" t="s">
        <v>4742</v>
      </c>
      <c r="C541" t="s">
        <v>3789</v>
      </c>
      <c r="D541">
        <f t="shared" si="25"/>
        <v>10</v>
      </c>
      <c r="E541">
        <v>536</v>
      </c>
      <c r="F541">
        <f t="shared" si="26"/>
        <v>1</v>
      </c>
      <c r="G541" t="s">
        <v>3789</v>
      </c>
      <c r="H541">
        <f t="shared" si="27"/>
        <v>881</v>
      </c>
      <c r="I541">
        <f>VLOOKUP(C541,ERP자료_수정_1!$E$3:$I$718,3,FALSE)</f>
        <v>0</v>
      </c>
      <c r="J541">
        <f>VLOOKUP(C541,ERP자료_수정_1!$E$3:$I$718,4,FALSE)</f>
        <v>0</v>
      </c>
      <c r="K541">
        <f>VLOOKUP(C541,ERP자료_수정_1!$E$3:$I$718,5,FALSE)</f>
        <v>-782500</v>
      </c>
      <c r="O541" t="s">
        <v>5705</v>
      </c>
      <c r="P541" t="s">
        <v>2446</v>
      </c>
    </row>
    <row r="542" spans="1:16" ht="19.149999999999999" x14ac:dyDescent="0.7">
      <c r="A542">
        <v>174</v>
      </c>
      <c r="B542" t="s">
        <v>4523</v>
      </c>
      <c r="C542" t="s">
        <v>3792</v>
      </c>
      <c r="D542">
        <f t="shared" si="25"/>
        <v>10</v>
      </c>
      <c r="E542">
        <v>537</v>
      </c>
      <c r="F542">
        <f t="shared" si="26"/>
        <v>1</v>
      </c>
      <c r="G542" t="s">
        <v>3792</v>
      </c>
      <c r="H542">
        <f t="shared" si="27"/>
        <v>882</v>
      </c>
      <c r="I542">
        <f>VLOOKUP(C542,ERP자료_수정_1!$E$3:$I$718,3,FALSE)</f>
        <v>2729500</v>
      </c>
      <c r="J542">
        <f>VLOOKUP(C542,ERP자료_수정_1!$E$3:$I$718,4,FALSE)</f>
        <v>2729500</v>
      </c>
      <c r="K542">
        <f>VLOOKUP(C542,ERP자료_수정_1!$E$3:$I$718,5,FALSE)</f>
        <v>0</v>
      </c>
      <c r="O542" t="s">
        <v>5706</v>
      </c>
      <c r="P542" t="s">
        <v>2450</v>
      </c>
    </row>
    <row r="543" spans="1:16" ht="19.149999999999999" x14ac:dyDescent="0.7">
      <c r="A543">
        <v>220</v>
      </c>
      <c r="B543" t="s">
        <v>4573</v>
      </c>
      <c r="C543" t="s">
        <v>3795</v>
      </c>
      <c r="D543">
        <f t="shared" si="25"/>
        <v>10</v>
      </c>
      <c r="E543">
        <v>538</v>
      </c>
      <c r="F543">
        <f t="shared" si="26"/>
        <v>1</v>
      </c>
      <c r="G543" t="s">
        <v>3795</v>
      </c>
      <c r="H543">
        <f t="shared" si="27"/>
        <v>883</v>
      </c>
      <c r="I543">
        <f>VLOOKUP(C543,ERP자료_수정_1!$E$3:$I$718,3,FALSE)</f>
        <v>11138800</v>
      </c>
      <c r="J543">
        <f>VLOOKUP(C543,ERP자료_수정_1!$E$3:$I$718,4,FALSE)</f>
        <v>20080000</v>
      </c>
      <c r="K543">
        <f>VLOOKUP(C543,ERP자료_수정_1!$E$3:$I$718,5,FALSE)</f>
        <v>-4871524</v>
      </c>
      <c r="O543" t="s">
        <v>5707</v>
      </c>
      <c r="P543" t="s">
        <v>2453</v>
      </c>
    </row>
    <row r="544" spans="1:16" ht="19.149999999999999" x14ac:dyDescent="0.7">
      <c r="A544">
        <v>576</v>
      </c>
      <c r="B544" t="s">
        <v>4967</v>
      </c>
      <c r="C544" t="s">
        <v>3798</v>
      </c>
      <c r="D544">
        <f t="shared" si="25"/>
        <v>10</v>
      </c>
      <c r="E544">
        <v>539</v>
      </c>
      <c r="F544">
        <f t="shared" si="26"/>
        <v>1</v>
      </c>
      <c r="G544" t="s">
        <v>3798</v>
      </c>
      <c r="H544">
        <f t="shared" si="27"/>
        <v>884</v>
      </c>
      <c r="I544">
        <f>VLOOKUP(C544,ERP자료_수정_1!$E$3:$I$718,3,FALSE)</f>
        <v>446000</v>
      </c>
      <c r="J544">
        <f>VLOOKUP(C544,ERP자료_수정_1!$E$3:$I$718,4,FALSE)</f>
        <v>0</v>
      </c>
      <c r="K544">
        <f>VLOOKUP(C544,ERP자료_수정_1!$E$3:$I$718,5,FALSE)</f>
        <v>446000</v>
      </c>
      <c r="O544" t="s">
        <v>5708</v>
      </c>
      <c r="P544" t="s">
        <v>2456</v>
      </c>
    </row>
    <row r="545" spans="1:16" ht="19.149999999999999" x14ac:dyDescent="0.7">
      <c r="A545">
        <v>577</v>
      </c>
      <c r="B545" t="s">
        <v>4968</v>
      </c>
      <c r="C545" t="s">
        <v>4969</v>
      </c>
      <c r="D545">
        <f t="shared" si="25"/>
        <v>10</v>
      </c>
      <c r="E545">
        <v>540</v>
      </c>
      <c r="F545">
        <f t="shared" si="26"/>
        <v>1</v>
      </c>
      <c r="G545" t="s">
        <v>4969</v>
      </c>
      <c r="H545" t="e">
        <f t="shared" si="27"/>
        <v>#N/A</v>
      </c>
      <c r="I545">
        <f>VLOOKUP(C545,ERP자료_수정_1!$E$3:$I$718,3,FALSE)</f>
        <v>100000</v>
      </c>
      <c r="J545">
        <f>VLOOKUP(C545,ERP자료_수정_1!$E$3:$I$718,4,FALSE)</f>
        <v>100000</v>
      </c>
      <c r="K545">
        <f>VLOOKUP(C545,ERP자료_수정_1!$E$3:$I$718,5,FALSE)</f>
        <v>0</v>
      </c>
      <c r="O545" t="s">
        <v>5709</v>
      </c>
      <c r="P545" t="s">
        <v>2461</v>
      </c>
    </row>
    <row r="546" spans="1:16" ht="19.149999999999999" x14ac:dyDescent="0.7">
      <c r="A546">
        <v>264</v>
      </c>
      <c r="B546" t="s">
        <v>4620</v>
      </c>
      <c r="C546" t="s">
        <v>3812</v>
      </c>
      <c r="D546">
        <f t="shared" si="25"/>
        <v>10</v>
      </c>
      <c r="E546">
        <v>541</v>
      </c>
      <c r="F546">
        <f t="shared" si="26"/>
        <v>1</v>
      </c>
      <c r="G546" t="s">
        <v>3812</v>
      </c>
      <c r="H546">
        <f t="shared" si="27"/>
        <v>888</v>
      </c>
      <c r="I546">
        <f>VLOOKUP(C546,ERP자료_수정_1!$E$3:$I$718,3,FALSE)</f>
        <v>0</v>
      </c>
      <c r="J546">
        <f>VLOOKUP(C546,ERP자료_수정_1!$E$3:$I$718,4,FALSE)</f>
        <v>0</v>
      </c>
      <c r="K546">
        <f>VLOOKUP(C546,ERP자료_수정_1!$E$3:$I$718,5,FALSE)</f>
        <v>410000</v>
      </c>
      <c r="O546" t="s">
        <v>5710</v>
      </c>
      <c r="P546" t="s">
        <v>2464</v>
      </c>
    </row>
    <row r="547" spans="1:16" ht="19.149999999999999" x14ac:dyDescent="0.7">
      <c r="A547">
        <v>265</v>
      </c>
      <c r="B547" t="s">
        <v>4621</v>
      </c>
      <c r="C547" t="s">
        <v>3817</v>
      </c>
      <c r="D547">
        <f t="shared" si="25"/>
        <v>10</v>
      </c>
      <c r="E547">
        <v>542</v>
      </c>
      <c r="F547">
        <f t="shared" si="26"/>
        <v>1</v>
      </c>
      <c r="G547" t="s">
        <v>3817</v>
      </c>
      <c r="H547">
        <f t="shared" si="27"/>
        <v>889</v>
      </c>
      <c r="I547">
        <f>VLOOKUP(C547,ERP자료_수정_1!$E$3:$I$718,3,FALSE)</f>
        <v>100000</v>
      </c>
      <c r="J547">
        <f>VLOOKUP(C547,ERP자료_수정_1!$E$3:$I$718,4,FALSE)</f>
        <v>100000</v>
      </c>
      <c r="K547">
        <f>VLOOKUP(C547,ERP자료_수정_1!$E$3:$I$718,5,FALSE)</f>
        <v>0</v>
      </c>
      <c r="O547" t="s">
        <v>5711</v>
      </c>
      <c r="P547" t="s">
        <v>2467</v>
      </c>
    </row>
    <row r="548" spans="1:16" ht="19.149999999999999" x14ac:dyDescent="0.7">
      <c r="A548">
        <v>643</v>
      </c>
      <c r="B548" t="s">
        <v>5043</v>
      </c>
      <c r="C548" t="s">
        <v>3824</v>
      </c>
      <c r="D548">
        <f t="shared" si="25"/>
        <v>10</v>
      </c>
      <c r="E548">
        <v>543</v>
      </c>
      <c r="F548">
        <f t="shared" si="26"/>
        <v>1</v>
      </c>
      <c r="G548" t="s">
        <v>3824</v>
      </c>
      <c r="H548">
        <f t="shared" si="27"/>
        <v>891</v>
      </c>
      <c r="I548">
        <f>VLOOKUP(C548,ERP자료_수정_1!$E$3:$I$718,3,FALSE)</f>
        <v>48000</v>
      </c>
      <c r="J548">
        <f>VLOOKUP(C548,ERP자료_수정_1!$E$3:$I$718,4,FALSE)</f>
        <v>48000</v>
      </c>
      <c r="K548">
        <f>VLOOKUP(C548,ERP자료_수정_1!$E$3:$I$718,5,FALSE)</f>
        <v>0</v>
      </c>
      <c r="O548" t="s">
        <v>5712</v>
      </c>
      <c r="P548" t="s">
        <v>2470</v>
      </c>
    </row>
    <row r="549" spans="1:16" ht="19.149999999999999" x14ac:dyDescent="0.7">
      <c r="A549">
        <v>411</v>
      </c>
      <c r="B549" t="s">
        <v>4785</v>
      </c>
      <c r="C549" t="s">
        <v>3834</v>
      </c>
      <c r="D549">
        <f t="shared" si="25"/>
        <v>10</v>
      </c>
      <c r="E549">
        <v>544</v>
      </c>
      <c r="F549">
        <f t="shared" si="26"/>
        <v>1</v>
      </c>
      <c r="G549" t="s">
        <v>3834</v>
      </c>
      <c r="H549">
        <f t="shared" si="27"/>
        <v>893</v>
      </c>
      <c r="I549">
        <f>VLOOKUP(C549,ERP자료_수정_1!$E$3:$I$718,3,FALSE)</f>
        <v>0</v>
      </c>
      <c r="J549">
        <f>VLOOKUP(C549,ERP자료_수정_1!$E$3:$I$718,4,FALSE)</f>
        <v>20000000</v>
      </c>
      <c r="K549">
        <f>VLOOKUP(C549,ERP자료_수정_1!$E$3:$I$718,5,FALSE)</f>
        <v>-8852200</v>
      </c>
      <c r="O549" t="s">
        <v>5713</v>
      </c>
      <c r="P549" t="s">
        <v>2475</v>
      </c>
    </row>
    <row r="550" spans="1:16" ht="19.149999999999999" x14ac:dyDescent="0.7">
      <c r="A550">
        <v>578</v>
      </c>
      <c r="B550" t="s">
        <v>4970</v>
      </c>
      <c r="C550" t="s">
        <v>3846</v>
      </c>
      <c r="D550">
        <f t="shared" si="25"/>
        <v>10</v>
      </c>
      <c r="E550">
        <v>545</v>
      </c>
      <c r="F550">
        <f t="shared" si="26"/>
        <v>1</v>
      </c>
      <c r="G550" t="s">
        <v>3846</v>
      </c>
      <c r="H550">
        <f t="shared" si="27"/>
        <v>896</v>
      </c>
      <c r="I550">
        <f>VLOOKUP(C550,ERP자료_수정_1!$E$3:$I$718,3,FALSE)</f>
        <v>0</v>
      </c>
      <c r="J550">
        <f>VLOOKUP(C550,ERP자료_수정_1!$E$3:$I$718,4,FALSE)</f>
        <v>0</v>
      </c>
      <c r="K550">
        <f>VLOOKUP(C550,ERP자료_수정_1!$E$3:$I$718,5,FALSE)</f>
        <v>-1938200</v>
      </c>
      <c r="O550" t="s">
        <v>5714</v>
      </c>
      <c r="P550" t="s">
        <v>2481</v>
      </c>
    </row>
    <row r="551" spans="1:16" ht="19.149999999999999" x14ac:dyDescent="0.7">
      <c r="A551">
        <v>655</v>
      </c>
      <c r="B551" t="s">
        <v>5056</v>
      </c>
      <c r="C551" t="s">
        <v>3860</v>
      </c>
      <c r="D551">
        <f t="shared" si="25"/>
        <v>10</v>
      </c>
      <c r="E551">
        <v>546</v>
      </c>
      <c r="F551">
        <f t="shared" si="26"/>
        <v>1</v>
      </c>
      <c r="G551" t="s">
        <v>3860</v>
      </c>
      <c r="H551">
        <f t="shared" si="27"/>
        <v>900</v>
      </c>
      <c r="I551">
        <f>VLOOKUP(C551,ERP자료_수정_1!$E$3:$I$718,3,FALSE)</f>
        <v>5000000</v>
      </c>
      <c r="J551">
        <f>VLOOKUP(C551,ERP자료_수정_1!$E$3:$I$718,4,FALSE)</f>
        <v>5000000</v>
      </c>
      <c r="K551">
        <f>VLOOKUP(C551,ERP자료_수정_1!$E$3:$I$718,5,FALSE)</f>
        <v>0</v>
      </c>
      <c r="O551" t="s">
        <v>5715</v>
      </c>
      <c r="P551" t="s">
        <v>2484</v>
      </c>
    </row>
    <row r="552" spans="1:16" ht="19.149999999999999" x14ac:dyDescent="0.7">
      <c r="A552">
        <v>175</v>
      </c>
      <c r="B552" t="s">
        <v>4524</v>
      </c>
      <c r="C552" t="s">
        <v>3876</v>
      </c>
      <c r="D552">
        <f t="shared" si="25"/>
        <v>10</v>
      </c>
      <c r="E552">
        <v>547</v>
      </c>
      <c r="F552">
        <f t="shared" si="26"/>
        <v>1</v>
      </c>
      <c r="G552" t="s">
        <v>3876</v>
      </c>
      <c r="H552">
        <f t="shared" si="27"/>
        <v>904</v>
      </c>
      <c r="I552">
        <f>VLOOKUP(C552,ERP자료_수정_1!$E$3:$I$718,3,FALSE)</f>
        <v>0</v>
      </c>
      <c r="J552">
        <f>VLOOKUP(C552,ERP자료_수정_1!$E$3:$I$718,4,FALSE)</f>
        <v>107000</v>
      </c>
      <c r="K552">
        <f>VLOOKUP(C552,ERP자료_수정_1!$E$3:$I$718,5,FALSE)</f>
        <v>0</v>
      </c>
      <c r="O552" t="s">
        <v>5716</v>
      </c>
      <c r="P552" t="s">
        <v>2488</v>
      </c>
    </row>
    <row r="553" spans="1:16" ht="19.149999999999999" x14ac:dyDescent="0.7">
      <c r="A553">
        <v>291</v>
      </c>
      <c r="B553" t="s">
        <v>4653</v>
      </c>
      <c r="C553" t="s">
        <v>3881</v>
      </c>
      <c r="D553">
        <f t="shared" si="25"/>
        <v>5</v>
      </c>
      <c r="E553">
        <v>548</v>
      </c>
      <c r="F553">
        <f t="shared" si="26"/>
        <v>1</v>
      </c>
      <c r="G553" t="s">
        <v>3881</v>
      </c>
      <c r="H553">
        <f t="shared" si="27"/>
        <v>905</v>
      </c>
      <c r="I553">
        <f>VLOOKUP(C553,ERP자료_수정_1!$E$3:$I$718,3,FALSE)</f>
        <v>467956187</v>
      </c>
      <c r="J553">
        <f>VLOOKUP(C553,ERP자료_수정_1!$E$3:$I$718,4,FALSE)</f>
        <v>359037864</v>
      </c>
      <c r="K553">
        <f>VLOOKUP(C553,ERP자료_수정_1!$E$3:$I$718,5,FALSE)</f>
        <v>155946605</v>
      </c>
      <c r="O553" t="s">
        <v>5717</v>
      </c>
      <c r="P553" t="s">
        <v>2492</v>
      </c>
    </row>
    <row r="554" spans="1:16" ht="19.149999999999999" x14ac:dyDescent="0.7">
      <c r="A554">
        <v>221</v>
      </c>
      <c r="B554" t="s">
        <v>4574</v>
      </c>
      <c r="C554" t="s">
        <v>3884</v>
      </c>
      <c r="D554">
        <f t="shared" si="25"/>
        <v>10</v>
      </c>
      <c r="E554">
        <v>549</v>
      </c>
      <c r="F554">
        <f t="shared" si="26"/>
        <v>1</v>
      </c>
      <c r="G554" t="s">
        <v>3884</v>
      </c>
      <c r="H554">
        <f t="shared" si="27"/>
        <v>906</v>
      </c>
      <c r="I554">
        <f>VLOOKUP(C554,ERP자료_수정_1!$E$3:$I$718,3,FALSE)</f>
        <v>0</v>
      </c>
      <c r="J554">
        <f>VLOOKUP(C554,ERP자료_수정_1!$E$3:$I$718,4,FALSE)</f>
        <v>0</v>
      </c>
      <c r="K554">
        <f>VLOOKUP(C554,ERP자료_수정_1!$E$3:$I$718,5,FALSE)</f>
        <v>-383000</v>
      </c>
      <c r="O554" t="s">
        <v>5718</v>
      </c>
      <c r="P554" t="s">
        <v>2497</v>
      </c>
    </row>
    <row r="555" spans="1:16" ht="19.149999999999999" x14ac:dyDescent="0.7">
      <c r="A555">
        <v>412</v>
      </c>
      <c r="B555" t="s">
        <v>4786</v>
      </c>
      <c r="C555" t="s">
        <v>3891</v>
      </c>
      <c r="D555">
        <f t="shared" si="25"/>
        <v>10</v>
      </c>
      <c r="E555">
        <v>550</v>
      </c>
      <c r="F555">
        <f t="shared" si="26"/>
        <v>1</v>
      </c>
      <c r="G555" t="s">
        <v>3891</v>
      </c>
      <c r="H555">
        <f t="shared" si="27"/>
        <v>908</v>
      </c>
      <c r="I555">
        <f>VLOOKUP(C555,ERP자료_수정_1!$E$3:$I$718,3,FALSE)</f>
        <v>0</v>
      </c>
      <c r="J555">
        <f>VLOOKUP(C555,ERP자료_수정_1!$E$3:$I$718,4,FALSE)</f>
        <v>0</v>
      </c>
      <c r="K555">
        <f>VLOOKUP(C555,ERP자료_수정_1!$E$3:$I$718,5,FALSE)</f>
        <v>-2821664</v>
      </c>
      <c r="O555" t="s">
        <v>5719</v>
      </c>
      <c r="P555" t="s">
        <v>2501</v>
      </c>
    </row>
    <row r="556" spans="1:16" ht="19.149999999999999" x14ac:dyDescent="0.7">
      <c r="A556">
        <v>579</v>
      </c>
      <c r="B556" t="s">
        <v>4971</v>
      </c>
      <c r="C556" t="s">
        <v>3894</v>
      </c>
      <c r="D556">
        <f t="shared" si="25"/>
        <v>10</v>
      </c>
      <c r="E556">
        <v>551</v>
      </c>
      <c r="F556">
        <f t="shared" si="26"/>
        <v>1</v>
      </c>
      <c r="G556" t="s">
        <v>3894</v>
      </c>
      <c r="H556">
        <f t="shared" si="27"/>
        <v>909</v>
      </c>
      <c r="I556">
        <f>VLOOKUP(C556,ERP자료_수정_1!$E$3:$I$718,3,FALSE)</f>
        <v>0</v>
      </c>
      <c r="J556">
        <f>VLOOKUP(C556,ERP자료_수정_1!$E$3:$I$718,4,FALSE)</f>
        <v>0</v>
      </c>
      <c r="K556">
        <f>VLOOKUP(C556,ERP자료_수정_1!$E$3:$I$718,5,FALSE)</f>
        <v>130020</v>
      </c>
      <c r="O556" t="s">
        <v>5720</v>
      </c>
      <c r="P556" t="s">
        <v>2505</v>
      </c>
    </row>
    <row r="557" spans="1:16" ht="19.149999999999999" x14ac:dyDescent="0.7">
      <c r="A557">
        <v>471</v>
      </c>
      <c r="B557" t="s">
        <v>4852</v>
      </c>
      <c r="C557" t="s">
        <v>3898</v>
      </c>
      <c r="D557">
        <f t="shared" si="25"/>
        <v>10</v>
      </c>
      <c r="E557">
        <v>552</v>
      </c>
      <c r="F557">
        <f t="shared" si="26"/>
        <v>2</v>
      </c>
      <c r="G557" t="s">
        <v>3898</v>
      </c>
      <c r="H557">
        <f t="shared" si="27"/>
        <v>910</v>
      </c>
      <c r="I557">
        <f>VLOOKUP(C557,ERP자료_수정_1!$E$3:$I$718,3,FALSE)</f>
        <v>6745520</v>
      </c>
      <c r="J557">
        <f>VLOOKUP(C557,ERP자료_수정_1!$E$3:$I$718,4,FALSE)</f>
        <v>5000000</v>
      </c>
      <c r="K557">
        <f>VLOOKUP(C557,ERP자료_수정_1!$E$3:$I$718,5,FALSE)</f>
        <v>1745520</v>
      </c>
      <c r="O557" t="s">
        <v>5721</v>
      </c>
      <c r="P557" t="s">
        <v>2509</v>
      </c>
    </row>
    <row r="558" spans="1:16" ht="19.149999999999999" x14ac:dyDescent="0.7">
      <c r="A558">
        <v>472</v>
      </c>
      <c r="B558" t="s">
        <v>4853</v>
      </c>
      <c r="C558" t="s">
        <v>3898</v>
      </c>
      <c r="D558">
        <f t="shared" si="25"/>
        <v>5</v>
      </c>
      <c r="E558">
        <v>552</v>
      </c>
      <c r="F558">
        <f t="shared" si="26"/>
        <v>2</v>
      </c>
      <c r="G558" t="s">
        <v>3898</v>
      </c>
      <c r="H558">
        <f t="shared" si="27"/>
        <v>910</v>
      </c>
      <c r="O558" t="s">
        <v>5722</v>
      </c>
      <c r="P558" t="s">
        <v>2512</v>
      </c>
    </row>
    <row r="559" spans="1:16" ht="19.149999999999999" x14ac:dyDescent="0.7">
      <c r="A559">
        <v>473</v>
      </c>
      <c r="B559" t="s">
        <v>4854</v>
      </c>
      <c r="C559" t="s">
        <v>3908</v>
      </c>
      <c r="D559">
        <f t="shared" si="25"/>
        <v>10</v>
      </c>
      <c r="E559">
        <v>553</v>
      </c>
      <c r="F559">
        <f t="shared" si="26"/>
        <v>1</v>
      </c>
      <c r="G559" t="s">
        <v>3908</v>
      </c>
      <c r="H559">
        <f t="shared" si="27"/>
        <v>913</v>
      </c>
      <c r="I559">
        <f>VLOOKUP(C559,ERP자료_수정_1!$E$3:$I$718,3,FALSE)</f>
        <v>80000</v>
      </c>
      <c r="J559">
        <f>VLOOKUP(C559,ERP자료_수정_1!$E$3:$I$718,4,FALSE)</f>
        <v>80000</v>
      </c>
      <c r="K559">
        <f>VLOOKUP(C559,ERP자료_수정_1!$E$3:$I$718,5,FALSE)</f>
        <v>0</v>
      </c>
      <c r="O559" t="s">
        <v>5723</v>
      </c>
      <c r="P559" t="s">
        <v>2515</v>
      </c>
    </row>
    <row r="560" spans="1:16" ht="19.149999999999999" x14ac:dyDescent="0.7">
      <c r="A560">
        <v>116</v>
      </c>
      <c r="B560" t="s">
        <v>4448</v>
      </c>
      <c r="C560" t="s">
        <v>3917</v>
      </c>
      <c r="D560">
        <f t="shared" si="25"/>
        <v>5</v>
      </c>
      <c r="E560">
        <v>554</v>
      </c>
      <c r="F560">
        <f t="shared" si="26"/>
        <v>1</v>
      </c>
      <c r="G560" t="s">
        <v>3917</v>
      </c>
      <c r="H560">
        <f t="shared" si="27"/>
        <v>915</v>
      </c>
      <c r="I560">
        <f>VLOOKUP(C560,ERP자료_수정_1!$E$3:$I$718,3,FALSE)</f>
        <v>0</v>
      </c>
      <c r="J560">
        <f>VLOOKUP(C560,ERP자료_수정_1!$E$3:$I$718,4,FALSE)</f>
        <v>0</v>
      </c>
      <c r="K560">
        <f>VLOOKUP(C560,ERP자료_수정_1!$E$3:$I$718,5,FALSE)</f>
        <v>5500000</v>
      </c>
      <c r="O560" t="s">
        <v>5724</v>
      </c>
      <c r="P560" t="s">
        <v>2518</v>
      </c>
    </row>
    <row r="561" spans="1:16" ht="19.149999999999999" x14ac:dyDescent="0.7">
      <c r="A561">
        <v>580</v>
      </c>
      <c r="B561" t="s">
        <v>4972</v>
      </c>
      <c r="C561" t="s">
        <v>3920</v>
      </c>
      <c r="D561">
        <f t="shared" si="25"/>
        <v>10</v>
      </c>
      <c r="E561">
        <v>555</v>
      </c>
      <c r="F561">
        <f t="shared" si="26"/>
        <v>1</v>
      </c>
      <c r="G561" t="s">
        <v>3920</v>
      </c>
      <c r="H561">
        <f t="shared" si="27"/>
        <v>916</v>
      </c>
      <c r="I561">
        <f>VLOOKUP(C561,ERP자료_수정_1!$E$3:$I$718,3,FALSE)</f>
        <v>0</v>
      </c>
      <c r="J561">
        <f>VLOOKUP(C561,ERP자료_수정_1!$E$3:$I$718,4,FALSE)</f>
        <v>76000</v>
      </c>
      <c r="K561">
        <f>VLOOKUP(C561,ERP자료_수정_1!$E$3:$I$718,5,FALSE)</f>
        <v>0</v>
      </c>
      <c r="O561" t="s">
        <v>5725</v>
      </c>
      <c r="P561" t="s">
        <v>2521</v>
      </c>
    </row>
    <row r="562" spans="1:16" ht="19.149999999999999" x14ac:dyDescent="0.7">
      <c r="A562">
        <v>117</v>
      </c>
      <c r="B562" t="s">
        <v>4449</v>
      </c>
      <c r="C562" t="s">
        <v>3923</v>
      </c>
      <c r="D562">
        <f t="shared" si="25"/>
        <v>10</v>
      </c>
      <c r="E562">
        <v>556</v>
      </c>
      <c r="F562">
        <f t="shared" si="26"/>
        <v>1</v>
      </c>
      <c r="G562" t="s">
        <v>3923</v>
      </c>
      <c r="H562">
        <f t="shared" si="27"/>
        <v>917</v>
      </c>
      <c r="I562">
        <f>VLOOKUP(C562,ERP자료_수정_1!$E$3:$I$718,3,FALSE)</f>
        <v>103000</v>
      </c>
      <c r="J562">
        <f>VLOOKUP(C562,ERP자료_수정_1!$E$3:$I$718,4,FALSE)</f>
        <v>0</v>
      </c>
      <c r="K562">
        <f>VLOOKUP(C562,ERP자료_수정_1!$E$3:$I$718,5,FALSE)</f>
        <v>103000</v>
      </c>
      <c r="O562" t="s">
        <v>5726</v>
      </c>
      <c r="P562" t="s">
        <v>2524</v>
      </c>
    </row>
    <row r="563" spans="1:16" ht="19.149999999999999" x14ac:dyDescent="0.7">
      <c r="A563">
        <v>581</v>
      </c>
      <c r="B563" t="s">
        <v>4973</v>
      </c>
      <c r="C563" t="s">
        <v>3940</v>
      </c>
      <c r="D563">
        <f t="shared" si="25"/>
        <v>10</v>
      </c>
      <c r="E563">
        <v>557</v>
      </c>
      <c r="F563">
        <f t="shared" si="26"/>
        <v>1</v>
      </c>
      <c r="G563" t="s">
        <v>3940</v>
      </c>
      <c r="H563">
        <f t="shared" si="27"/>
        <v>921</v>
      </c>
      <c r="I563">
        <f>VLOOKUP(C563,ERP자료_수정_1!$E$3:$I$718,3,FALSE)</f>
        <v>0</v>
      </c>
      <c r="J563">
        <f>VLOOKUP(C563,ERP자료_수정_1!$E$3:$I$718,4,FALSE)</f>
        <v>0</v>
      </c>
      <c r="K563">
        <f>VLOOKUP(C563,ERP자료_수정_1!$E$3:$I$718,5,FALSE)</f>
        <v>-2400</v>
      </c>
      <c r="O563" t="s">
        <v>5727</v>
      </c>
      <c r="P563" t="s">
        <v>5728</v>
      </c>
    </row>
    <row r="564" spans="1:16" ht="19.149999999999999" x14ac:dyDescent="0.7">
      <c r="A564">
        <v>62</v>
      </c>
      <c r="B564" t="s">
        <v>4387</v>
      </c>
      <c r="C564" t="s">
        <v>3944</v>
      </c>
      <c r="D564">
        <f t="shared" si="25"/>
        <v>10</v>
      </c>
      <c r="E564">
        <v>558</v>
      </c>
      <c r="F564">
        <f t="shared" si="26"/>
        <v>1</v>
      </c>
      <c r="G564" t="s">
        <v>3944</v>
      </c>
      <c r="H564">
        <f t="shared" si="27"/>
        <v>922</v>
      </c>
      <c r="I564">
        <f>VLOOKUP(C564,ERP자료_수정_1!$E$3:$I$718,3,FALSE)</f>
        <v>0</v>
      </c>
      <c r="J564">
        <f>VLOOKUP(C564,ERP자료_수정_1!$E$3:$I$718,4,FALSE)</f>
        <v>0</v>
      </c>
      <c r="K564">
        <f>VLOOKUP(C564,ERP자료_수정_1!$E$3:$I$718,5,FALSE)</f>
        <v>-2000</v>
      </c>
      <c r="O564" t="s">
        <v>5729</v>
      </c>
      <c r="P564" t="s">
        <v>2528</v>
      </c>
    </row>
    <row r="565" spans="1:16" ht="19.149999999999999" x14ac:dyDescent="0.7">
      <c r="A565">
        <v>118</v>
      </c>
      <c r="B565" t="s">
        <v>4450</v>
      </c>
      <c r="C565" t="s">
        <v>3952</v>
      </c>
      <c r="D565">
        <f t="shared" si="25"/>
        <v>10</v>
      </c>
      <c r="E565">
        <v>559</v>
      </c>
      <c r="F565">
        <f t="shared" si="26"/>
        <v>1</v>
      </c>
      <c r="G565" t="s">
        <v>3952</v>
      </c>
      <c r="H565">
        <f t="shared" si="27"/>
        <v>924</v>
      </c>
      <c r="I565">
        <f>VLOOKUP(C565,ERP자료_수정_1!$E$3:$I$718,3,FALSE)</f>
        <v>160000</v>
      </c>
      <c r="J565">
        <f>VLOOKUP(C565,ERP자료_수정_1!$E$3:$I$718,4,FALSE)</f>
        <v>205000</v>
      </c>
      <c r="K565">
        <f>VLOOKUP(C565,ERP자료_수정_1!$E$3:$I$718,5,FALSE)</f>
        <v>0</v>
      </c>
      <c r="O565" t="s">
        <v>5730</v>
      </c>
      <c r="P565" t="s">
        <v>2531</v>
      </c>
    </row>
    <row r="566" spans="1:16" ht="19.149999999999999" x14ac:dyDescent="0.7">
      <c r="A566">
        <v>413</v>
      </c>
      <c r="B566" t="s">
        <v>4787</v>
      </c>
      <c r="C566" t="s">
        <v>3955</v>
      </c>
      <c r="D566">
        <f t="shared" si="25"/>
        <v>10</v>
      </c>
      <c r="E566">
        <v>560</v>
      </c>
      <c r="F566">
        <f t="shared" si="26"/>
        <v>1</v>
      </c>
      <c r="G566" t="s">
        <v>3955</v>
      </c>
      <c r="H566">
        <f t="shared" si="27"/>
        <v>925</v>
      </c>
      <c r="I566">
        <f>VLOOKUP(C566,ERP자료_수정_1!$E$3:$I$718,3,FALSE)</f>
        <v>0</v>
      </c>
      <c r="J566">
        <f>VLOOKUP(C566,ERP자료_수정_1!$E$3:$I$718,4,FALSE)</f>
        <v>10000000</v>
      </c>
      <c r="K566">
        <f>VLOOKUP(C566,ERP자료_수정_1!$E$3:$I$718,5,FALSE)</f>
        <v>-9471687</v>
      </c>
      <c r="O566" t="s">
        <v>5731</v>
      </c>
      <c r="P566" t="s">
        <v>2536</v>
      </c>
    </row>
    <row r="567" spans="1:16" ht="19.149999999999999" x14ac:dyDescent="0.7">
      <c r="A567">
        <v>656</v>
      </c>
      <c r="B567" t="s">
        <v>5057</v>
      </c>
      <c r="C567" t="s">
        <v>5058</v>
      </c>
      <c r="D567">
        <f t="shared" si="25"/>
        <v>10</v>
      </c>
      <c r="E567">
        <v>561</v>
      </c>
      <c r="F567">
        <f t="shared" si="26"/>
        <v>1</v>
      </c>
      <c r="G567" t="s">
        <v>5058</v>
      </c>
      <c r="H567" t="e">
        <f t="shared" si="27"/>
        <v>#N/A</v>
      </c>
      <c r="I567">
        <f>VLOOKUP(C567,ERP자료_수정_1!$E$3:$I$718,3,FALSE)</f>
        <v>730400</v>
      </c>
      <c r="J567">
        <f>VLOOKUP(C567,ERP자료_수정_1!$E$3:$I$718,4,FALSE)</f>
        <v>0</v>
      </c>
      <c r="K567">
        <f>VLOOKUP(C567,ERP자료_수정_1!$E$3:$I$718,5,FALSE)</f>
        <v>730400</v>
      </c>
      <c r="O567" t="s">
        <v>5732</v>
      </c>
      <c r="P567" t="s">
        <v>2540</v>
      </c>
    </row>
    <row r="568" spans="1:16" ht="19.149999999999999" x14ac:dyDescent="0.7">
      <c r="A568">
        <v>510</v>
      </c>
      <c r="B568" t="s">
        <v>4895</v>
      </c>
      <c r="C568" t="s">
        <v>3961</v>
      </c>
      <c r="D568">
        <f t="shared" si="25"/>
        <v>10</v>
      </c>
      <c r="E568">
        <v>562</v>
      </c>
      <c r="F568">
        <f t="shared" si="26"/>
        <v>1</v>
      </c>
      <c r="G568" t="s">
        <v>3961</v>
      </c>
      <c r="H568">
        <f t="shared" si="27"/>
        <v>927</v>
      </c>
      <c r="I568">
        <f>VLOOKUP(C568,ERP자료_수정_1!$E$3:$I$718,3,FALSE)</f>
        <v>0</v>
      </c>
      <c r="J568">
        <f>VLOOKUP(C568,ERP자료_수정_1!$E$3:$I$718,4,FALSE)</f>
        <v>80000</v>
      </c>
      <c r="K568">
        <f>VLOOKUP(C568,ERP자료_수정_1!$E$3:$I$718,5,FALSE)</f>
        <v>-166000</v>
      </c>
      <c r="O568" t="s">
        <v>5733</v>
      </c>
      <c r="P568" t="s">
        <v>2543</v>
      </c>
    </row>
    <row r="569" spans="1:16" ht="19.149999999999999" x14ac:dyDescent="0.7">
      <c r="A569">
        <v>222</v>
      </c>
      <c r="B569" t="s">
        <v>4575</v>
      </c>
      <c r="C569" t="s">
        <v>3971</v>
      </c>
      <c r="D569">
        <f t="shared" si="25"/>
        <v>10</v>
      </c>
      <c r="E569">
        <v>563</v>
      </c>
      <c r="F569">
        <f t="shared" si="26"/>
        <v>1</v>
      </c>
      <c r="G569" t="s">
        <v>3971</v>
      </c>
      <c r="H569">
        <f t="shared" si="27"/>
        <v>930</v>
      </c>
      <c r="I569">
        <f>VLOOKUP(C569,ERP자료_수정_1!$E$3:$I$718,3,FALSE)</f>
        <v>540000</v>
      </c>
      <c r="J569">
        <f>VLOOKUP(C569,ERP자료_수정_1!$E$3:$I$718,4,FALSE)</f>
        <v>1080000</v>
      </c>
      <c r="K569">
        <f>VLOOKUP(C569,ERP자료_수정_1!$E$3:$I$718,5,FALSE)</f>
        <v>0</v>
      </c>
      <c r="O569" t="s">
        <v>5734</v>
      </c>
      <c r="P569" t="s">
        <v>2548</v>
      </c>
    </row>
    <row r="570" spans="1:16" ht="19.149999999999999" x14ac:dyDescent="0.7">
      <c r="A570">
        <v>223</v>
      </c>
      <c r="B570" t="s">
        <v>4576</v>
      </c>
      <c r="C570" t="s">
        <v>3979</v>
      </c>
      <c r="D570">
        <f t="shared" si="25"/>
        <v>10</v>
      </c>
      <c r="E570">
        <v>564</v>
      </c>
      <c r="F570">
        <f t="shared" si="26"/>
        <v>1</v>
      </c>
      <c r="G570" t="s">
        <v>3979</v>
      </c>
      <c r="H570">
        <f t="shared" si="27"/>
        <v>932</v>
      </c>
      <c r="I570">
        <f>VLOOKUP(C570,ERP자료_수정_1!$E$3:$I$718,3,FALSE)</f>
        <v>0</v>
      </c>
      <c r="J570">
        <f>VLOOKUP(C570,ERP자료_수정_1!$E$3:$I$718,4,FALSE)</f>
        <v>40000000</v>
      </c>
      <c r="K570">
        <f>VLOOKUP(C570,ERP자료_수정_1!$E$3:$I$718,5,FALSE)</f>
        <v>-25208999</v>
      </c>
      <c r="O570" t="s">
        <v>5735</v>
      </c>
      <c r="P570" t="s">
        <v>2553</v>
      </c>
    </row>
    <row r="571" spans="1:16" ht="19.149999999999999" x14ac:dyDescent="0.7">
      <c r="A571">
        <v>511</v>
      </c>
      <c r="B571" t="s">
        <v>4896</v>
      </c>
      <c r="C571" t="s">
        <v>3982</v>
      </c>
      <c r="D571">
        <f t="shared" si="25"/>
        <v>10</v>
      </c>
      <c r="E571">
        <v>565</v>
      </c>
      <c r="F571">
        <f t="shared" si="26"/>
        <v>1</v>
      </c>
      <c r="G571" t="s">
        <v>3982</v>
      </c>
      <c r="H571">
        <f t="shared" si="27"/>
        <v>933</v>
      </c>
      <c r="I571">
        <f>VLOOKUP(C571,ERP자료_수정_1!$E$3:$I$718,3,FALSE)</f>
        <v>32973600</v>
      </c>
      <c r="J571">
        <f>VLOOKUP(C571,ERP자료_수정_1!$E$3:$I$718,4,FALSE)</f>
        <v>32973600</v>
      </c>
      <c r="K571">
        <f>VLOOKUP(C571,ERP자료_수정_1!$E$3:$I$718,5,FALSE)</f>
        <v>0</v>
      </c>
      <c r="O571" t="s">
        <v>5736</v>
      </c>
      <c r="P571" t="s">
        <v>2557</v>
      </c>
    </row>
    <row r="572" spans="1:16" ht="19.149999999999999" x14ac:dyDescent="0.7">
      <c r="A572">
        <v>119</v>
      </c>
      <c r="B572" t="s">
        <v>4451</v>
      </c>
      <c r="C572" t="s">
        <v>3986</v>
      </c>
      <c r="D572">
        <f t="shared" si="25"/>
        <v>10</v>
      </c>
      <c r="E572">
        <v>566</v>
      </c>
      <c r="F572">
        <f t="shared" si="26"/>
        <v>1</v>
      </c>
      <c r="G572" t="s">
        <v>3986</v>
      </c>
      <c r="H572">
        <f t="shared" si="27"/>
        <v>934</v>
      </c>
      <c r="I572">
        <f>VLOOKUP(C572,ERP자료_수정_1!$E$3:$I$718,3,FALSE)</f>
        <v>312000</v>
      </c>
      <c r="J572">
        <f>VLOOKUP(C572,ERP자료_수정_1!$E$3:$I$718,4,FALSE)</f>
        <v>312000</v>
      </c>
      <c r="K572">
        <f>VLOOKUP(C572,ERP자료_수정_1!$E$3:$I$718,5,FALSE)</f>
        <v>0</v>
      </c>
      <c r="O572" t="s">
        <v>5737</v>
      </c>
      <c r="P572" t="s">
        <v>2561</v>
      </c>
    </row>
    <row r="573" spans="1:16" ht="19.149999999999999" x14ac:dyDescent="0.7">
      <c r="A573">
        <v>120</v>
      </c>
      <c r="B573" t="s">
        <v>4452</v>
      </c>
      <c r="C573" t="s">
        <v>3989</v>
      </c>
      <c r="D573">
        <f t="shared" si="25"/>
        <v>10</v>
      </c>
      <c r="E573">
        <v>567</v>
      </c>
      <c r="F573">
        <f t="shared" si="26"/>
        <v>1</v>
      </c>
      <c r="G573" t="s">
        <v>3989</v>
      </c>
      <c r="H573">
        <f t="shared" si="27"/>
        <v>935</v>
      </c>
      <c r="I573">
        <f>VLOOKUP(C573,ERP자료_수정_1!$E$3:$I$718,3,FALSE)</f>
        <v>597329</v>
      </c>
      <c r="J573">
        <f>VLOOKUP(C573,ERP자료_수정_1!$E$3:$I$718,4,FALSE)</f>
        <v>0</v>
      </c>
      <c r="K573">
        <f>VLOOKUP(C573,ERP자료_수정_1!$E$3:$I$718,5,FALSE)</f>
        <v>1210657</v>
      </c>
      <c r="O573" t="s">
        <v>5738</v>
      </c>
      <c r="P573" t="s">
        <v>2564</v>
      </c>
    </row>
    <row r="574" spans="1:16" ht="19.149999999999999" x14ac:dyDescent="0.7">
      <c r="A574">
        <v>63</v>
      </c>
      <c r="B574" t="s">
        <v>4388</v>
      </c>
      <c r="C574" t="s">
        <v>3995</v>
      </c>
      <c r="D574">
        <f t="shared" si="25"/>
        <v>5</v>
      </c>
      <c r="E574">
        <v>568</v>
      </c>
      <c r="F574">
        <f t="shared" si="26"/>
        <v>2</v>
      </c>
      <c r="G574" t="s">
        <v>3995</v>
      </c>
      <c r="H574">
        <f t="shared" si="27"/>
        <v>937</v>
      </c>
      <c r="I574">
        <f>VLOOKUP(C574,ERP자료_수정_1!$E$3:$I$718,3,FALSE)</f>
        <v>-30000000</v>
      </c>
      <c r="J574">
        <f>VLOOKUP(C574,ERP자료_수정_1!$E$3:$I$718,4,FALSE)</f>
        <v>0</v>
      </c>
      <c r="K574">
        <f>VLOOKUP(C574,ERP자료_수정_1!$E$3:$I$718,5,FALSE)</f>
        <v>0</v>
      </c>
      <c r="O574" t="s">
        <v>5739</v>
      </c>
      <c r="P574" t="s">
        <v>2568</v>
      </c>
    </row>
    <row r="575" spans="1:16" ht="19.149999999999999" x14ac:dyDescent="0.7">
      <c r="A575">
        <v>121</v>
      </c>
      <c r="B575" t="s">
        <v>4453</v>
      </c>
      <c r="C575" t="s">
        <v>3995</v>
      </c>
      <c r="D575">
        <f t="shared" si="25"/>
        <v>10</v>
      </c>
      <c r="E575">
        <v>568</v>
      </c>
      <c r="F575">
        <f t="shared" si="26"/>
        <v>2</v>
      </c>
      <c r="G575" t="s">
        <v>3995</v>
      </c>
      <c r="H575">
        <f t="shared" si="27"/>
        <v>937</v>
      </c>
      <c r="O575" t="s">
        <v>5740</v>
      </c>
      <c r="P575" t="s">
        <v>2571</v>
      </c>
    </row>
    <row r="576" spans="1:16" ht="19.149999999999999" x14ac:dyDescent="0.7">
      <c r="A576">
        <v>644</v>
      </c>
      <c r="B576" t="s">
        <v>5044</v>
      </c>
      <c r="C576" t="s">
        <v>3999</v>
      </c>
      <c r="D576">
        <f t="shared" si="25"/>
        <v>10</v>
      </c>
      <c r="E576">
        <v>569</v>
      </c>
      <c r="F576">
        <f t="shared" si="26"/>
        <v>1</v>
      </c>
      <c r="G576" t="s">
        <v>3999</v>
      </c>
      <c r="H576">
        <f t="shared" si="27"/>
        <v>938</v>
      </c>
      <c r="I576">
        <f>VLOOKUP(C576,ERP자료_수정_1!$E$3:$I$718,3,FALSE)</f>
        <v>0</v>
      </c>
      <c r="J576">
        <f>VLOOKUP(C576,ERP자료_수정_1!$E$3:$I$718,4,FALSE)</f>
        <v>0</v>
      </c>
      <c r="K576">
        <f>VLOOKUP(C576,ERP자료_수정_1!$E$3:$I$718,5,FALSE)</f>
        <v>5001800</v>
      </c>
      <c r="O576" t="s">
        <v>5741</v>
      </c>
      <c r="P576" t="s">
        <v>2574</v>
      </c>
    </row>
    <row r="577" spans="1:16" ht="19.149999999999999" x14ac:dyDescent="0.7">
      <c r="A577">
        <v>414</v>
      </c>
      <c r="B577" t="s">
        <v>4788</v>
      </c>
      <c r="C577" t="s">
        <v>4012</v>
      </c>
      <c r="D577">
        <f t="shared" si="25"/>
        <v>10</v>
      </c>
      <c r="E577">
        <v>570</v>
      </c>
      <c r="F577">
        <f t="shared" si="26"/>
        <v>1</v>
      </c>
      <c r="G577" t="s">
        <v>4012</v>
      </c>
      <c r="H577">
        <f t="shared" si="27"/>
        <v>941</v>
      </c>
      <c r="I577">
        <f>VLOOKUP(C577,ERP자료_수정_1!$E$3:$I$718,3,FALSE)</f>
        <v>10658200</v>
      </c>
      <c r="J577">
        <f>VLOOKUP(C577,ERP자료_수정_1!$E$3:$I$718,4,FALSE)</f>
        <v>10000000</v>
      </c>
      <c r="K577">
        <f>VLOOKUP(C577,ERP자료_수정_1!$E$3:$I$718,5,FALSE)</f>
        <v>1758600</v>
      </c>
      <c r="O577" t="s">
        <v>5742</v>
      </c>
      <c r="P577" t="s">
        <v>2578</v>
      </c>
    </row>
    <row r="578" spans="1:16" ht="19.149999999999999" x14ac:dyDescent="0.7">
      <c r="A578">
        <v>371</v>
      </c>
      <c r="B578" t="s">
        <v>4743</v>
      </c>
      <c r="C578" t="s">
        <v>4019</v>
      </c>
      <c r="D578">
        <f t="shared" si="25"/>
        <v>10</v>
      </c>
      <c r="E578">
        <v>571</v>
      </c>
      <c r="F578">
        <f t="shared" si="26"/>
        <v>1</v>
      </c>
      <c r="G578" t="s">
        <v>4019</v>
      </c>
      <c r="H578">
        <f t="shared" si="27"/>
        <v>943</v>
      </c>
      <c r="I578">
        <f>VLOOKUP(C578,ERP자료_수정_1!$E$3:$I$718,3,FALSE)</f>
        <v>2494800</v>
      </c>
      <c r="J578">
        <f>VLOOKUP(C578,ERP자료_수정_1!$E$3:$I$718,4,FALSE)</f>
        <v>2494800</v>
      </c>
      <c r="K578">
        <f>VLOOKUP(C578,ERP자료_수정_1!$E$3:$I$718,5,FALSE)</f>
        <v>0</v>
      </c>
      <c r="O578" t="s">
        <v>5743</v>
      </c>
      <c r="P578" t="s">
        <v>2583</v>
      </c>
    </row>
    <row r="579" spans="1:16" ht="19.149999999999999" x14ac:dyDescent="0.7">
      <c r="A579">
        <v>474</v>
      </c>
      <c r="B579" t="s">
        <v>4855</v>
      </c>
      <c r="C579" t="s">
        <v>4022</v>
      </c>
      <c r="D579">
        <f t="shared" ref="D579:D642" si="28">LEN(B579)</f>
        <v>10</v>
      </c>
      <c r="E579">
        <v>572</v>
      </c>
      <c r="F579">
        <f t="shared" ref="F579:F642" si="29">COUNTIF($E$3:$E$700,E579)</f>
        <v>1</v>
      </c>
      <c r="G579" t="s">
        <v>4022</v>
      </c>
      <c r="H579">
        <f t="shared" si="27"/>
        <v>944</v>
      </c>
      <c r="I579">
        <f>VLOOKUP(C579,ERP자료_수정_1!$E$3:$I$718,3,FALSE)</f>
        <v>0</v>
      </c>
      <c r="J579">
        <f>VLOOKUP(C579,ERP자료_수정_1!$E$3:$I$718,4,FALSE)</f>
        <v>0</v>
      </c>
      <c r="K579">
        <f>VLOOKUP(C579,ERP자료_수정_1!$E$3:$I$718,5,FALSE)</f>
        <v>-1189200</v>
      </c>
      <c r="O579" t="s">
        <v>5744</v>
      </c>
      <c r="P579" t="s">
        <v>2588</v>
      </c>
    </row>
    <row r="580" spans="1:16" ht="19.149999999999999" x14ac:dyDescent="0.7">
      <c r="A580">
        <v>710</v>
      </c>
      <c r="B580" t="s">
        <v>5126</v>
      </c>
      <c r="C580" t="s">
        <v>4026</v>
      </c>
      <c r="D580">
        <f t="shared" si="28"/>
        <v>10</v>
      </c>
      <c r="E580">
        <v>573</v>
      </c>
      <c r="F580">
        <f t="shared" si="29"/>
        <v>1</v>
      </c>
      <c r="G580" t="s">
        <v>4026</v>
      </c>
      <c r="H580">
        <f t="shared" si="27"/>
        <v>945</v>
      </c>
      <c r="I580">
        <f>VLOOKUP(C580,ERP자료_수정_1!$E$3:$I$718,3,FALSE)</f>
        <v>1320000</v>
      </c>
      <c r="J580">
        <f>VLOOKUP(C580,ERP자료_수정_1!$E$3:$I$718,4,FALSE)</f>
        <v>1599000</v>
      </c>
      <c r="K580">
        <f>VLOOKUP(C580,ERP자료_수정_1!$E$3:$I$718,5,FALSE)</f>
        <v>220000</v>
      </c>
      <c r="O580" t="s">
        <v>5745</v>
      </c>
      <c r="P580" t="s">
        <v>2591</v>
      </c>
    </row>
    <row r="581" spans="1:16" ht="19.149999999999999" x14ac:dyDescent="0.7">
      <c r="A581">
        <v>475</v>
      </c>
      <c r="B581" t="s">
        <v>4856</v>
      </c>
      <c r="C581" t="s">
        <v>4030</v>
      </c>
      <c r="D581">
        <f t="shared" si="28"/>
        <v>10</v>
      </c>
      <c r="E581">
        <v>574</v>
      </c>
      <c r="F581">
        <f t="shared" si="29"/>
        <v>1</v>
      </c>
      <c r="G581" t="s">
        <v>4030</v>
      </c>
      <c r="H581">
        <f t="shared" si="27"/>
        <v>946</v>
      </c>
      <c r="I581">
        <f>VLOOKUP(C581,ERP자료_수정_1!$E$3:$I$718,3,FALSE)</f>
        <v>975100</v>
      </c>
      <c r="J581">
        <f>VLOOKUP(C581,ERP자료_수정_1!$E$3:$I$718,4,FALSE)</f>
        <v>3000000</v>
      </c>
      <c r="K581">
        <f>VLOOKUP(C581,ERP자료_수정_1!$E$3:$I$718,5,FALSE)</f>
        <v>-2024900</v>
      </c>
      <c r="O581" t="s">
        <v>5746</v>
      </c>
      <c r="P581" t="s">
        <v>2595</v>
      </c>
    </row>
    <row r="582" spans="1:16" ht="19.149999999999999" x14ac:dyDescent="0.7">
      <c r="A582">
        <v>122</v>
      </c>
      <c r="B582" t="s">
        <v>4454</v>
      </c>
      <c r="C582" t="s">
        <v>4034</v>
      </c>
      <c r="D582">
        <f t="shared" si="28"/>
        <v>10</v>
      </c>
      <c r="E582">
        <v>575</v>
      </c>
      <c r="F582">
        <f t="shared" si="29"/>
        <v>1</v>
      </c>
      <c r="G582" t="s">
        <v>4034</v>
      </c>
      <c r="H582">
        <f t="shared" si="27"/>
        <v>947</v>
      </c>
      <c r="I582">
        <f>VLOOKUP(C582,ERP자료_수정_1!$E$3:$I$718,3,FALSE)</f>
        <v>464000</v>
      </c>
      <c r="J582">
        <f>VLOOKUP(C582,ERP자료_수정_1!$E$3:$I$718,4,FALSE)</f>
        <v>464000</v>
      </c>
      <c r="K582">
        <f>VLOOKUP(C582,ERP자료_수정_1!$E$3:$I$718,5,FALSE)</f>
        <v>0</v>
      </c>
      <c r="O582" t="s">
        <v>5747</v>
      </c>
      <c r="P582" t="s">
        <v>5748</v>
      </c>
    </row>
    <row r="583" spans="1:16" ht="19.149999999999999" x14ac:dyDescent="0.7">
      <c r="A583">
        <v>711</v>
      </c>
      <c r="B583" t="s">
        <v>5127</v>
      </c>
      <c r="C583" t="s">
        <v>4037</v>
      </c>
      <c r="D583">
        <f t="shared" si="28"/>
        <v>10</v>
      </c>
      <c r="E583">
        <v>576</v>
      </c>
      <c r="F583">
        <f t="shared" si="29"/>
        <v>1</v>
      </c>
      <c r="G583" t="s">
        <v>4037</v>
      </c>
      <c r="H583">
        <f t="shared" si="27"/>
        <v>948</v>
      </c>
      <c r="I583">
        <f>VLOOKUP(C583,ERP자료_수정_1!$E$3:$I$718,3,FALSE)</f>
        <v>35000</v>
      </c>
      <c r="J583">
        <f>VLOOKUP(C583,ERP자료_수정_1!$E$3:$I$718,4,FALSE)</f>
        <v>35000</v>
      </c>
      <c r="K583">
        <f>VLOOKUP(C583,ERP자료_수정_1!$E$3:$I$718,5,FALSE)</f>
        <v>0</v>
      </c>
      <c r="O583" t="s">
        <v>5749</v>
      </c>
      <c r="P583" t="s">
        <v>2603</v>
      </c>
    </row>
    <row r="584" spans="1:16" ht="19.149999999999999" x14ac:dyDescent="0.7">
      <c r="A584">
        <v>582</v>
      </c>
      <c r="B584" t="s">
        <v>4974</v>
      </c>
      <c r="C584" t="s">
        <v>4040</v>
      </c>
      <c r="D584">
        <f t="shared" si="28"/>
        <v>10</v>
      </c>
      <c r="E584">
        <v>577</v>
      </c>
      <c r="F584">
        <f t="shared" si="29"/>
        <v>1</v>
      </c>
      <c r="G584" t="s">
        <v>4040</v>
      </c>
      <c r="H584">
        <f t="shared" si="27"/>
        <v>949</v>
      </c>
      <c r="I584">
        <f>VLOOKUP(C584,ERP자료_수정_1!$E$3:$I$718,3,FALSE)</f>
        <v>0</v>
      </c>
      <c r="J584">
        <f>VLOOKUP(C584,ERP자료_수정_1!$E$3:$I$718,4,FALSE)</f>
        <v>0</v>
      </c>
      <c r="K584">
        <f>VLOOKUP(C584,ERP자료_수정_1!$E$3:$I$718,5,FALSE)</f>
        <v>-668700</v>
      </c>
      <c r="O584" t="s">
        <v>5750</v>
      </c>
      <c r="P584" t="s">
        <v>2607</v>
      </c>
    </row>
    <row r="585" spans="1:16" ht="19.149999999999999" x14ac:dyDescent="0.7">
      <c r="A585">
        <v>583</v>
      </c>
      <c r="B585" t="s">
        <v>4975</v>
      </c>
      <c r="C585" t="s">
        <v>4976</v>
      </c>
      <c r="D585">
        <f t="shared" si="28"/>
        <v>10</v>
      </c>
      <c r="E585">
        <v>578</v>
      </c>
      <c r="F585">
        <f t="shared" si="29"/>
        <v>1</v>
      </c>
      <c r="G585" t="s">
        <v>4052</v>
      </c>
      <c r="H585">
        <f t="shared" si="27"/>
        <v>952</v>
      </c>
      <c r="I585">
        <f>VLOOKUP(C585,ERP자료_수정_1!$E$3:$I$718,3,FALSE)</f>
        <v>0</v>
      </c>
      <c r="J585">
        <f>VLOOKUP(C585,ERP자료_수정_1!$E$3:$I$718,4,FALSE)</f>
        <v>0</v>
      </c>
      <c r="K585">
        <f>VLOOKUP(C585,ERP자료_수정_1!$E$3:$I$718,5,FALSE)</f>
        <v>26400</v>
      </c>
      <c r="O585" t="s">
        <v>5751</v>
      </c>
      <c r="P585" t="s">
        <v>2612</v>
      </c>
    </row>
    <row r="586" spans="1:16" ht="19.149999999999999" x14ac:dyDescent="0.7">
      <c r="A586">
        <v>476</v>
      </c>
      <c r="B586" t="s">
        <v>4857</v>
      </c>
      <c r="C586" t="s">
        <v>4061</v>
      </c>
      <c r="D586">
        <f t="shared" si="28"/>
        <v>5</v>
      </c>
      <c r="E586">
        <v>579</v>
      </c>
      <c r="F586">
        <f t="shared" si="29"/>
        <v>1</v>
      </c>
      <c r="G586" t="s">
        <v>4061</v>
      </c>
      <c r="H586">
        <f t="shared" si="27"/>
        <v>954</v>
      </c>
      <c r="I586">
        <f>VLOOKUP(C586,ERP자료_수정_1!$E$3:$I$718,3,FALSE)</f>
        <v>0</v>
      </c>
      <c r="J586">
        <f>VLOOKUP(C586,ERP자료_수정_1!$E$3:$I$718,4,FALSE)</f>
        <v>0</v>
      </c>
      <c r="K586">
        <f>VLOOKUP(C586,ERP자료_수정_1!$E$3:$I$718,5,FALSE)</f>
        <v>-4622200</v>
      </c>
      <c r="O586" t="s">
        <v>5752</v>
      </c>
      <c r="P586" t="s">
        <v>2615</v>
      </c>
    </row>
    <row r="587" spans="1:16" ht="19.149999999999999" x14ac:dyDescent="0.7">
      <c r="A587">
        <v>266</v>
      </c>
      <c r="B587" t="s">
        <v>4622</v>
      </c>
      <c r="C587" t="s">
        <v>4043</v>
      </c>
      <c r="D587">
        <f t="shared" si="28"/>
        <v>10</v>
      </c>
      <c r="E587">
        <v>580</v>
      </c>
      <c r="F587">
        <f t="shared" si="29"/>
        <v>1</v>
      </c>
      <c r="G587" t="s">
        <v>4043</v>
      </c>
      <c r="H587">
        <f t="shared" si="27"/>
        <v>950</v>
      </c>
      <c r="I587">
        <f>VLOOKUP(C587,ERP자료_수정_1!$E$3:$I$718,3,FALSE)</f>
        <v>0</v>
      </c>
      <c r="J587">
        <f>VLOOKUP(C587,ERP자료_수정_1!$E$3:$I$718,4,FALSE)</f>
        <v>0</v>
      </c>
      <c r="K587">
        <f>VLOOKUP(C587,ERP자료_수정_1!$E$3:$I$718,5,FALSE)</f>
        <v>-2547470</v>
      </c>
      <c r="O587" t="s">
        <v>5753</v>
      </c>
      <c r="P587" t="s">
        <v>2618</v>
      </c>
    </row>
    <row r="588" spans="1:16" ht="19.149999999999999" x14ac:dyDescent="0.7">
      <c r="A588">
        <v>123</v>
      </c>
      <c r="B588" t="s">
        <v>4455</v>
      </c>
      <c r="C588" t="s">
        <v>4064</v>
      </c>
      <c r="D588">
        <f t="shared" si="28"/>
        <v>10</v>
      </c>
      <c r="E588">
        <v>581</v>
      </c>
      <c r="F588">
        <f t="shared" si="29"/>
        <v>1</v>
      </c>
      <c r="G588" t="s">
        <v>4064</v>
      </c>
      <c r="H588">
        <f t="shared" si="27"/>
        <v>955</v>
      </c>
      <c r="I588">
        <f>VLOOKUP(C588,ERP자료_수정_1!$E$3:$I$718,3,FALSE)</f>
        <v>75000</v>
      </c>
      <c r="J588">
        <f>VLOOKUP(C588,ERP자료_수정_1!$E$3:$I$718,4,FALSE)</f>
        <v>75000</v>
      </c>
      <c r="K588">
        <f>VLOOKUP(C588,ERP자료_수정_1!$E$3:$I$718,5,FALSE)</f>
        <v>0</v>
      </c>
      <c r="O588" t="s">
        <v>5754</v>
      </c>
      <c r="P588" t="s">
        <v>2623</v>
      </c>
    </row>
    <row r="589" spans="1:16" ht="19.149999999999999" x14ac:dyDescent="0.7">
      <c r="A589">
        <v>372</v>
      </c>
      <c r="B589" t="s">
        <v>4744</v>
      </c>
      <c r="C589" t="s">
        <v>4067</v>
      </c>
      <c r="D589">
        <f t="shared" si="28"/>
        <v>10</v>
      </c>
      <c r="E589">
        <v>582</v>
      </c>
      <c r="F589">
        <f t="shared" si="29"/>
        <v>1</v>
      </c>
      <c r="G589" t="s">
        <v>4067</v>
      </c>
      <c r="H589">
        <f t="shared" ref="H589:H652" si="30">MATCH(G589,$P$3:$P$1012,0)</f>
        <v>956</v>
      </c>
      <c r="I589">
        <f>VLOOKUP(C589,ERP자료_수정_1!$E$3:$I$718,3,FALSE)</f>
        <v>19400</v>
      </c>
      <c r="J589">
        <f>VLOOKUP(C589,ERP자료_수정_1!$E$3:$I$718,4,FALSE)</f>
        <v>19400</v>
      </c>
      <c r="K589">
        <f>VLOOKUP(C589,ERP자료_수정_1!$E$3:$I$718,5,FALSE)</f>
        <v>0</v>
      </c>
      <c r="O589" t="s">
        <v>5755</v>
      </c>
      <c r="P589" t="s">
        <v>2624</v>
      </c>
    </row>
    <row r="590" spans="1:16" ht="19.149999999999999" x14ac:dyDescent="0.7">
      <c r="A590">
        <v>645</v>
      </c>
      <c r="B590" t="s">
        <v>5045</v>
      </c>
      <c r="C590" t="s">
        <v>4071</v>
      </c>
      <c r="D590">
        <f t="shared" si="28"/>
        <v>10</v>
      </c>
      <c r="E590">
        <v>583</v>
      </c>
      <c r="F590">
        <f t="shared" si="29"/>
        <v>1</v>
      </c>
      <c r="G590" t="s">
        <v>4071</v>
      </c>
      <c r="H590">
        <f t="shared" si="30"/>
        <v>957</v>
      </c>
      <c r="I590">
        <f>VLOOKUP(C590,ERP자료_수정_1!$E$3:$I$718,3,FALSE)</f>
        <v>30000</v>
      </c>
      <c r="J590">
        <f>VLOOKUP(C590,ERP자료_수정_1!$E$3:$I$718,4,FALSE)</f>
        <v>0</v>
      </c>
      <c r="K590">
        <f>VLOOKUP(C590,ERP자료_수정_1!$E$3:$I$718,5,FALSE)</f>
        <v>30000</v>
      </c>
      <c r="O590" t="s">
        <v>5756</v>
      </c>
      <c r="P590" t="s">
        <v>2635</v>
      </c>
    </row>
    <row r="591" spans="1:16" ht="19.149999999999999" x14ac:dyDescent="0.7">
      <c r="A591">
        <v>477</v>
      </c>
      <c r="B591" t="s">
        <v>4858</v>
      </c>
      <c r="C591" t="s">
        <v>4082</v>
      </c>
      <c r="D591">
        <f t="shared" si="28"/>
        <v>10</v>
      </c>
      <c r="E591">
        <v>584</v>
      </c>
      <c r="F591">
        <f t="shared" si="29"/>
        <v>1</v>
      </c>
      <c r="G591" t="s">
        <v>4082</v>
      </c>
      <c r="H591">
        <f t="shared" si="30"/>
        <v>960</v>
      </c>
      <c r="I591">
        <f>VLOOKUP(C591,ERP자료_수정_1!$E$3:$I$718,3,FALSE)</f>
        <v>1000000</v>
      </c>
      <c r="J591">
        <f>VLOOKUP(C591,ERP자료_수정_1!$E$3:$I$718,4,FALSE)</f>
        <v>1000000</v>
      </c>
      <c r="K591">
        <f>VLOOKUP(C591,ERP자료_수정_1!$E$3:$I$718,5,FALSE)</f>
        <v>0</v>
      </c>
      <c r="O591" t="s">
        <v>5757</v>
      </c>
      <c r="P591" t="s">
        <v>2641</v>
      </c>
    </row>
    <row r="592" spans="1:16" ht="19.149999999999999" x14ac:dyDescent="0.7">
      <c r="A592">
        <v>267</v>
      </c>
      <c r="B592" t="s">
        <v>4623</v>
      </c>
      <c r="C592" t="s">
        <v>4624</v>
      </c>
      <c r="D592">
        <f t="shared" si="28"/>
        <v>10</v>
      </c>
      <c r="E592">
        <v>585</v>
      </c>
      <c r="F592">
        <f t="shared" si="29"/>
        <v>1</v>
      </c>
      <c r="G592" t="s">
        <v>4624</v>
      </c>
      <c r="H592">
        <f t="shared" si="30"/>
        <v>959</v>
      </c>
      <c r="I592">
        <f>VLOOKUP(C592,ERP자료_수정_1!$E$3:$I$718,3,FALSE)</f>
        <v>6710113</v>
      </c>
      <c r="J592">
        <f>VLOOKUP(C592,ERP자료_수정_1!$E$3:$I$718,4,FALSE)</f>
        <v>20000000</v>
      </c>
      <c r="K592">
        <f>VLOOKUP(C592,ERP자료_수정_1!$E$3:$I$718,5,FALSE)</f>
        <v>-7305827</v>
      </c>
      <c r="O592" t="s">
        <v>5758</v>
      </c>
      <c r="P592" t="s">
        <v>2644</v>
      </c>
    </row>
    <row r="593" spans="1:16" ht="19.149999999999999" x14ac:dyDescent="0.7">
      <c r="A593">
        <v>478</v>
      </c>
      <c r="B593" t="s">
        <v>4859</v>
      </c>
      <c r="C593" t="s">
        <v>4085</v>
      </c>
      <c r="D593">
        <f t="shared" si="28"/>
        <v>10</v>
      </c>
      <c r="E593">
        <v>586</v>
      </c>
      <c r="F593">
        <f t="shared" si="29"/>
        <v>1</v>
      </c>
      <c r="G593" t="s">
        <v>4085</v>
      </c>
      <c r="H593">
        <f t="shared" si="30"/>
        <v>961</v>
      </c>
      <c r="I593">
        <f>VLOOKUP(C593,ERP자료_수정_1!$E$3:$I$718,3,FALSE)</f>
        <v>0</v>
      </c>
      <c r="J593">
        <f>VLOOKUP(C593,ERP자료_수정_1!$E$3:$I$718,4,FALSE)</f>
        <v>3000000</v>
      </c>
      <c r="K593">
        <f>VLOOKUP(C593,ERP자료_수정_1!$E$3:$I$718,5,FALSE)</f>
        <v>0</v>
      </c>
      <c r="O593" t="s">
        <v>5759</v>
      </c>
      <c r="P593" t="s">
        <v>2648</v>
      </c>
    </row>
    <row r="594" spans="1:16" ht="19.149999999999999" x14ac:dyDescent="0.7">
      <c r="A594">
        <v>224</v>
      </c>
      <c r="B594" t="s">
        <v>4577</v>
      </c>
      <c r="C594" t="s">
        <v>4091</v>
      </c>
      <c r="D594">
        <f t="shared" si="28"/>
        <v>10</v>
      </c>
      <c r="E594">
        <v>587</v>
      </c>
      <c r="F594">
        <f t="shared" si="29"/>
        <v>1</v>
      </c>
      <c r="G594" t="s">
        <v>4092</v>
      </c>
      <c r="H594">
        <f t="shared" si="30"/>
        <v>963</v>
      </c>
      <c r="I594">
        <f>VLOOKUP(C594,ERP자료_수정_1!$E$3:$I$718,3,FALSE)</f>
        <v>0</v>
      </c>
      <c r="J594">
        <f>VLOOKUP(C594,ERP자료_수정_1!$E$3:$I$718,4,FALSE)</f>
        <v>0</v>
      </c>
      <c r="K594">
        <f>VLOOKUP(C594,ERP자료_수정_1!$E$3:$I$718,5,FALSE)</f>
        <v>-14118109</v>
      </c>
      <c r="O594" t="s">
        <v>5760</v>
      </c>
      <c r="P594" t="s">
        <v>2652</v>
      </c>
    </row>
    <row r="595" spans="1:16" ht="19.149999999999999" x14ac:dyDescent="0.7">
      <c r="A595">
        <v>64</v>
      </c>
      <c r="B595" t="s">
        <v>4389</v>
      </c>
      <c r="C595" t="s">
        <v>4096</v>
      </c>
      <c r="D595">
        <f t="shared" si="28"/>
        <v>10</v>
      </c>
      <c r="E595">
        <v>588</v>
      </c>
      <c r="F595">
        <f t="shared" si="29"/>
        <v>2</v>
      </c>
      <c r="G595" t="s">
        <v>4096</v>
      </c>
      <c r="H595" t="e">
        <f t="shared" si="30"/>
        <v>#N/A</v>
      </c>
      <c r="O595" t="s">
        <v>5761</v>
      </c>
      <c r="P595" t="s">
        <v>2658</v>
      </c>
    </row>
    <row r="596" spans="1:16" ht="19.149999999999999" x14ac:dyDescent="0.7">
      <c r="A596">
        <v>479</v>
      </c>
      <c r="B596" t="s">
        <v>4860</v>
      </c>
      <c r="C596" t="s">
        <v>4095</v>
      </c>
      <c r="D596">
        <f t="shared" si="28"/>
        <v>5</v>
      </c>
      <c r="E596">
        <v>588</v>
      </c>
      <c r="F596">
        <f t="shared" si="29"/>
        <v>2</v>
      </c>
      <c r="G596" t="s">
        <v>4095</v>
      </c>
      <c r="H596">
        <f t="shared" si="30"/>
        <v>964</v>
      </c>
      <c r="I596">
        <v>3098700</v>
      </c>
      <c r="J596">
        <v>2000000</v>
      </c>
      <c r="K596">
        <v>-4201426</v>
      </c>
      <c r="O596" t="s">
        <v>5762</v>
      </c>
      <c r="P596" t="s">
        <v>2662</v>
      </c>
    </row>
    <row r="597" spans="1:16" ht="19.149999999999999" x14ac:dyDescent="0.7">
      <c r="A597">
        <v>599</v>
      </c>
      <c r="B597" t="s">
        <v>4994</v>
      </c>
      <c r="C597" t="s">
        <v>4105</v>
      </c>
      <c r="D597">
        <f t="shared" si="28"/>
        <v>10</v>
      </c>
      <c r="E597">
        <v>589</v>
      </c>
      <c r="F597">
        <f t="shared" si="29"/>
        <v>1</v>
      </c>
      <c r="G597" t="s">
        <v>4105</v>
      </c>
      <c r="H597">
        <f t="shared" si="30"/>
        <v>966</v>
      </c>
      <c r="I597">
        <f>VLOOKUP(C597,ERP자료_수정_1!$E$3:$I$718,3,FALSE)</f>
        <v>0</v>
      </c>
      <c r="J597">
        <f>VLOOKUP(C597,ERP자료_수정_1!$E$3:$I$718,4,FALSE)</f>
        <v>0</v>
      </c>
      <c r="K597">
        <f>VLOOKUP(C597,ERP자료_수정_1!$E$3:$I$718,5,FALSE)</f>
        <v>-3049822</v>
      </c>
      <c r="O597" t="s">
        <v>5763</v>
      </c>
      <c r="P597" t="s">
        <v>2665</v>
      </c>
    </row>
    <row r="598" spans="1:16" ht="19.149999999999999" x14ac:dyDescent="0.7">
      <c r="A598">
        <v>225</v>
      </c>
      <c r="B598" t="s">
        <v>4578</v>
      </c>
      <c r="C598" t="s">
        <v>4113</v>
      </c>
      <c r="D598">
        <f t="shared" si="28"/>
        <v>10</v>
      </c>
      <c r="E598">
        <v>590</v>
      </c>
      <c r="F598">
        <f t="shared" si="29"/>
        <v>1</v>
      </c>
      <c r="G598" t="s">
        <v>4113</v>
      </c>
      <c r="H598">
        <f t="shared" si="30"/>
        <v>968</v>
      </c>
      <c r="I598">
        <f>VLOOKUP(C598,ERP자료_수정_1!$E$3:$I$718,3,FALSE)</f>
        <v>0</v>
      </c>
      <c r="J598">
        <f>VLOOKUP(C598,ERP자료_수정_1!$E$3:$I$718,4,FALSE)</f>
        <v>0</v>
      </c>
      <c r="K598">
        <f>VLOOKUP(C598,ERP자료_수정_1!$E$3:$I$718,5,FALSE)</f>
        <v>-124600</v>
      </c>
      <c r="O598" t="s">
        <v>5764</v>
      </c>
      <c r="P598" t="s">
        <v>2670</v>
      </c>
    </row>
    <row r="599" spans="1:16" ht="19.149999999999999" x14ac:dyDescent="0.7">
      <c r="A599">
        <v>663</v>
      </c>
      <c r="B599" t="s">
        <v>5066</v>
      </c>
      <c r="C599" t="s">
        <v>4116</v>
      </c>
      <c r="D599">
        <f t="shared" si="28"/>
        <v>10</v>
      </c>
      <c r="E599">
        <v>591</v>
      </c>
      <c r="F599">
        <f t="shared" si="29"/>
        <v>1</v>
      </c>
      <c r="G599" t="s">
        <v>4116</v>
      </c>
      <c r="H599">
        <f t="shared" si="30"/>
        <v>969</v>
      </c>
      <c r="I599">
        <f>VLOOKUP(C599,ERP자료_수정_1!$E$3:$I$718,3,FALSE)</f>
        <v>120000</v>
      </c>
      <c r="J599">
        <f>VLOOKUP(C599,ERP자료_수정_1!$E$3:$I$718,4,FALSE)</f>
        <v>0</v>
      </c>
      <c r="K599">
        <f>VLOOKUP(C599,ERP자료_수정_1!$E$3:$I$718,5,FALSE)</f>
        <v>120000</v>
      </c>
      <c r="O599" t="s">
        <v>5765</v>
      </c>
      <c r="P599" t="s">
        <v>2674</v>
      </c>
    </row>
    <row r="600" spans="1:16" ht="19.149999999999999" x14ac:dyDescent="0.7">
      <c r="A600">
        <v>226</v>
      </c>
      <c r="B600" t="s">
        <v>4579</v>
      </c>
      <c r="C600" t="s">
        <v>4120</v>
      </c>
      <c r="D600">
        <f t="shared" si="28"/>
        <v>10</v>
      </c>
      <c r="E600">
        <v>592</v>
      </c>
      <c r="F600">
        <f t="shared" si="29"/>
        <v>1</v>
      </c>
      <c r="G600" t="s">
        <v>4120</v>
      </c>
      <c r="H600">
        <f t="shared" si="30"/>
        <v>970</v>
      </c>
      <c r="I600">
        <f>VLOOKUP(C600,ERP자료_수정_1!$E$3:$I$718,3,FALSE)</f>
        <v>3630000</v>
      </c>
      <c r="J600">
        <f>VLOOKUP(C600,ERP자료_수정_1!$E$3:$I$718,4,FALSE)</f>
        <v>3657000</v>
      </c>
      <c r="K600">
        <f>VLOOKUP(C600,ERP자료_수정_1!$E$3:$I$718,5,FALSE)</f>
        <v>0</v>
      </c>
      <c r="O600" t="s">
        <v>5766</v>
      </c>
      <c r="P600" t="s">
        <v>2677</v>
      </c>
    </row>
    <row r="601" spans="1:16" ht="19.149999999999999" x14ac:dyDescent="0.7">
      <c r="A601">
        <v>124</v>
      </c>
      <c r="B601" t="s">
        <v>4456</v>
      </c>
      <c r="C601" t="s">
        <v>4124</v>
      </c>
      <c r="D601">
        <f t="shared" si="28"/>
        <v>10</v>
      </c>
      <c r="E601">
        <v>593</v>
      </c>
      <c r="F601">
        <f t="shared" si="29"/>
        <v>2</v>
      </c>
      <c r="G601" t="s">
        <v>4124</v>
      </c>
      <c r="H601">
        <f t="shared" si="30"/>
        <v>971</v>
      </c>
      <c r="I601">
        <v>14573750</v>
      </c>
      <c r="J601">
        <v>15000000</v>
      </c>
      <c r="K601">
        <v>87209900</v>
      </c>
      <c r="O601" t="s">
        <v>5767</v>
      </c>
      <c r="P601" t="s">
        <v>2682</v>
      </c>
    </row>
    <row r="602" spans="1:16" ht="19.149999999999999" x14ac:dyDescent="0.7">
      <c r="A602">
        <v>125</v>
      </c>
      <c r="B602" t="s">
        <v>4457</v>
      </c>
      <c r="C602" t="s">
        <v>4458</v>
      </c>
      <c r="D602">
        <f t="shared" si="28"/>
        <v>5</v>
      </c>
      <c r="E602">
        <v>593</v>
      </c>
      <c r="F602">
        <f t="shared" si="29"/>
        <v>2</v>
      </c>
      <c r="G602" t="s">
        <v>4458</v>
      </c>
      <c r="H602" t="e">
        <f t="shared" si="30"/>
        <v>#N/A</v>
      </c>
      <c r="O602" t="s">
        <v>5768</v>
      </c>
      <c r="P602" t="s">
        <v>2686</v>
      </c>
    </row>
    <row r="603" spans="1:16" ht="19.149999999999999" x14ac:dyDescent="0.7">
      <c r="A603">
        <v>712</v>
      </c>
      <c r="B603" t="s">
        <v>5128</v>
      </c>
      <c r="C603" t="s">
        <v>4127</v>
      </c>
      <c r="D603">
        <f t="shared" si="28"/>
        <v>12</v>
      </c>
      <c r="E603">
        <v>594</v>
      </c>
      <c r="F603">
        <f t="shared" si="29"/>
        <v>1</v>
      </c>
      <c r="G603" t="s">
        <v>4127</v>
      </c>
      <c r="H603">
        <f t="shared" si="30"/>
        <v>972</v>
      </c>
      <c r="I603">
        <f>VLOOKUP(C603,ERP자료_수정_1!$E$3:$I$718,3,FALSE)</f>
        <v>3112000</v>
      </c>
      <c r="J603">
        <f>VLOOKUP(C603,ERP자료_수정_1!$E$3:$I$718,4,FALSE)</f>
        <v>3042000</v>
      </c>
      <c r="K603">
        <f>VLOOKUP(C603,ERP자료_수정_1!$E$3:$I$718,5,FALSE)</f>
        <v>70000</v>
      </c>
      <c r="O603" t="s">
        <v>5769</v>
      </c>
      <c r="P603" t="s">
        <v>2689</v>
      </c>
    </row>
    <row r="604" spans="1:16" ht="19.149999999999999" x14ac:dyDescent="0.7">
      <c r="A604">
        <v>268</v>
      </c>
      <c r="B604" t="s">
        <v>4625</v>
      </c>
      <c r="C604" t="s">
        <v>4130</v>
      </c>
      <c r="D604">
        <f t="shared" si="28"/>
        <v>10</v>
      </c>
      <c r="E604">
        <v>595</v>
      </c>
      <c r="F604">
        <f t="shared" si="29"/>
        <v>1</v>
      </c>
      <c r="G604" t="s">
        <v>4130</v>
      </c>
      <c r="H604">
        <f t="shared" si="30"/>
        <v>973</v>
      </c>
      <c r="I604">
        <f>VLOOKUP(C604,ERP자료_수정_1!$E$3:$I$718,3,FALSE)</f>
        <v>120000</v>
      </c>
      <c r="J604">
        <f>VLOOKUP(C604,ERP자료_수정_1!$E$3:$I$718,4,FALSE)</f>
        <v>0</v>
      </c>
      <c r="K604">
        <f>VLOOKUP(C604,ERP자료_수정_1!$E$3:$I$718,5,FALSE)</f>
        <v>-3859200</v>
      </c>
      <c r="O604" t="s">
        <v>5770</v>
      </c>
      <c r="P604" t="s">
        <v>2691</v>
      </c>
    </row>
    <row r="605" spans="1:16" ht="19.149999999999999" x14ac:dyDescent="0.7">
      <c r="A605">
        <v>584</v>
      </c>
      <c r="B605" t="s">
        <v>4977</v>
      </c>
      <c r="C605" t="s">
        <v>4135</v>
      </c>
      <c r="D605">
        <f t="shared" si="28"/>
        <v>5</v>
      </c>
      <c r="E605">
        <v>596</v>
      </c>
      <c r="F605">
        <f t="shared" si="29"/>
        <v>1</v>
      </c>
      <c r="G605" t="s">
        <v>4135</v>
      </c>
      <c r="H605">
        <f t="shared" si="30"/>
        <v>974</v>
      </c>
      <c r="I605">
        <f>VLOOKUP(C605,ERP자료_수정_1!$E$3:$I$718,3,FALSE)</f>
        <v>0</v>
      </c>
      <c r="J605">
        <f>VLOOKUP(C605,ERP자료_수정_1!$E$3:$I$718,4,FALSE)</f>
        <v>306000</v>
      </c>
      <c r="K605">
        <f>VLOOKUP(C605,ERP자료_수정_1!$E$3:$I$718,5,FALSE)</f>
        <v>-9000</v>
      </c>
      <c r="O605" t="s">
        <v>5771</v>
      </c>
      <c r="P605" t="s">
        <v>2694</v>
      </c>
    </row>
    <row r="606" spans="1:16" ht="19.149999999999999" x14ac:dyDescent="0.7">
      <c r="A606">
        <v>269</v>
      </c>
      <c r="B606" t="s">
        <v>4626</v>
      </c>
      <c r="C606" t="s">
        <v>4141</v>
      </c>
      <c r="D606">
        <f t="shared" si="28"/>
        <v>10</v>
      </c>
      <c r="E606">
        <v>597</v>
      </c>
      <c r="F606">
        <f t="shared" si="29"/>
        <v>1</v>
      </c>
      <c r="G606" t="s">
        <v>4141</v>
      </c>
      <c r="H606">
        <f t="shared" si="30"/>
        <v>976</v>
      </c>
      <c r="I606">
        <f>VLOOKUP(C606,ERP자료_수정_1!$E$3:$I$718,3,FALSE)</f>
        <v>0</v>
      </c>
      <c r="J606">
        <f>VLOOKUP(C606,ERP자료_수정_1!$E$3:$I$718,4,FALSE)</f>
        <v>24000000</v>
      </c>
      <c r="K606">
        <f>VLOOKUP(C606,ERP자료_수정_1!$E$3:$I$718,5,FALSE)</f>
        <v>520614</v>
      </c>
      <c r="O606" t="s">
        <v>5772</v>
      </c>
      <c r="P606" t="s">
        <v>2699</v>
      </c>
    </row>
    <row r="607" spans="1:16" ht="19.149999999999999" x14ac:dyDescent="0.7">
      <c r="A607">
        <v>585</v>
      </c>
      <c r="B607" t="s">
        <v>4978</v>
      </c>
      <c r="C607" t="s">
        <v>4979</v>
      </c>
      <c r="D607">
        <f t="shared" si="28"/>
        <v>10</v>
      </c>
      <c r="E607">
        <v>598</v>
      </c>
      <c r="F607">
        <f t="shared" si="29"/>
        <v>1</v>
      </c>
      <c r="G607" t="s">
        <v>4979</v>
      </c>
      <c r="H607" t="e">
        <f t="shared" si="30"/>
        <v>#N/A</v>
      </c>
      <c r="I607">
        <f>VLOOKUP(C607,ERP자료_수정_1!$E$3:$I$718,3,FALSE)</f>
        <v>1200</v>
      </c>
      <c r="J607">
        <f>VLOOKUP(C607,ERP자료_수정_1!$E$3:$I$718,4,FALSE)</f>
        <v>1200</v>
      </c>
      <c r="K607">
        <f>VLOOKUP(C607,ERP자료_수정_1!$E$3:$I$718,5,FALSE)</f>
        <v>0</v>
      </c>
      <c r="O607" t="s">
        <v>5773</v>
      </c>
      <c r="P607" t="s">
        <v>2704</v>
      </c>
    </row>
    <row r="608" spans="1:16" ht="19.149999999999999" x14ac:dyDescent="0.7">
      <c r="A608">
        <v>586</v>
      </c>
      <c r="B608" t="s">
        <v>4980</v>
      </c>
      <c r="C608" t="s">
        <v>4157</v>
      </c>
      <c r="D608">
        <f t="shared" si="28"/>
        <v>10</v>
      </c>
      <c r="E608">
        <v>599</v>
      </c>
      <c r="F608">
        <f t="shared" si="29"/>
        <v>1</v>
      </c>
      <c r="G608" t="s">
        <v>4157</v>
      </c>
      <c r="H608">
        <f t="shared" si="30"/>
        <v>980</v>
      </c>
      <c r="I608">
        <f>VLOOKUP(C608,ERP자료_수정_1!$E$3:$I$718,3,FALSE)</f>
        <v>80000</v>
      </c>
      <c r="J608">
        <f>VLOOKUP(C608,ERP자료_수정_1!$E$3:$I$718,4,FALSE)</f>
        <v>80000</v>
      </c>
      <c r="K608">
        <f>VLOOKUP(C608,ERP자료_수정_1!$E$3:$I$718,5,FALSE)</f>
        <v>0</v>
      </c>
      <c r="O608" t="s">
        <v>5774</v>
      </c>
      <c r="P608" t="s">
        <v>2707</v>
      </c>
    </row>
    <row r="609" spans="1:16" ht="19.149999999999999" x14ac:dyDescent="0.7">
      <c r="A609">
        <v>227</v>
      </c>
      <c r="B609" t="s">
        <v>4580</v>
      </c>
      <c r="C609" t="s">
        <v>4160</v>
      </c>
      <c r="D609">
        <f t="shared" si="28"/>
        <v>10</v>
      </c>
      <c r="E609">
        <v>600</v>
      </c>
      <c r="F609">
        <f t="shared" si="29"/>
        <v>1</v>
      </c>
      <c r="G609" t="s">
        <v>4160</v>
      </c>
      <c r="H609">
        <f t="shared" si="30"/>
        <v>981</v>
      </c>
      <c r="I609">
        <f>VLOOKUP(C609,ERP자료_수정_1!$E$3:$I$718,3,FALSE)</f>
        <v>80000</v>
      </c>
      <c r="J609">
        <f>VLOOKUP(C609,ERP자료_수정_1!$E$3:$I$718,4,FALSE)</f>
        <v>80000</v>
      </c>
      <c r="K609">
        <f>VLOOKUP(C609,ERP자료_수정_1!$E$3:$I$718,5,FALSE)</f>
        <v>0</v>
      </c>
      <c r="O609" t="s">
        <v>5775</v>
      </c>
      <c r="P609" t="s">
        <v>2710</v>
      </c>
    </row>
    <row r="610" spans="1:16" ht="19.149999999999999" x14ac:dyDescent="0.7">
      <c r="A610">
        <v>373</v>
      </c>
      <c r="B610" t="s">
        <v>4745</v>
      </c>
      <c r="C610" t="s">
        <v>4164</v>
      </c>
      <c r="D610">
        <f t="shared" si="28"/>
        <v>10</v>
      </c>
      <c r="E610">
        <v>601</v>
      </c>
      <c r="F610">
        <f t="shared" si="29"/>
        <v>1</v>
      </c>
      <c r="G610" t="s">
        <v>4164</v>
      </c>
      <c r="H610">
        <f t="shared" si="30"/>
        <v>982</v>
      </c>
      <c r="I610">
        <f>VLOOKUP(C610,ERP자료_수정_1!$E$3:$I$718,3,FALSE)</f>
        <v>80000</v>
      </c>
      <c r="J610">
        <f>VLOOKUP(C610,ERP자료_수정_1!$E$3:$I$718,4,FALSE)</f>
        <v>80000</v>
      </c>
      <c r="K610">
        <f>VLOOKUP(C610,ERP자료_수정_1!$E$3:$I$718,5,FALSE)</f>
        <v>0</v>
      </c>
      <c r="O610" t="s">
        <v>5776</v>
      </c>
      <c r="P610" t="s">
        <v>2713</v>
      </c>
    </row>
    <row r="611" spans="1:16" ht="19.149999999999999" x14ac:dyDescent="0.7">
      <c r="A611">
        <v>415</v>
      </c>
      <c r="B611" t="s">
        <v>4789</v>
      </c>
      <c r="C611" t="s">
        <v>4173</v>
      </c>
      <c r="D611">
        <f t="shared" si="28"/>
        <v>10</v>
      </c>
      <c r="E611">
        <v>602</v>
      </c>
      <c r="F611">
        <f t="shared" si="29"/>
        <v>1</v>
      </c>
      <c r="G611" t="s">
        <v>4173</v>
      </c>
      <c r="H611">
        <f t="shared" si="30"/>
        <v>985</v>
      </c>
      <c r="I611">
        <f>VLOOKUP(C611,ERP자료_수정_1!$E$3:$I$718,3,FALSE)</f>
        <v>0</v>
      </c>
      <c r="J611">
        <f>VLOOKUP(C611,ERP자료_수정_1!$E$3:$I$718,4,FALSE)</f>
        <v>0</v>
      </c>
      <c r="K611">
        <f>VLOOKUP(C611,ERP자료_수정_1!$E$3:$I$718,5,FALSE)</f>
        <v>-29000</v>
      </c>
      <c r="O611" t="s">
        <v>5777</v>
      </c>
      <c r="P611" t="s">
        <v>2718</v>
      </c>
    </row>
    <row r="612" spans="1:16" ht="19.149999999999999" x14ac:dyDescent="0.7">
      <c r="A612">
        <v>270</v>
      </c>
      <c r="B612" t="s">
        <v>4627</v>
      </c>
      <c r="C612" t="s">
        <v>4177</v>
      </c>
      <c r="D612">
        <f t="shared" si="28"/>
        <v>10</v>
      </c>
      <c r="E612">
        <v>603</v>
      </c>
      <c r="F612">
        <f t="shared" si="29"/>
        <v>1</v>
      </c>
      <c r="G612" t="s">
        <v>4177</v>
      </c>
      <c r="H612">
        <f t="shared" si="30"/>
        <v>986</v>
      </c>
      <c r="I612">
        <f>VLOOKUP(C612,ERP자료_수정_1!$E$3:$I$718,3,FALSE)</f>
        <v>11714791</v>
      </c>
      <c r="J612">
        <f>VLOOKUP(C612,ERP자료_수정_1!$E$3:$I$718,4,FALSE)</f>
        <v>0</v>
      </c>
      <c r="K612">
        <f>VLOOKUP(C612,ERP자료_수정_1!$E$3:$I$718,5,FALSE)</f>
        <v>33465753</v>
      </c>
      <c r="O612" t="s">
        <v>5778</v>
      </c>
      <c r="P612" t="s">
        <v>2723</v>
      </c>
    </row>
    <row r="613" spans="1:16" ht="19.149999999999999" x14ac:dyDescent="0.7">
      <c r="A613">
        <v>374</v>
      </c>
      <c r="B613" t="s">
        <v>4746</v>
      </c>
      <c r="C613" t="s">
        <v>4189</v>
      </c>
      <c r="D613">
        <f t="shared" si="28"/>
        <v>10</v>
      </c>
      <c r="E613">
        <v>604</v>
      </c>
      <c r="F613">
        <f t="shared" si="29"/>
        <v>1</v>
      </c>
      <c r="G613" t="s">
        <v>4189</v>
      </c>
      <c r="H613">
        <f t="shared" si="30"/>
        <v>989</v>
      </c>
      <c r="I613">
        <f>VLOOKUP(C613,ERP자료_수정_1!$E$3:$I$718,3,FALSE)</f>
        <v>240000</v>
      </c>
      <c r="J613">
        <f>VLOOKUP(C613,ERP자료_수정_1!$E$3:$I$718,4,FALSE)</f>
        <v>240000</v>
      </c>
      <c r="K613">
        <f>VLOOKUP(C613,ERP자료_수정_1!$E$3:$I$718,5,FALSE)</f>
        <v>0</v>
      </c>
      <c r="O613" t="s">
        <v>5779</v>
      </c>
      <c r="P613" t="s">
        <v>2727</v>
      </c>
    </row>
    <row r="614" spans="1:16" ht="19.149999999999999" x14ac:dyDescent="0.7">
      <c r="A614">
        <v>271</v>
      </c>
      <c r="B614" t="s">
        <v>4628</v>
      </c>
      <c r="C614" t="s">
        <v>4192</v>
      </c>
      <c r="D614">
        <f t="shared" si="28"/>
        <v>10</v>
      </c>
      <c r="E614">
        <v>605</v>
      </c>
      <c r="F614">
        <f t="shared" si="29"/>
        <v>1</v>
      </c>
      <c r="G614" t="s">
        <v>4192</v>
      </c>
      <c r="H614">
        <f t="shared" si="30"/>
        <v>990</v>
      </c>
      <c r="I614">
        <f>VLOOKUP(C614,ERP자료_수정_1!$E$3:$I$718,3,FALSE)</f>
        <v>0</v>
      </c>
      <c r="J614">
        <f>VLOOKUP(C614,ERP자료_수정_1!$E$3:$I$718,4,FALSE)</f>
        <v>0</v>
      </c>
      <c r="K614">
        <f>VLOOKUP(C614,ERP자료_수정_1!$E$3:$I$718,5,FALSE)</f>
        <v>-2673000</v>
      </c>
      <c r="O614" t="s">
        <v>5780</v>
      </c>
      <c r="P614" t="s">
        <v>2733</v>
      </c>
    </row>
    <row r="615" spans="1:16" ht="19.149999999999999" x14ac:dyDescent="0.7">
      <c r="A615">
        <v>646</v>
      </c>
      <c r="B615" t="s">
        <v>5046</v>
      </c>
      <c r="C615" t="s">
        <v>4201</v>
      </c>
      <c r="D615">
        <f t="shared" si="28"/>
        <v>10</v>
      </c>
      <c r="E615">
        <v>606</v>
      </c>
      <c r="F615">
        <f t="shared" si="29"/>
        <v>1</v>
      </c>
      <c r="G615" t="s">
        <v>4201</v>
      </c>
      <c r="H615">
        <f t="shared" si="30"/>
        <v>992</v>
      </c>
      <c r="I615">
        <f>VLOOKUP(C615,ERP자료_수정_1!$E$3:$I$718,3,FALSE)</f>
        <v>0</v>
      </c>
      <c r="J615">
        <f>VLOOKUP(C615,ERP자료_수정_1!$E$3:$I$718,4,FALSE)</f>
        <v>0</v>
      </c>
      <c r="K615">
        <f>VLOOKUP(C615,ERP자료_수정_1!$E$3:$I$718,5,FALSE)</f>
        <v>-6140800</v>
      </c>
      <c r="O615" t="s">
        <v>5781</v>
      </c>
      <c r="P615" t="s">
        <v>2736</v>
      </c>
    </row>
    <row r="616" spans="1:16" ht="19.149999999999999" x14ac:dyDescent="0.7">
      <c r="A616">
        <v>647</v>
      </c>
      <c r="B616" t="s">
        <v>5047</v>
      </c>
      <c r="C616" t="s">
        <v>4205</v>
      </c>
      <c r="D616">
        <f t="shared" si="28"/>
        <v>10</v>
      </c>
      <c r="E616">
        <v>607</v>
      </c>
      <c r="F616">
        <f t="shared" si="29"/>
        <v>1</v>
      </c>
      <c r="G616" t="s">
        <v>4206</v>
      </c>
      <c r="H616">
        <f t="shared" si="30"/>
        <v>993</v>
      </c>
      <c r="I616">
        <f>VLOOKUP(C616,ERP자료_수정_1!$E$3:$I$718,3,FALSE)</f>
        <v>150000</v>
      </c>
      <c r="J616">
        <f>VLOOKUP(C616,ERP자료_수정_1!$E$3:$I$718,4,FALSE)</f>
        <v>150000</v>
      </c>
      <c r="K616">
        <f>VLOOKUP(C616,ERP자료_수정_1!$E$3:$I$718,5,FALSE)</f>
        <v>0</v>
      </c>
      <c r="O616" t="s">
        <v>5782</v>
      </c>
      <c r="P616" t="s">
        <v>2739</v>
      </c>
    </row>
    <row r="617" spans="1:16" ht="19.149999999999999" x14ac:dyDescent="0.7">
      <c r="A617">
        <v>587</v>
      </c>
      <c r="B617" t="s">
        <v>4981</v>
      </c>
      <c r="C617" t="s">
        <v>4208</v>
      </c>
      <c r="D617">
        <f t="shared" si="28"/>
        <v>10</v>
      </c>
      <c r="E617">
        <v>608</v>
      </c>
      <c r="F617">
        <f t="shared" si="29"/>
        <v>1</v>
      </c>
      <c r="G617" t="s">
        <v>4208</v>
      </c>
      <c r="H617">
        <f t="shared" si="30"/>
        <v>994</v>
      </c>
      <c r="I617">
        <f>VLOOKUP(C617,ERP자료_수정_1!$E$3:$I$718,3,FALSE)</f>
        <v>0</v>
      </c>
      <c r="J617">
        <f>VLOOKUP(C617,ERP자료_수정_1!$E$3:$I$718,4,FALSE)</f>
        <v>0</v>
      </c>
      <c r="K617">
        <f>VLOOKUP(C617,ERP자료_수정_1!$E$3:$I$718,5,FALSE)</f>
        <v>-3000</v>
      </c>
      <c r="O617" t="s">
        <v>5783</v>
      </c>
      <c r="P617" t="s">
        <v>2745</v>
      </c>
    </row>
    <row r="618" spans="1:16" ht="19.149999999999999" x14ac:dyDescent="0.7">
      <c r="A618">
        <v>416</v>
      </c>
      <c r="B618" t="s">
        <v>4790</v>
      </c>
      <c r="C618" t="s">
        <v>4222</v>
      </c>
      <c r="D618">
        <f t="shared" si="28"/>
        <v>10</v>
      </c>
      <c r="E618">
        <v>609</v>
      </c>
      <c r="F618">
        <f t="shared" si="29"/>
        <v>1</v>
      </c>
      <c r="G618" t="s">
        <v>4222</v>
      </c>
      <c r="H618">
        <f t="shared" si="30"/>
        <v>997</v>
      </c>
      <c r="I618">
        <f>VLOOKUP(C618,ERP자료_수정_1!$E$3:$I$718,3,FALSE)</f>
        <v>380000</v>
      </c>
      <c r="J618">
        <f>VLOOKUP(C618,ERP자료_수정_1!$E$3:$I$718,4,FALSE)</f>
        <v>380000</v>
      </c>
      <c r="K618">
        <f>VLOOKUP(C618,ERP자료_수정_1!$E$3:$I$718,5,FALSE)</f>
        <v>0</v>
      </c>
      <c r="O618" t="s">
        <v>5784</v>
      </c>
      <c r="P618" t="s">
        <v>2748</v>
      </c>
    </row>
    <row r="619" spans="1:16" ht="19.149999999999999" x14ac:dyDescent="0.7">
      <c r="A619">
        <v>657</v>
      </c>
      <c r="B619" t="s">
        <v>5059</v>
      </c>
      <c r="C619" t="s">
        <v>4232</v>
      </c>
      <c r="D619">
        <f t="shared" si="28"/>
        <v>10</v>
      </c>
      <c r="E619">
        <v>610</v>
      </c>
      <c r="F619">
        <f t="shared" si="29"/>
        <v>1</v>
      </c>
      <c r="G619" t="s">
        <v>4232</v>
      </c>
      <c r="H619">
        <f t="shared" si="30"/>
        <v>1000</v>
      </c>
      <c r="I619">
        <f>VLOOKUP(C619,ERP자료_수정_1!$E$3:$I$718,3,FALSE)</f>
        <v>2614500</v>
      </c>
      <c r="J619">
        <f>VLOOKUP(C619,ERP자료_수정_1!$E$3:$I$718,4,FALSE)</f>
        <v>5000000</v>
      </c>
      <c r="K619">
        <f>VLOOKUP(C619,ERP자료_수정_1!$E$3:$I$718,5,FALSE)</f>
        <v>-2385500</v>
      </c>
      <c r="O619" t="s">
        <v>5785</v>
      </c>
      <c r="P619" t="s">
        <v>2753</v>
      </c>
    </row>
    <row r="620" spans="1:16" ht="19.149999999999999" x14ac:dyDescent="0.7">
      <c r="A620">
        <v>713</v>
      </c>
      <c r="B620" t="s">
        <v>5129</v>
      </c>
      <c r="C620" t="s">
        <v>4240</v>
      </c>
      <c r="D620">
        <f t="shared" si="28"/>
        <v>10</v>
      </c>
      <c r="E620">
        <v>611</v>
      </c>
      <c r="F620">
        <f t="shared" si="29"/>
        <v>1</v>
      </c>
      <c r="G620" t="s">
        <v>4240</v>
      </c>
      <c r="H620">
        <f t="shared" si="30"/>
        <v>1002</v>
      </c>
      <c r="I620">
        <f>VLOOKUP(C620,ERP자료_수정_1!$E$3:$I$718,3,FALSE)</f>
        <v>0</v>
      </c>
      <c r="J620">
        <f>VLOOKUP(C620,ERP자료_수정_1!$E$3:$I$718,4,FALSE)</f>
        <v>1019700</v>
      </c>
      <c r="K620">
        <f>VLOOKUP(C620,ERP자료_수정_1!$E$3:$I$718,5,FALSE)</f>
        <v>0</v>
      </c>
      <c r="O620" t="s">
        <v>5786</v>
      </c>
      <c r="P620" t="s">
        <v>2758</v>
      </c>
    </row>
    <row r="621" spans="1:16" ht="19.149999999999999" x14ac:dyDescent="0.7">
      <c r="A621">
        <v>480</v>
      </c>
      <c r="B621" t="s">
        <v>4861</v>
      </c>
      <c r="C621" t="s">
        <v>4248</v>
      </c>
      <c r="D621">
        <f t="shared" si="28"/>
        <v>10</v>
      </c>
      <c r="E621">
        <v>612</v>
      </c>
      <c r="F621">
        <f t="shared" si="29"/>
        <v>1</v>
      </c>
      <c r="G621" t="s">
        <v>4248</v>
      </c>
      <c r="H621">
        <f t="shared" si="30"/>
        <v>1004</v>
      </c>
      <c r="I621">
        <f>VLOOKUP(C621,ERP자료_수정_1!$E$3:$I$718,3,FALSE)</f>
        <v>0</v>
      </c>
      <c r="J621">
        <f>VLOOKUP(C621,ERP자료_수정_1!$E$3:$I$718,4,FALSE)</f>
        <v>32000</v>
      </c>
      <c r="K621">
        <f>VLOOKUP(C621,ERP자료_수정_1!$E$3:$I$718,5,FALSE)</f>
        <v>0</v>
      </c>
      <c r="O621" t="s">
        <v>5787</v>
      </c>
      <c r="P621" t="s">
        <v>2762</v>
      </c>
    </row>
    <row r="622" spans="1:16" ht="19.149999999999999" x14ac:dyDescent="0.7">
      <c r="A622">
        <v>176</v>
      </c>
      <c r="B622" t="s">
        <v>4525</v>
      </c>
      <c r="C622" t="s">
        <v>4251</v>
      </c>
      <c r="D622">
        <f t="shared" si="28"/>
        <v>10</v>
      </c>
      <c r="E622">
        <v>613</v>
      </c>
      <c r="F622">
        <f t="shared" si="29"/>
        <v>1</v>
      </c>
      <c r="G622" t="s">
        <v>4251</v>
      </c>
      <c r="H622">
        <f t="shared" si="30"/>
        <v>1005</v>
      </c>
      <c r="I622">
        <f>VLOOKUP(C622,ERP자료_수정_1!$E$3:$I$718,3,FALSE)</f>
        <v>0</v>
      </c>
      <c r="J622">
        <f>VLOOKUP(C622,ERP자료_수정_1!$E$3:$I$718,4,FALSE)</f>
        <v>467000</v>
      </c>
      <c r="K622">
        <f>VLOOKUP(C622,ERP자료_수정_1!$E$3:$I$718,5,FALSE)</f>
        <v>0</v>
      </c>
      <c r="O622" t="s">
        <v>5788</v>
      </c>
      <c r="P622" t="s">
        <v>2766</v>
      </c>
    </row>
    <row r="623" spans="1:16" ht="19.149999999999999" x14ac:dyDescent="0.7">
      <c r="A623">
        <v>588</v>
      </c>
      <c r="B623" t="s">
        <v>4982</v>
      </c>
      <c r="C623" t="s">
        <v>4254</v>
      </c>
      <c r="D623">
        <f t="shared" si="28"/>
        <v>10</v>
      </c>
      <c r="E623">
        <v>614</v>
      </c>
      <c r="F623">
        <f t="shared" si="29"/>
        <v>1</v>
      </c>
      <c r="G623" t="s">
        <v>4254</v>
      </c>
      <c r="H623">
        <f t="shared" si="30"/>
        <v>1006</v>
      </c>
      <c r="I623">
        <f>VLOOKUP(C623,ERP자료_수정_1!$E$3:$I$718,3,FALSE)</f>
        <v>0</v>
      </c>
      <c r="J623">
        <f>VLOOKUP(C623,ERP자료_수정_1!$E$3:$I$718,4,FALSE)</f>
        <v>10000000</v>
      </c>
      <c r="K623">
        <f>VLOOKUP(C623,ERP자료_수정_1!$E$3:$I$718,5,FALSE)</f>
        <v>-5373695</v>
      </c>
      <c r="O623" t="s">
        <v>5789</v>
      </c>
      <c r="P623" t="s">
        <v>2769</v>
      </c>
    </row>
    <row r="624" spans="1:16" ht="19.149999999999999" x14ac:dyDescent="0.7">
      <c r="A624">
        <v>714</v>
      </c>
      <c r="B624" t="s">
        <v>5130</v>
      </c>
      <c r="C624" t="s">
        <v>4257</v>
      </c>
      <c r="D624">
        <f t="shared" si="28"/>
        <v>10</v>
      </c>
      <c r="E624">
        <v>615</v>
      </c>
      <c r="F624">
        <f t="shared" si="29"/>
        <v>1</v>
      </c>
      <c r="G624" t="s">
        <v>4257</v>
      </c>
      <c r="H624">
        <f t="shared" si="30"/>
        <v>1007</v>
      </c>
      <c r="I624">
        <f>VLOOKUP(C624,ERP자료_수정_1!$E$3:$I$718,3,FALSE)</f>
        <v>82527500</v>
      </c>
      <c r="J624">
        <f>VLOOKUP(C624,ERP자료_수정_1!$E$3:$I$718,4,FALSE)</f>
        <v>82527500</v>
      </c>
      <c r="K624">
        <f>VLOOKUP(C624,ERP자료_수정_1!$E$3:$I$718,5,FALSE)</f>
        <v>0</v>
      </c>
      <c r="O624" t="s">
        <v>5790</v>
      </c>
      <c r="P624" t="s">
        <v>2772</v>
      </c>
    </row>
    <row r="625" spans="1:16" ht="19.149999999999999" x14ac:dyDescent="0.7">
      <c r="A625">
        <v>334</v>
      </c>
      <c r="B625" t="s">
        <v>4701</v>
      </c>
      <c r="C625" t="s">
        <v>2393</v>
      </c>
      <c r="D625">
        <f t="shared" si="28"/>
        <v>10</v>
      </c>
      <c r="E625">
        <v>800</v>
      </c>
      <c r="F625">
        <f t="shared" si="29"/>
        <v>1</v>
      </c>
      <c r="G625" t="s">
        <v>2393</v>
      </c>
      <c r="H625">
        <f t="shared" si="30"/>
        <v>525</v>
      </c>
      <c r="I625">
        <f>VLOOKUP(C625,ERP자료_수정_1!$E$3:$I$718,3,FALSE)</f>
        <v>233000</v>
      </c>
      <c r="J625">
        <f>VLOOKUP(C625,ERP자료_수정_1!$E$3:$I$718,4,FALSE)</f>
        <v>233000</v>
      </c>
      <c r="K625">
        <f>VLOOKUP(C625,ERP자료_수정_1!$E$3:$I$718,5,FALSE)</f>
        <v>0</v>
      </c>
      <c r="O625" t="s">
        <v>5791</v>
      </c>
      <c r="P625" t="s">
        <v>2776</v>
      </c>
    </row>
    <row r="626" spans="1:16" ht="19.149999999999999" x14ac:dyDescent="0.7">
      <c r="A626">
        <v>202</v>
      </c>
      <c r="B626" t="s">
        <v>4553</v>
      </c>
      <c r="C626" t="s">
        <v>2400</v>
      </c>
      <c r="D626">
        <f t="shared" si="28"/>
        <v>5</v>
      </c>
      <c r="E626">
        <v>811</v>
      </c>
      <c r="F626">
        <f t="shared" si="29"/>
        <v>1</v>
      </c>
      <c r="G626" t="s">
        <v>2400</v>
      </c>
      <c r="H626">
        <f t="shared" si="30"/>
        <v>527</v>
      </c>
      <c r="I626">
        <f>VLOOKUP(C626,ERP자료_수정_1!$E$3:$I$718,3,FALSE)</f>
        <v>0</v>
      </c>
      <c r="J626">
        <f>VLOOKUP(C626,ERP자료_수정_1!$E$3:$I$718,4,FALSE)</f>
        <v>0</v>
      </c>
      <c r="K626">
        <f>VLOOKUP(C626,ERP자료_수정_1!$E$3:$I$718,5,FALSE)</f>
        <v>-13000</v>
      </c>
      <c r="O626" t="s">
        <v>5792</v>
      </c>
      <c r="P626" t="s">
        <v>2780</v>
      </c>
    </row>
    <row r="627" spans="1:16" ht="19.149999999999999" x14ac:dyDescent="0.7">
      <c r="A627">
        <v>35</v>
      </c>
      <c r="B627" t="s">
        <v>4347</v>
      </c>
      <c r="C627" t="s">
        <v>2406</v>
      </c>
      <c r="D627">
        <f t="shared" si="28"/>
        <v>10</v>
      </c>
      <c r="E627">
        <v>812</v>
      </c>
      <c r="F627">
        <f t="shared" si="29"/>
        <v>2</v>
      </c>
      <c r="G627" t="s">
        <v>2406</v>
      </c>
      <c r="H627" t="e">
        <f t="shared" si="30"/>
        <v>#N/A</v>
      </c>
      <c r="O627" t="s">
        <v>5793</v>
      </c>
      <c r="P627" t="s">
        <v>2783</v>
      </c>
    </row>
    <row r="628" spans="1:16" ht="19.149999999999999" x14ac:dyDescent="0.7">
      <c r="A628">
        <v>451</v>
      </c>
      <c r="B628" t="s">
        <v>4832</v>
      </c>
      <c r="C628" t="s">
        <v>2405</v>
      </c>
      <c r="D628">
        <f t="shared" si="28"/>
        <v>5</v>
      </c>
      <c r="E628">
        <v>812</v>
      </c>
      <c r="F628">
        <f t="shared" si="29"/>
        <v>2</v>
      </c>
      <c r="G628" t="s">
        <v>2405</v>
      </c>
      <c r="H628">
        <f t="shared" si="30"/>
        <v>528</v>
      </c>
      <c r="I628">
        <v>25000000</v>
      </c>
      <c r="J628">
        <v>26450000</v>
      </c>
      <c r="K628">
        <v>-1450000</v>
      </c>
      <c r="O628" t="s">
        <v>5794</v>
      </c>
      <c r="P628" t="s">
        <v>2787</v>
      </c>
    </row>
    <row r="629" spans="1:16" ht="19.149999999999999" x14ac:dyDescent="0.7">
      <c r="A629">
        <v>284</v>
      </c>
      <c r="B629" t="s">
        <v>4646</v>
      </c>
      <c r="C629" t="s">
        <v>2410</v>
      </c>
      <c r="D629">
        <f t="shared" si="28"/>
        <v>5</v>
      </c>
      <c r="E629">
        <v>813</v>
      </c>
      <c r="F629">
        <f t="shared" si="29"/>
        <v>1</v>
      </c>
      <c r="G629" t="s">
        <v>2410</v>
      </c>
      <c r="H629">
        <f t="shared" si="30"/>
        <v>529</v>
      </c>
      <c r="I629">
        <f>VLOOKUP(C629,ERP자료_수정_1!$E$3:$I$718,3,FALSE)</f>
        <v>7703252</v>
      </c>
      <c r="J629">
        <f>VLOOKUP(C629,ERP자료_수정_1!$E$3:$I$718,4,FALSE)</f>
        <v>7602354</v>
      </c>
      <c r="K629">
        <f>VLOOKUP(C629,ERP자료_수정_1!$E$3:$I$718,5,FALSE)</f>
        <v>155834</v>
      </c>
      <c r="O629" t="s">
        <v>5795</v>
      </c>
      <c r="P629" t="s">
        <v>2792</v>
      </c>
    </row>
    <row r="630" spans="1:16" ht="19.149999999999999" x14ac:dyDescent="0.7">
      <c r="A630">
        <v>452</v>
      </c>
      <c r="B630" t="s">
        <v>4833</v>
      </c>
      <c r="C630" t="s">
        <v>2420</v>
      </c>
      <c r="D630">
        <f t="shared" si="28"/>
        <v>10</v>
      </c>
      <c r="E630">
        <v>814</v>
      </c>
      <c r="F630">
        <f t="shared" si="29"/>
        <v>1</v>
      </c>
      <c r="G630" t="s">
        <v>2420</v>
      </c>
      <c r="H630">
        <f t="shared" si="30"/>
        <v>532</v>
      </c>
      <c r="I630">
        <f>VLOOKUP(C630,ERP자료_수정_1!$E$3:$I$718,3,FALSE)</f>
        <v>0</v>
      </c>
      <c r="J630">
        <f>VLOOKUP(C630,ERP자료_수정_1!$E$3:$I$718,4,FALSE)</f>
        <v>0</v>
      </c>
      <c r="K630">
        <f>VLOOKUP(C630,ERP자료_수정_1!$E$3:$I$718,5,FALSE)</f>
        <v>-30000</v>
      </c>
      <c r="O630" t="s">
        <v>5796</v>
      </c>
      <c r="P630" t="s">
        <v>2797</v>
      </c>
    </row>
    <row r="631" spans="1:16" ht="19.149999999999999" x14ac:dyDescent="0.7">
      <c r="A631">
        <v>203</v>
      </c>
      <c r="B631" t="s">
        <v>4554</v>
      </c>
      <c r="C631" t="s">
        <v>2425</v>
      </c>
      <c r="D631">
        <f t="shared" si="28"/>
        <v>10</v>
      </c>
      <c r="E631">
        <v>815</v>
      </c>
      <c r="F631">
        <f t="shared" si="29"/>
        <v>1</v>
      </c>
      <c r="G631" t="s">
        <v>2425</v>
      </c>
      <c r="H631">
        <f t="shared" si="30"/>
        <v>533</v>
      </c>
      <c r="I631">
        <f>VLOOKUP(C631,ERP자료_수정_1!$E$3:$I$718,3,FALSE)</f>
        <v>0</v>
      </c>
      <c r="J631">
        <f>VLOOKUP(C631,ERP자료_수정_1!$E$3:$I$718,4,FALSE)</f>
        <v>0</v>
      </c>
      <c r="K631">
        <f>VLOOKUP(C631,ERP자료_수정_1!$E$3:$I$718,5,FALSE)</f>
        <v>-598500</v>
      </c>
      <c r="O631" t="s">
        <v>5797</v>
      </c>
      <c r="P631" t="s">
        <v>5798</v>
      </c>
    </row>
    <row r="632" spans="1:16" ht="19.149999999999999" x14ac:dyDescent="0.7">
      <c r="A632">
        <v>393</v>
      </c>
      <c r="B632" t="s">
        <v>4766</v>
      </c>
      <c r="C632" t="s">
        <v>2435</v>
      </c>
      <c r="D632">
        <f t="shared" si="28"/>
        <v>10</v>
      </c>
      <c r="E632">
        <v>816</v>
      </c>
      <c r="F632">
        <f t="shared" si="29"/>
        <v>1</v>
      </c>
      <c r="G632" t="s">
        <v>2435</v>
      </c>
      <c r="H632">
        <f t="shared" si="30"/>
        <v>536</v>
      </c>
      <c r="I632">
        <f>VLOOKUP(C632,ERP자료_수정_1!$E$3:$I$718,3,FALSE)</f>
        <v>0</v>
      </c>
      <c r="J632">
        <f>VLOOKUP(C632,ERP자료_수정_1!$E$3:$I$718,4,FALSE)</f>
        <v>0</v>
      </c>
      <c r="K632">
        <f>VLOOKUP(C632,ERP자료_수정_1!$E$3:$I$718,5,FALSE)</f>
        <v>272900</v>
      </c>
      <c r="O632" t="s">
        <v>5799</v>
      </c>
      <c r="P632" t="s">
        <v>2807</v>
      </c>
    </row>
    <row r="633" spans="1:16" ht="19.149999999999999" x14ac:dyDescent="0.7">
      <c r="A633">
        <v>251</v>
      </c>
      <c r="B633" t="s">
        <v>4605</v>
      </c>
      <c r="C633" t="s">
        <v>2456</v>
      </c>
      <c r="D633">
        <f t="shared" si="28"/>
        <v>10</v>
      </c>
      <c r="E633">
        <v>817</v>
      </c>
      <c r="F633">
        <f t="shared" si="29"/>
        <v>1</v>
      </c>
      <c r="G633" t="s">
        <v>2456</v>
      </c>
      <c r="H633">
        <f t="shared" si="30"/>
        <v>542</v>
      </c>
      <c r="I633">
        <f>VLOOKUP(C633,ERP자료_수정_1!$E$3:$I$718,3,FALSE)</f>
        <v>0</v>
      </c>
      <c r="J633">
        <f>VLOOKUP(C633,ERP자료_수정_1!$E$3:$I$718,4,FALSE)</f>
        <v>0</v>
      </c>
      <c r="K633">
        <f>VLOOKUP(C633,ERP자료_수정_1!$E$3:$I$718,5,FALSE)</f>
        <v>0</v>
      </c>
      <c r="O633" t="s">
        <v>5800</v>
      </c>
      <c r="P633" t="s">
        <v>2813</v>
      </c>
    </row>
    <row r="634" spans="1:16" ht="19.149999999999999" x14ac:dyDescent="0.7">
      <c r="A634">
        <v>394</v>
      </c>
      <c r="B634" t="s">
        <v>4767</v>
      </c>
      <c r="C634" t="s">
        <v>2461</v>
      </c>
      <c r="D634">
        <f t="shared" si="28"/>
        <v>10</v>
      </c>
      <c r="E634">
        <v>818</v>
      </c>
      <c r="F634">
        <f t="shared" si="29"/>
        <v>1</v>
      </c>
      <c r="G634" t="s">
        <v>2461</v>
      </c>
      <c r="H634">
        <f t="shared" si="30"/>
        <v>543</v>
      </c>
      <c r="I634">
        <f>VLOOKUP(C634,ERP자료_수정_1!$E$3:$I$718,3,FALSE)</f>
        <v>14290400</v>
      </c>
      <c r="J634">
        <f>VLOOKUP(C634,ERP자료_수정_1!$E$3:$I$718,4,FALSE)</f>
        <v>15062800</v>
      </c>
      <c r="K634">
        <f>VLOOKUP(C634,ERP자료_수정_1!$E$3:$I$718,5,FALSE)</f>
        <v>995600</v>
      </c>
      <c r="O634" t="s">
        <v>5801</v>
      </c>
      <c r="P634" t="s">
        <v>2817</v>
      </c>
    </row>
    <row r="635" spans="1:16" ht="19.149999999999999" x14ac:dyDescent="0.7">
      <c r="A635">
        <v>545</v>
      </c>
      <c r="B635" t="s">
        <v>4935</v>
      </c>
      <c r="C635" t="s">
        <v>2464</v>
      </c>
      <c r="D635">
        <f t="shared" si="28"/>
        <v>10</v>
      </c>
      <c r="E635">
        <v>819</v>
      </c>
      <c r="F635">
        <f t="shared" si="29"/>
        <v>1</v>
      </c>
      <c r="G635" t="s">
        <v>2464</v>
      </c>
      <c r="H635">
        <f t="shared" si="30"/>
        <v>544</v>
      </c>
      <c r="I635">
        <f>VLOOKUP(C635,ERP자료_수정_1!$E$3:$I$718,3,FALSE)</f>
        <v>1146836</v>
      </c>
      <c r="J635">
        <f>VLOOKUP(C635,ERP자료_수정_1!$E$3:$I$718,4,FALSE)</f>
        <v>806400</v>
      </c>
      <c r="K635">
        <f>VLOOKUP(C635,ERP자료_수정_1!$E$3:$I$718,5,FALSE)</f>
        <v>340436</v>
      </c>
      <c r="O635" t="s">
        <v>5802</v>
      </c>
      <c r="P635" t="s">
        <v>2821</v>
      </c>
    </row>
    <row r="636" spans="1:16" ht="19.149999999999999" x14ac:dyDescent="0.7">
      <c r="A636">
        <v>154</v>
      </c>
      <c r="B636" t="s">
        <v>4495</v>
      </c>
      <c r="C636" t="s">
        <v>4496</v>
      </c>
      <c r="D636">
        <f t="shared" si="28"/>
        <v>10</v>
      </c>
      <c r="E636">
        <v>820</v>
      </c>
      <c r="F636">
        <f t="shared" si="29"/>
        <v>1</v>
      </c>
      <c r="G636" t="s">
        <v>2467</v>
      </c>
      <c r="H636">
        <f t="shared" si="30"/>
        <v>545</v>
      </c>
      <c r="I636">
        <f>VLOOKUP(C636,ERP자료_수정_1!$E$3:$I$718,3,FALSE)</f>
        <v>3426600</v>
      </c>
      <c r="J636">
        <f>VLOOKUP(C636,ERP자료_수정_1!$E$3:$I$718,4,FALSE)</f>
        <v>3426600</v>
      </c>
      <c r="K636">
        <f>VLOOKUP(C636,ERP자료_수정_1!$E$3:$I$718,5,FALSE)</f>
        <v>0</v>
      </c>
      <c r="O636" t="s">
        <v>5803</v>
      </c>
      <c r="P636" t="s">
        <v>2825</v>
      </c>
    </row>
    <row r="637" spans="1:16" ht="19.149999999999999" x14ac:dyDescent="0.7">
      <c r="A637">
        <v>335</v>
      </c>
      <c r="B637" t="s">
        <v>4702</v>
      </c>
      <c r="C637" t="s">
        <v>2470</v>
      </c>
      <c r="D637">
        <f t="shared" si="28"/>
        <v>10</v>
      </c>
      <c r="E637">
        <v>821</v>
      </c>
      <c r="F637">
        <f t="shared" si="29"/>
        <v>1</v>
      </c>
      <c r="G637" t="s">
        <v>2470</v>
      </c>
      <c r="H637">
        <f t="shared" si="30"/>
        <v>546</v>
      </c>
      <c r="I637">
        <f>VLOOKUP(C637,ERP자료_수정_1!$E$3:$I$718,3,FALSE)</f>
        <v>5261280</v>
      </c>
      <c r="J637">
        <f>VLOOKUP(C637,ERP자료_수정_1!$E$3:$I$718,4,FALSE)</f>
        <v>9015000</v>
      </c>
      <c r="K637">
        <f>VLOOKUP(C637,ERP자료_수정_1!$E$3:$I$718,5,FALSE)</f>
        <v>-2738720</v>
      </c>
      <c r="O637" t="s">
        <v>5804</v>
      </c>
      <c r="P637" t="s">
        <v>2830</v>
      </c>
    </row>
    <row r="638" spans="1:16" ht="19.149999999999999" x14ac:dyDescent="0.7">
      <c r="A638">
        <v>336</v>
      </c>
      <c r="B638" t="s">
        <v>4703</v>
      </c>
      <c r="C638" t="s">
        <v>2497</v>
      </c>
      <c r="D638">
        <f t="shared" si="28"/>
        <v>10</v>
      </c>
      <c r="E638">
        <v>822</v>
      </c>
      <c r="F638">
        <f t="shared" si="29"/>
        <v>1</v>
      </c>
      <c r="G638" t="s">
        <v>2497</v>
      </c>
      <c r="H638">
        <f t="shared" si="30"/>
        <v>552</v>
      </c>
      <c r="I638">
        <f>VLOOKUP(C638,ERP자료_수정_1!$E$3:$I$718,3,FALSE)</f>
        <v>240000</v>
      </c>
      <c r="J638">
        <f>VLOOKUP(C638,ERP자료_수정_1!$E$3:$I$718,4,FALSE)</f>
        <v>240000</v>
      </c>
      <c r="K638">
        <f>VLOOKUP(C638,ERP자료_수정_1!$E$3:$I$718,5,FALSE)</f>
        <v>0</v>
      </c>
      <c r="O638" t="s">
        <v>5805</v>
      </c>
      <c r="P638" t="s">
        <v>2833</v>
      </c>
    </row>
    <row r="639" spans="1:16" ht="19.149999999999999" x14ac:dyDescent="0.7">
      <c r="A639">
        <v>687</v>
      </c>
      <c r="B639" t="s">
        <v>5093</v>
      </c>
      <c r="C639" t="s">
        <v>2505</v>
      </c>
      <c r="D639">
        <f t="shared" si="28"/>
        <v>5</v>
      </c>
      <c r="E639">
        <v>823</v>
      </c>
      <c r="F639">
        <f t="shared" si="29"/>
        <v>1</v>
      </c>
      <c r="G639" t="s">
        <v>2505</v>
      </c>
      <c r="H639">
        <f t="shared" si="30"/>
        <v>554</v>
      </c>
      <c r="I639">
        <f>VLOOKUP(C639,ERP자료_수정_1!$E$3:$I$718,3,FALSE)</f>
        <v>0</v>
      </c>
      <c r="J639">
        <f>VLOOKUP(C639,ERP자료_수정_1!$E$3:$I$718,4,FALSE)</f>
        <v>0</v>
      </c>
      <c r="K639">
        <f>VLOOKUP(C639,ERP자료_수정_1!$E$3:$I$718,5,FALSE)</f>
        <v>-1477000</v>
      </c>
      <c r="O639" t="s">
        <v>5806</v>
      </c>
      <c r="P639" t="s">
        <v>2837</v>
      </c>
    </row>
    <row r="640" spans="1:16" ht="19.149999999999999" x14ac:dyDescent="0.7">
      <c r="A640">
        <v>662</v>
      </c>
      <c r="B640" t="s">
        <v>5065</v>
      </c>
      <c r="C640" t="s">
        <v>2508</v>
      </c>
      <c r="D640">
        <f t="shared" si="28"/>
        <v>10</v>
      </c>
      <c r="E640">
        <v>824</v>
      </c>
      <c r="F640">
        <f t="shared" si="29"/>
        <v>1</v>
      </c>
      <c r="G640" t="s">
        <v>2509</v>
      </c>
      <c r="H640">
        <f t="shared" si="30"/>
        <v>555</v>
      </c>
      <c r="I640">
        <f>VLOOKUP(C640,ERP자료_수정_1!$E$3:$I$718,3,FALSE)</f>
        <v>960000</v>
      </c>
      <c r="J640">
        <f>VLOOKUP(C640,ERP자료_수정_1!$E$3:$I$718,4,FALSE)</f>
        <v>5000000</v>
      </c>
      <c r="K640">
        <f>VLOOKUP(C640,ERP자료_수정_1!$E$3:$I$718,5,FALSE)</f>
        <v>-4040000</v>
      </c>
      <c r="O640" t="s">
        <v>5807</v>
      </c>
      <c r="P640" t="s">
        <v>5808</v>
      </c>
    </row>
    <row r="641" spans="1:16" ht="19.149999999999999" x14ac:dyDescent="0.7">
      <c r="A641">
        <v>337</v>
      </c>
      <c r="B641" t="s">
        <v>4704</v>
      </c>
      <c r="C641" t="s">
        <v>2512</v>
      </c>
      <c r="D641">
        <f t="shared" si="28"/>
        <v>10</v>
      </c>
      <c r="E641">
        <v>825</v>
      </c>
      <c r="F641">
        <f t="shared" si="29"/>
        <v>1</v>
      </c>
      <c r="G641" t="s">
        <v>2512</v>
      </c>
      <c r="H641">
        <f t="shared" si="30"/>
        <v>556</v>
      </c>
      <c r="I641">
        <f>VLOOKUP(C641,ERP자료_수정_1!$E$3:$I$718,3,FALSE)</f>
        <v>160000</v>
      </c>
      <c r="J641">
        <f>VLOOKUP(C641,ERP자료_수정_1!$E$3:$I$718,4,FALSE)</f>
        <v>160000</v>
      </c>
      <c r="K641">
        <f>VLOOKUP(C641,ERP자료_수정_1!$E$3:$I$718,5,FALSE)</f>
        <v>0</v>
      </c>
      <c r="O641" t="s">
        <v>5809</v>
      </c>
      <c r="P641" t="s">
        <v>2842</v>
      </c>
    </row>
    <row r="642" spans="1:16" ht="19.149999999999999" x14ac:dyDescent="0.7">
      <c r="A642">
        <v>155</v>
      </c>
      <c r="B642" t="s">
        <v>4497</v>
      </c>
      <c r="C642" t="s">
        <v>4498</v>
      </c>
      <c r="D642">
        <f t="shared" si="28"/>
        <v>10</v>
      </c>
      <c r="E642">
        <v>826</v>
      </c>
      <c r="F642">
        <f t="shared" si="29"/>
        <v>1</v>
      </c>
      <c r="G642" t="s">
        <v>5728</v>
      </c>
      <c r="H642">
        <f t="shared" si="30"/>
        <v>561</v>
      </c>
      <c r="I642">
        <f>VLOOKUP(C642,ERP자료_수정_1!$E$3:$I$718,3,FALSE)</f>
        <v>0</v>
      </c>
      <c r="J642">
        <f>VLOOKUP(C642,ERP자료_수정_1!$E$3:$I$718,4,FALSE)</f>
        <v>0</v>
      </c>
      <c r="K642">
        <f>VLOOKUP(C642,ERP자료_수정_1!$E$3:$I$718,5,FALSE)</f>
        <v>13645600</v>
      </c>
      <c r="O642" t="s">
        <v>5810</v>
      </c>
      <c r="P642" t="s">
        <v>2846</v>
      </c>
    </row>
    <row r="643" spans="1:16" ht="19.149999999999999" x14ac:dyDescent="0.7">
      <c r="A643">
        <v>453</v>
      </c>
      <c r="B643" t="s">
        <v>4834</v>
      </c>
      <c r="C643" t="s">
        <v>2528</v>
      </c>
      <c r="D643">
        <f t="shared" ref="D643:D706" si="31">LEN(B643)</f>
        <v>10</v>
      </c>
      <c r="E643">
        <v>827</v>
      </c>
      <c r="F643">
        <f t="shared" ref="F643:F706" si="32">COUNTIF($E$3:$E$700,E643)</f>
        <v>1</v>
      </c>
      <c r="G643" t="s">
        <v>2528</v>
      </c>
      <c r="H643">
        <f t="shared" si="30"/>
        <v>562</v>
      </c>
      <c r="I643">
        <f>VLOOKUP(C643,ERP자료_수정_1!$E$3:$I$718,3,FALSE)</f>
        <v>92000</v>
      </c>
      <c r="J643">
        <f>VLOOKUP(C643,ERP자료_수정_1!$E$3:$I$718,4,FALSE)</f>
        <v>92000</v>
      </c>
      <c r="K643">
        <f>VLOOKUP(C643,ERP자료_수정_1!$E$3:$I$718,5,FALSE)</f>
        <v>0</v>
      </c>
      <c r="O643" t="s">
        <v>5811</v>
      </c>
      <c r="P643" t="s">
        <v>2849</v>
      </c>
    </row>
    <row r="644" spans="1:16" ht="19.149999999999999" x14ac:dyDescent="0.7">
      <c r="A644">
        <v>493</v>
      </c>
      <c r="B644" t="s">
        <v>4875</v>
      </c>
      <c r="C644" t="s">
        <v>2535</v>
      </c>
      <c r="D644">
        <f t="shared" si="31"/>
        <v>10</v>
      </c>
      <c r="E644">
        <v>828</v>
      </c>
      <c r="F644">
        <f t="shared" si="32"/>
        <v>1</v>
      </c>
      <c r="G644" t="s">
        <v>2536</v>
      </c>
      <c r="H644">
        <f t="shared" si="30"/>
        <v>564</v>
      </c>
      <c r="I644">
        <f>VLOOKUP(C644,ERP자료_수정_1!$E$3:$I$718,3,FALSE)</f>
        <v>0</v>
      </c>
      <c r="J644">
        <f>VLOOKUP(C644,ERP자료_수정_1!$E$3:$I$718,4,FALSE)</f>
        <v>0</v>
      </c>
      <c r="K644">
        <f>VLOOKUP(C644,ERP자료_수정_1!$E$3:$I$718,5,FALSE)</f>
        <v>5773998</v>
      </c>
      <c r="O644" t="s">
        <v>5812</v>
      </c>
      <c r="P644" t="s">
        <v>2852</v>
      </c>
    </row>
    <row r="645" spans="1:16" ht="19.149999999999999" x14ac:dyDescent="0.7">
      <c r="A645">
        <v>546</v>
      </c>
      <c r="B645" t="s">
        <v>4936</v>
      </c>
      <c r="C645" t="s">
        <v>2540</v>
      </c>
      <c r="D645">
        <f t="shared" si="31"/>
        <v>10</v>
      </c>
      <c r="E645">
        <v>829</v>
      </c>
      <c r="F645">
        <f t="shared" si="32"/>
        <v>1</v>
      </c>
      <c r="G645" t="s">
        <v>2540</v>
      </c>
      <c r="H645">
        <f t="shared" si="30"/>
        <v>565</v>
      </c>
      <c r="I645">
        <f>VLOOKUP(C645,ERP자료_수정_1!$E$3:$I$718,3,FALSE)</f>
        <v>14224220</v>
      </c>
      <c r="J645">
        <f>VLOOKUP(C645,ERP자료_수정_1!$E$3:$I$718,4,FALSE)</f>
        <v>15000000</v>
      </c>
      <c r="K645">
        <f>VLOOKUP(C645,ERP자료_수정_1!$E$3:$I$718,5,FALSE)</f>
        <v>24171860</v>
      </c>
      <c r="O645" t="s">
        <v>5813</v>
      </c>
      <c r="P645" t="s">
        <v>2855</v>
      </c>
    </row>
    <row r="646" spans="1:16" ht="19.149999999999999" x14ac:dyDescent="0.7">
      <c r="A646">
        <v>547</v>
      </c>
      <c r="B646" t="s">
        <v>4937</v>
      </c>
      <c r="C646" t="s">
        <v>2548</v>
      </c>
      <c r="D646">
        <f t="shared" si="31"/>
        <v>10</v>
      </c>
      <c r="E646">
        <v>830</v>
      </c>
      <c r="F646">
        <f t="shared" si="32"/>
        <v>1</v>
      </c>
      <c r="G646" t="s">
        <v>2548</v>
      </c>
      <c r="H646">
        <f t="shared" si="30"/>
        <v>567</v>
      </c>
      <c r="I646">
        <f>VLOOKUP(C646,ERP자료_수정_1!$E$3:$I$718,3,FALSE)</f>
        <v>0</v>
      </c>
      <c r="J646">
        <f>VLOOKUP(C646,ERP자료_수정_1!$E$3:$I$718,4,FALSE)</f>
        <v>0</v>
      </c>
      <c r="K646">
        <f>VLOOKUP(C646,ERP자료_수정_1!$E$3:$I$718,5,FALSE)</f>
        <v>-11877076</v>
      </c>
      <c r="O646" t="s">
        <v>5814</v>
      </c>
      <c r="P646" t="s">
        <v>2861</v>
      </c>
    </row>
    <row r="647" spans="1:16" ht="19.149999999999999" x14ac:dyDescent="0.7">
      <c r="A647">
        <v>395</v>
      </c>
      <c r="B647" t="s">
        <v>4768</v>
      </c>
      <c r="C647" t="s">
        <v>2557</v>
      </c>
      <c r="D647">
        <f t="shared" si="31"/>
        <v>10</v>
      </c>
      <c r="E647">
        <v>831</v>
      </c>
      <c r="F647">
        <f t="shared" si="32"/>
        <v>1</v>
      </c>
      <c r="G647" t="s">
        <v>2557</v>
      </c>
      <c r="H647">
        <f t="shared" si="30"/>
        <v>569</v>
      </c>
      <c r="I647">
        <f>VLOOKUP(C647,ERP자료_수정_1!$E$3:$I$718,3,FALSE)</f>
        <v>0</v>
      </c>
      <c r="J647">
        <f>VLOOKUP(C647,ERP자료_수정_1!$E$3:$I$718,4,FALSE)</f>
        <v>0</v>
      </c>
      <c r="K647">
        <f>VLOOKUP(C647,ERP자료_수정_1!$E$3:$I$718,5,FALSE)</f>
        <v>-2285400</v>
      </c>
      <c r="O647" t="s">
        <v>5815</v>
      </c>
      <c r="P647" t="s">
        <v>2865</v>
      </c>
    </row>
    <row r="648" spans="1:16" ht="19.149999999999999" x14ac:dyDescent="0.7">
      <c r="A648">
        <v>93</v>
      </c>
      <c r="B648" t="s">
        <v>4423</v>
      </c>
      <c r="C648" t="s">
        <v>2561</v>
      </c>
      <c r="D648">
        <f t="shared" si="31"/>
        <v>10</v>
      </c>
      <c r="E648">
        <v>832</v>
      </c>
      <c r="F648">
        <f t="shared" si="32"/>
        <v>1</v>
      </c>
      <c r="G648" t="s">
        <v>2561</v>
      </c>
      <c r="H648">
        <f t="shared" si="30"/>
        <v>570</v>
      </c>
      <c r="I648">
        <f>VLOOKUP(C648,ERP자료_수정_1!$E$3:$I$718,3,FALSE)</f>
        <v>16000</v>
      </c>
      <c r="J648">
        <f>VLOOKUP(C648,ERP자료_수정_1!$E$3:$I$718,4,FALSE)</f>
        <v>16000</v>
      </c>
      <c r="K648">
        <f>VLOOKUP(C648,ERP자료_수정_1!$E$3:$I$718,5,FALSE)</f>
        <v>0</v>
      </c>
      <c r="O648" t="s">
        <v>5816</v>
      </c>
      <c r="P648" t="s">
        <v>2869</v>
      </c>
    </row>
    <row r="649" spans="1:16" ht="19.149999999999999" x14ac:dyDescent="0.7">
      <c r="A649">
        <v>548</v>
      </c>
      <c r="B649" t="s">
        <v>4938</v>
      </c>
      <c r="C649" t="s">
        <v>2564</v>
      </c>
      <c r="D649">
        <f t="shared" si="31"/>
        <v>10</v>
      </c>
      <c r="E649">
        <v>833</v>
      </c>
      <c r="F649">
        <f t="shared" si="32"/>
        <v>1</v>
      </c>
      <c r="G649" t="s">
        <v>2564</v>
      </c>
      <c r="H649">
        <f t="shared" si="30"/>
        <v>571</v>
      </c>
      <c r="I649">
        <f>VLOOKUP(C649,ERP자료_수정_1!$E$3:$I$718,3,FALSE)</f>
        <v>0</v>
      </c>
      <c r="J649">
        <f>VLOOKUP(C649,ERP자료_수정_1!$E$3:$I$718,4,FALSE)</f>
        <v>5000000</v>
      </c>
      <c r="K649">
        <f>VLOOKUP(C649,ERP자료_수정_1!$E$3:$I$718,5,FALSE)</f>
        <v>-1829558</v>
      </c>
      <c r="O649" t="s">
        <v>5817</v>
      </c>
      <c r="P649" t="s">
        <v>2873</v>
      </c>
    </row>
    <row r="650" spans="1:16" ht="19.149999999999999" x14ac:dyDescent="0.7">
      <c r="A650">
        <v>626</v>
      </c>
      <c r="B650" t="s">
        <v>5024</v>
      </c>
      <c r="C650" t="s">
        <v>2568</v>
      </c>
      <c r="D650">
        <f t="shared" si="31"/>
        <v>10</v>
      </c>
      <c r="E650">
        <v>834</v>
      </c>
      <c r="F650">
        <f t="shared" si="32"/>
        <v>1</v>
      </c>
      <c r="G650" t="s">
        <v>2568</v>
      </c>
      <c r="H650">
        <f t="shared" si="30"/>
        <v>572</v>
      </c>
      <c r="I650">
        <f>VLOOKUP(C650,ERP자료_수정_1!$E$3:$I$718,3,FALSE)</f>
        <v>0</v>
      </c>
      <c r="J650">
        <f>VLOOKUP(C650,ERP자료_수정_1!$E$3:$I$718,4,FALSE)</f>
        <v>0</v>
      </c>
      <c r="K650">
        <f>VLOOKUP(C650,ERP자료_수정_1!$E$3:$I$718,5,FALSE)</f>
        <v>106000</v>
      </c>
      <c r="O650" t="s">
        <v>5818</v>
      </c>
      <c r="P650" t="s">
        <v>2876</v>
      </c>
    </row>
    <row r="651" spans="1:16" ht="19.149999999999999" x14ac:dyDescent="0.7">
      <c r="A651">
        <v>94</v>
      </c>
      <c r="B651" t="s">
        <v>4424</v>
      </c>
      <c r="C651" t="s">
        <v>2571</v>
      </c>
      <c r="D651">
        <f t="shared" si="31"/>
        <v>10</v>
      </c>
      <c r="E651">
        <v>835</v>
      </c>
      <c r="F651">
        <f t="shared" si="32"/>
        <v>1</v>
      </c>
      <c r="G651" t="s">
        <v>2571</v>
      </c>
      <c r="H651">
        <f t="shared" si="30"/>
        <v>573</v>
      </c>
      <c r="I651">
        <f>VLOOKUP(C651,ERP자료_수정_1!$E$3:$I$718,3,FALSE)</f>
        <v>2337200</v>
      </c>
      <c r="J651">
        <f>VLOOKUP(C651,ERP자료_수정_1!$E$3:$I$718,4,FALSE)</f>
        <v>0</v>
      </c>
      <c r="K651">
        <f>VLOOKUP(C651,ERP자료_수정_1!$E$3:$I$718,5,FALSE)</f>
        <v>2337200</v>
      </c>
      <c r="O651" t="s">
        <v>5819</v>
      </c>
      <c r="P651" t="s">
        <v>2879</v>
      </c>
    </row>
    <row r="652" spans="1:16" ht="19.149999999999999" x14ac:dyDescent="0.7">
      <c r="A652">
        <v>549</v>
      </c>
      <c r="B652" t="s">
        <v>4939</v>
      </c>
      <c r="C652" t="s">
        <v>2578</v>
      </c>
      <c r="D652">
        <f t="shared" si="31"/>
        <v>10</v>
      </c>
      <c r="E652">
        <v>836</v>
      </c>
      <c r="F652">
        <f t="shared" si="32"/>
        <v>1</v>
      </c>
      <c r="G652" t="s">
        <v>2578</v>
      </c>
      <c r="H652">
        <f t="shared" si="30"/>
        <v>575</v>
      </c>
      <c r="I652">
        <f>VLOOKUP(C652,ERP자료_수정_1!$E$3:$I$718,3,FALSE)</f>
        <v>160000</v>
      </c>
      <c r="J652">
        <f>VLOOKUP(C652,ERP자료_수정_1!$E$3:$I$718,4,FALSE)</f>
        <v>160000</v>
      </c>
      <c r="K652">
        <f>VLOOKUP(C652,ERP자료_수정_1!$E$3:$I$718,5,FALSE)</f>
        <v>0</v>
      </c>
      <c r="O652" t="s">
        <v>5820</v>
      </c>
      <c r="P652" t="s">
        <v>2883</v>
      </c>
    </row>
    <row r="653" spans="1:16" ht="19.149999999999999" x14ac:dyDescent="0.7">
      <c r="A653">
        <v>252</v>
      </c>
      <c r="B653" t="s">
        <v>4606</v>
      </c>
      <c r="C653" t="s">
        <v>2583</v>
      </c>
      <c r="D653">
        <f t="shared" si="31"/>
        <v>10</v>
      </c>
      <c r="E653">
        <v>837</v>
      </c>
      <c r="F653">
        <f t="shared" si="32"/>
        <v>1</v>
      </c>
      <c r="G653" t="s">
        <v>2583</v>
      </c>
      <c r="H653">
        <f t="shared" ref="H653:H716" si="33">MATCH(G653,$P$3:$P$1012,0)</f>
        <v>576</v>
      </c>
      <c r="I653">
        <f>VLOOKUP(C653,ERP자료_수정_1!$E$3:$I$718,3,FALSE)</f>
        <v>0</v>
      </c>
      <c r="J653">
        <f>VLOOKUP(C653,ERP자료_수정_1!$E$3:$I$718,4,FALSE)</f>
        <v>0</v>
      </c>
      <c r="K653">
        <f>VLOOKUP(C653,ERP자료_수정_1!$E$3:$I$718,5,FALSE)</f>
        <v>21000</v>
      </c>
      <c r="O653" t="s">
        <v>5821</v>
      </c>
      <c r="P653" t="s">
        <v>2889</v>
      </c>
    </row>
    <row r="654" spans="1:16" ht="19.149999999999999" x14ac:dyDescent="0.7">
      <c r="A654">
        <v>204</v>
      </c>
      <c r="B654" t="s">
        <v>4555</v>
      </c>
      <c r="C654" t="s">
        <v>2591</v>
      </c>
      <c r="D654">
        <f t="shared" si="31"/>
        <v>10</v>
      </c>
      <c r="E654">
        <v>838</v>
      </c>
      <c r="F654">
        <f t="shared" si="32"/>
        <v>1</v>
      </c>
      <c r="G654" t="s">
        <v>2591</v>
      </c>
      <c r="H654">
        <f t="shared" si="33"/>
        <v>578</v>
      </c>
      <c r="I654">
        <f>VLOOKUP(C654,ERP자료_수정_1!$E$3:$I$718,3,FALSE)</f>
        <v>0</v>
      </c>
      <c r="J654">
        <f>VLOOKUP(C654,ERP자료_수정_1!$E$3:$I$718,4,FALSE)</f>
        <v>0</v>
      </c>
      <c r="K654">
        <f>VLOOKUP(C654,ERP자료_수정_1!$E$3:$I$718,5,FALSE)</f>
        <v>-624440</v>
      </c>
      <c r="O654" t="s">
        <v>5822</v>
      </c>
      <c r="P654" t="s">
        <v>2894</v>
      </c>
    </row>
    <row r="655" spans="1:16" ht="19.149999999999999" x14ac:dyDescent="0.7">
      <c r="A655">
        <v>95</v>
      </c>
      <c r="B655" t="s">
        <v>4425</v>
      </c>
      <c r="C655" t="s">
        <v>2595</v>
      </c>
      <c r="D655">
        <f t="shared" si="31"/>
        <v>10</v>
      </c>
      <c r="E655">
        <v>839</v>
      </c>
      <c r="F655">
        <f t="shared" si="32"/>
        <v>2</v>
      </c>
      <c r="G655" t="s">
        <v>2595</v>
      </c>
      <c r="H655">
        <f t="shared" si="33"/>
        <v>579</v>
      </c>
      <c r="I655">
        <v>91707006</v>
      </c>
      <c r="J655">
        <v>34174142</v>
      </c>
      <c r="K655">
        <v>59920067</v>
      </c>
      <c r="O655" t="s">
        <v>5823</v>
      </c>
      <c r="P655" t="s">
        <v>2898</v>
      </c>
    </row>
    <row r="656" spans="1:16" ht="19.149999999999999" x14ac:dyDescent="0.7">
      <c r="A656">
        <v>96</v>
      </c>
      <c r="B656" t="s">
        <v>4426</v>
      </c>
      <c r="C656" t="s">
        <v>4427</v>
      </c>
      <c r="D656">
        <f t="shared" si="31"/>
        <v>5</v>
      </c>
      <c r="E656">
        <v>839</v>
      </c>
      <c r="F656">
        <f t="shared" si="32"/>
        <v>2</v>
      </c>
      <c r="G656" t="s">
        <v>5824</v>
      </c>
      <c r="H656" t="e">
        <f t="shared" si="33"/>
        <v>#N/A</v>
      </c>
      <c r="O656" t="s">
        <v>5825</v>
      </c>
      <c r="P656" t="s">
        <v>2903</v>
      </c>
    </row>
    <row r="657" spans="1:16" ht="19.149999999999999" x14ac:dyDescent="0.7">
      <c r="A657">
        <v>494</v>
      </c>
      <c r="B657" t="s">
        <v>4876</v>
      </c>
      <c r="C657" t="s">
        <v>4877</v>
      </c>
      <c r="D657">
        <f t="shared" si="31"/>
        <v>10</v>
      </c>
      <c r="E657">
        <v>840</v>
      </c>
      <c r="F657">
        <f t="shared" si="32"/>
        <v>1</v>
      </c>
      <c r="G657" t="s">
        <v>5748</v>
      </c>
      <c r="H657">
        <f t="shared" si="33"/>
        <v>580</v>
      </c>
      <c r="I657">
        <f>VLOOKUP(C657,ERP자료_수정_1!$E$3:$I$718,3,FALSE)</f>
        <v>11250</v>
      </c>
      <c r="J657">
        <f>VLOOKUP(C657,ERP자료_수정_1!$E$3:$I$718,4,FALSE)</f>
        <v>11250</v>
      </c>
      <c r="K657">
        <f>VLOOKUP(C657,ERP자료_수정_1!$E$3:$I$718,5,FALSE)</f>
        <v>0</v>
      </c>
      <c r="O657" t="s">
        <v>5826</v>
      </c>
      <c r="P657" t="s">
        <v>2906</v>
      </c>
    </row>
    <row r="658" spans="1:16" ht="19.149999999999999" x14ac:dyDescent="0.7">
      <c r="A658">
        <v>338</v>
      </c>
      <c r="B658" t="s">
        <v>4705</v>
      </c>
      <c r="C658" t="s">
        <v>2603</v>
      </c>
      <c r="D658">
        <f t="shared" si="31"/>
        <v>10</v>
      </c>
      <c r="E658">
        <v>841</v>
      </c>
      <c r="F658">
        <f t="shared" si="32"/>
        <v>1</v>
      </c>
      <c r="G658" t="s">
        <v>2603</v>
      </c>
      <c r="H658">
        <f t="shared" si="33"/>
        <v>581</v>
      </c>
      <c r="I658">
        <f>VLOOKUP(C658,ERP자료_수정_1!$E$3:$I$718,3,FALSE)</f>
        <v>70400</v>
      </c>
      <c r="J658">
        <f>VLOOKUP(C658,ERP자료_수정_1!$E$3:$I$718,4,FALSE)</f>
        <v>70400</v>
      </c>
      <c r="K658">
        <f>VLOOKUP(C658,ERP자료_수정_1!$E$3:$I$718,5,FALSE)</f>
        <v>0</v>
      </c>
      <c r="O658" t="s">
        <v>5827</v>
      </c>
      <c r="P658" t="s">
        <v>2911</v>
      </c>
    </row>
    <row r="659" spans="1:16" ht="19.149999999999999" x14ac:dyDescent="0.7">
      <c r="A659">
        <v>156</v>
      </c>
      <c r="B659" t="s">
        <v>4499</v>
      </c>
      <c r="C659" t="s">
        <v>2612</v>
      </c>
      <c r="D659">
        <f t="shared" si="31"/>
        <v>10</v>
      </c>
      <c r="E659">
        <v>842</v>
      </c>
      <c r="F659">
        <f t="shared" si="32"/>
        <v>1</v>
      </c>
      <c r="G659" t="s">
        <v>2612</v>
      </c>
      <c r="H659">
        <f t="shared" si="33"/>
        <v>583</v>
      </c>
      <c r="I659">
        <f>VLOOKUP(C659,ERP자료_수정_1!$E$3:$I$718,3,FALSE)</f>
        <v>9597000</v>
      </c>
      <c r="J659">
        <f>VLOOKUP(C659,ERP자료_수정_1!$E$3:$I$718,4,FALSE)</f>
        <v>7000000</v>
      </c>
      <c r="K659">
        <f>VLOOKUP(C659,ERP자료_수정_1!$E$3:$I$718,5,FALSE)</f>
        <v>3202200</v>
      </c>
      <c r="O659" t="s">
        <v>5828</v>
      </c>
      <c r="P659" t="s">
        <v>2916</v>
      </c>
    </row>
    <row r="660" spans="1:16" ht="19.149999999999999" x14ac:dyDescent="0.7">
      <c r="A660">
        <v>97</v>
      </c>
      <c r="B660" t="s">
        <v>4428</v>
      </c>
      <c r="C660" t="s">
        <v>2615</v>
      </c>
      <c r="D660">
        <f t="shared" si="31"/>
        <v>10</v>
      </c>
      <c r="E660">
        <v>843</v>
      </c>
      <c r="F660">
        <f t="shared" si="32"/>
        <v>1</v>
      </c>
      <c r="G660" t="s">
        <v>2615</v>
      </c>
      <c r="H660">
        <f t="shared" si="33"/>
        <v>584</v>
      </c>
      <c r="I660">
        <f>VLOOKUP(C660,ERP자료_수정_1!$E$3:$I$718,3,FALSE)</f>
        <v>900000</v>
      </c>
      <c r="J660">
        <f>VLOOKUP(C660,ERP자료_수정_1!$E$3:$I$718,4,FALSE)</f>
        <v>900000</v>
      </c>
      <c r="K660">
        <f>VLOOKUP(C660,ERP자료_수정_1!$E$3:$I$718,5,FALSE)</f>
        <v>0</v>
      </c>
      <c r="O660" t="s">
        <v>5829</v>
      </c>
      <c r="P660" t="s">
        <v>5830</v>
      </c>
    </row>
    <row r="661" spans="1:16" ht="19.149999999999999" x14ac:dyDescent="0.7">
      <c r="A661">
        <v>550</v>
      </c>
      <c r="B661" t="s">
        <v>4940</v>
      </c>
      <c r="C661" t="s">
        <v>2618</v>
      </c>
      <c r="D661">
        <f t="shared" si="31"/>
        <v>10</v>
      </c>
      <c r="E661">
        <v>844</v>
      </c>
      <c r="F661">
        <f t="shared" si="32"/>
        <v>2</v>
      </c>
      <c r="G661" t="s">
        <v>2618</v>
      </c>
      <c r="H661">
        <f t="shared" si="33"/>
        <v>585</v>
      </c>
      <c r="I661">
        <v>0</v>
      </c>
      <c r="J661">
        <v>8000000</v>
      </c>
      <c r="K661">
        <v>5999740</v>
      </c>
      <c r="O661" t="s">
        <v>5831</v>
      </c>
      <c r="P661" t="s">
        <v>2926</v>
      </c>
    </row>
    <row r="662" spans="1:16" ht="19.149999999999999" x14ac:dyDescent="0.7">
      <c r="A662">
        <v>36</v>
      </c>
      <c r="B662" t="s">
        <v>4348</v>
      </c>
      <c r="C662" t="s">
        <v>4349</v>
      </c>
      <c r="D662">
        <f t="shared" si="31"/>
        <v>5</v>
      </c>
      <c r="E662">
        <v>844</v>
      </c>
      <c r="F662">
        <f t="shared" si="32"/>
        <v>2</v>
      </c>
      <c r="G662" t="s">
        <v>4349</v>
      </c>
      <c r="H662" t="e">
        <f t="shared" si="33"/>
        <v>#N/A</v>
      </c>
      <c r="O662" t="s">
        <v>5832</v>
      </c>
      <c r="P662" t="s">
        <v>2931</v>
      </c>
    </row>
    <row r="663" spans="1:16" ht="19.149999999999999" x14ac:dyDescent="0.7">
      <c r="A663">
        <v>253</v>
      </c>
      <c r="B663" t="s">
        <v>4607</v>
      </c>
      <c r="C663" t="s">
        <v>4608</v>
      </c>
      <c r="D663">
        <f t="shared" si="31"/>
        <v>10</v>
      </c>
      <c r="E663">
        <v>845</v>
      </c>
      <c r="F663">
        <f t="shared" si="32"/>
        <v>1</v>
      </c>
      <c r="G663" t="s">
        <v>2623</v>
      </c>
      <c r="H663">
        <f t="shared" si="33"/>
        <v>586</v>
      </c>
      <c r="I663">
        <f>VLOOKUP(C663,ERP자료_수정_1!$E$3:$I$718,3,FALSE)</f>
        <v>0</v>
      </c>
      <c r="J663">
        <f>VLOOKUP(C663,ERP자료_수정_1!$E$3:$I$718,4,FALSE)</f>
        <v>0</v>
      </c>
      <c r="K663">
        <f>VLOOKUP(C663,ERP자료_수정_1!$E$3:$I$718,5,FALSE)</f>
        <v>-273776</v>
      </c>
      <c r="O663" t="s">
        <v>5833</v>
      </c>
      <c r="P663" t="s">
        <v>2936</v>
      </c>
    </row>
    <row r="664" spans="1:16" ht="19.149999999999999" x14ac:dyDescent="0.7">
      <c r="A664">
        <v>688</v>
      </c>
      <c r="B664" t="s">
        <v>5094</v>
      </c>
      <c r="C664" t="s">
        <v>2641</v>
      </c>
      <c r="D664">
        <f t="shared" si="31"/>
        <v>10</v>
      </c>
      <c r="E664">
        <v>846</v>
      </c>
      <c r="F664">
        <f t="shared" si="32"/>
        <v>1</v>
      </c>
      <c r="G664" t="s">
        <v>2641</v>
      </c>
      <c r="H664">
        <f t="shared" si="33"/>
        <v>589</v>
      </c>
      <c r="I664">
        <f>VLOOKUP(C664,ERP자료_수정_1!$E$3:$I$718,3,FALSE)</f>
        <v>0</v>
      </c>
      <c r="J664">
        <f>VLOOKUP(C664,ERP자료_수정_1!$E$3:$I$718,4,FALSE)</f>
        <v>0</v>
      </c>
      <c r="K664">
        <f>VLOOKUP(C664,ERP자료_수정_1!$E$3:$I$718,5,FALSE)</f>
        <v>17693708</v>
      </c>
      <c r="O664" t="s">
        <v>5834</v>
      </c>
      <c r="P664" t="s">
        <v>2940</v>
      </c>
    </row>
    <row r="665" spans="1:16" ht="19.149999999999999" x14ac:dyDescent="0.7">
      <c r="A665">
        <v>627</v>
      </c>
      <c r="B665" t="s">
        <v>5025</v>
      </c>
      <c r="C665" t="s">
        <v>2644</v>
      </c>
      <c r="D665">
        <f t="shared" si="31"/>
        <v>10</v>
      </c>
      <c r="E665">
        <v>847</v>
      </c>
      <c r="F665">
        <f t="shared" si="32"/>
        <v>1</v>
      </c>
      <c r="G665" t="s">
        <v>2644</v>
      </c>
      <c r="H665">
        <f t="shared" si="33"/>
        <v>590</v>
      </c>
      <c r="I665">
        <f>VLOOKUP(C665,ERP자료_수정_1!$E$3:$I$718,3,FALSE)</f>
        <v>0</v>
      </c>
      <c r="J665">
        <f>VLOOKUP(C665,ERP자료_수정_1!$E$3:$I$718,4,FALSE)</f>
        <v>0</v>
      </c>
      <c r="K665">
        <f>VLOOKUP(C665,ERP자료_수정_1!$E$3:$I$718,5,FALSE)</f>
        <v>-10418085</v>
      </c>
      <c r="O665" t="s">
        <v>5835</v>
      </c>
      <c r="P665" t="s">
        <v>2944</v>
      </c>
    </row>
    <row r="666" spans="1:16" ht="19.149999999999999" x14ac:dyDescent="0.7">
      <c r="A666">
        <v>628</v>
      </c>
      <c r="B666" t="s">
        <v>5026</v>
      </c>
      <c r="C666" t="s">
        <v>2648</v>
      </c>
      <c r="D666">
        <f t="shared" si="31"/>
        <v>10</v>
      </c>
      <c r="E666">
        <v>848</v>
      </c>
      <c r="F666">
        <f t="shared" si="32"/>
        <v>1</v>
      </c>
      <c r="G666" t="s">
        <v>2648</v>
      </c>
      <c r="H666">
        <f t="shared" si="33"/>
        <v>591</v>
      </c>
      <c r="I666">
        <f>VLOOKUP(C666,ERP자료_수정_1!$E$3:$I$718,3,FALSE)</f>
        <v>120000</v>
      </c>
      <c r="J666">
        <f>VLOOKUP(C666,ERP자료_수정_1!$E$3:$I$718,4,FALSE)</f>
        <v>78000</v>
      </c>
      <c r="K666">
        <f>VLOOKUP(C666,ERP자료_수정_1!$E$3:$I$718,5,FALSE)</f>
        <v>42000</v>
      </c>
      <c r="O666" t="s">
        <v>5836</v>
      </c>
      <c r="P666" t="s">
        <v>2948</v>
      </c>
    </row>
    <row r="667" spans="1:16" ht="19.149999999999999" x14ac:dyDescent="0.7">
      <c r="A667">
        <v>254</v>
      </c>
      <c r="B667" t="s">
        <v>4609</v>
      </c>
      <c r="C667" t="s">
        <v>2652</v>
      </c>
      <c r="D667">
        <f t="shared" si="31"/>
        <v>10</v>
      </c>
      <c r="E667">
        <v>849</v>
      </c>
      <c r="F667">
        <f t="shared" si="32"/>
        <v>1</v>
      </c>
      <c r="G667" t="s">
        <v>2652</v>
      </c>
      <c r="H667">
        <f t="shared" si="33"/>
        <v>592</v>
      </c>
      <c r="I667">
        <f>VLOOKUP(C667,ERP자료_수정_1!$E$3:$I$718,3,FALSE)</f>
        <v>0</v>
      </c>
      <c r="J667">
        <f>VLOOKUP(C667,ERP자료_수정_1!$E$3:$I$718,4,FALSE)</f>
        <v>115000</v>
      </c>
      <c r="K667">
        <f>VLOOKUP(C667,ERP자료_수정_1!$E$3:$I$718,5,FALSE)</f>
        <v>0</v>
      </c>
      <c r="O667" t="s">
        <v>5837</v>
      </c>
      <c r="P667" t="s">
        <v>2952</v>
      </c>
    </row>
    <row r="668" spans="1:16" ht="19.149999999999999" x14ac:dyDescent="0.7">
      <c r="A668">
        <v>629</v>
      </c>
      <c r="B668" t="s">
        <v>5027</v>
      </c>
      <c r="C668" t="s">
        <v>2657</v>
      </c>
      <c r="D668">
        <f t="shared" si="31"/>
        <v>10</v>
      </c>
      <c r="E668">
        <v>850</v>
      </c>
      <c r="F668">
        <f t="shared" si="32"/>
        <v>1</v>
      </c>
      <c r="G668" t="s">
        <v>2658</v>
      </c>
      <c r="H668">
        <f t="shared" si="33"/>
        <v>593</v>
      </c>
      <c r="I668">
        <f>VLOOKUP(C668,ERP자료_수정_1!$E$3:$I$718,3,FALSE)</f>
        <v>0</v>
      </c>
      <c r="J668">
        <f>VLOOKUP(C668,ERP자료_수정_1!$E$3:$I$718,4,FALSE)</f>
        <v>0</v>
      </c>
      <c r="K668">
        <f>VLOOKUP(C668,ERP자료_수정_1!$E$3:$I$718,5,FALSE)</f>
        <v>-9186000</v>
      </c>
      <c r="O668" t="s">
        <v>5838</v>
      </c>
      <c r="P668" t="s">
        <v>2956</v>
      </c>
    </row>
    <row r="669" spans="1:16" ht="19.149999999999999" x14ac:dyDescent="0.7">
      <c r="A669">
        <v>37</v>
      </c>
      <c r="B669" t="s">
        <v>4350</v>
      </c>
      <c r="C669" t="s">
        <v>2662</v>
      </c>
      <c r="D669">
        <f t="shared" si="31"/>
        <v>10</v>
      </c>
      <c r="E669">
        <v>851</v>
      </c>
      <c r="F669">
        <f t="shared" si="32"/>
        <v>1</v>
      </c>
      <c r="G669" t="s">
        <v>2662</v>
      </c>
      <c r="H669">
        <f t="shared" si="33"/>
        <v>594</v>
      </c>
      <c r="I669">
        <f>VLOOKUP(C669,ERP자료_수정_1!$E$3:$I$718,3,FALSE)</f>
        <v>560000</v>
      </c>
      <c r="J669">
        <f>VLOOKUP(C669,ERP자료_수정_1!$E$3:$I$718,4,FALSE)</f>
        <v>640000</v>
      </c>
      <c r="K669">
        <f>VLOOKUP(C669,ERP자료_수정_1!$E$3:$I$718,5,FALSE)</f>
        <v>0</v>
      </c>
      <c r="O669" t="s">
        <v>5839</v>
      </c>
      <c r="P669" t="s">
        <v>2959</v>
      </c>
    </row>
    <row r="670" spans="1:16" ht="19.149999999999999" x14ac:dyDescent="0.7">
      <c r="A670">
        <v>285</v>
      </c>
      <c r="B670" t="s">
        <v>4647</v>
      </c>
      <c r="C670" t="s">
        <v>3748</v>
      </c>
      <c r="D670">
        <f t="shared" si="31"/>
        <v>10</v>
      </c>
      <c r="E670">
        <v>852</v>
      </c>
      <c r="F670">
        <f t="shared" si="32"/>
        <v>1</v>
      </c>
      <c r="G670" t="s">
        <v>3748</v>
      </c>
      <c r="H670">
        <f t="shared" si="33"/>
        <v>870</v>
      </c>
      <c r="I670">
        <f>VLOOKUP(C670,ERP자료_수정_1!$E$3:$I$718,3,FALSE)</f>
        <v>0</v>
      </c>
      <c r="J670">
        <f>VLOOKUP(C670,ERP자료_수정_1!$E$3:$I$718,4,FALSE)</f>
        <v>3013574</v>
      </c>
      <c r="K670">
        <f>VLOOKUP(C670,ERP자료_수정_1!$E$3:$I$718,5,FALSE)</f>
        <v>-4092373</v>
      </c>
      <c r="O670" t="s">
        <v>5840</v>
      </c>
      <c r="P670" t="s">
        <v>2962</v>
      </c>
    </row>
    <row r="671" spans="1:16" ht="19.149999999999999" x14ac:dyDescent="0.7">
      <c r="A671">
        <v>630</v>
      </c>
      <c r="B671" t="s">
        <v>5028</v>
      </c>
      <c r="C671" t="s">
        <v>5029</v>
      </c>
      <c r="D671">
        <f t="shared" si="31"/>
        <v>10</v>
      </c>
      <c r="E671">
        <v>853</v>
      </c>
      <c r="F671">
        <f t="shared" si="32"/>
        <v>1</v>
      </c>
      <c r="G671" t="s">
        <v>5841</v>
      </c>
      <c r="H671" t="e">
        <f t="shared" si="33"/>
        <v>#N/A</v>
      </c>
      <c r="I671">
        <f>VLOOKUP(C671,ERP자료_수정_1!$E$3:$I$718,3,FALSE)</f>
        <v>0</v>
      </c>
      <c r="J671">
        <f>VLOOKUP(C671,ERP자료_수정_1!$E$3:$I$718,4,FALSE)</f>
        <v>7500000</v>
      </c>
      <c r="K671">
        <f>VLOOKUP(C671,ERP자료_수정_1!$E$3:$I$718,5,FALSE)</f>
        <v>-22027300</v>
      </c>
      <c r="O671" t="s">
        <v>5842</v>
      </c>
      <c r="P671" t="s">
        <v>2968</v>
      </c>
    </row>
    <row r="672" spans="1:16" ht="19.149999999999999" x14ac:dyDescent="0.7">
      <c r="A672">
        <v>689</v>
      </c>
      <c r="B672" t="s">
        <v>5095</v>
      </c>
      <c r="C672" t="s">
        <v>2670</v>
      </c>
      <c r="D672">
        <f t="shared" si="31"/>
        <v>10</v>
      </c>
      <c r="E672">
        <v>854</v>
      </c>
      <c r="F672">
        <f t="shared" si="32"/>
        <v>1</v>
      </c>
      <c r="G672" t="s">
        <v>2670</v>
      </c>
      <c r="H672">
        <f t="shared" si="33"/>
        <v>596</v>
      </c>
      <c r="I672">
        <f>VLOOKUP(C672,ERP자료_수정_1!$E$3:$I$718,3,FALSE)</f>
        <v>0</v>
      </c>
      <c r="J672">
        <f>VLOOKUP(C672,ERP자료_수정_1!$E$3:$I$718,4,FALSE)</f>
        <v>0</v>
      </c>
      <c r="K672">
        <f>VLOOKUP(C672,ERP자료_수정_1!$E$3:$I$718,5,FALSE)</f>
        <v>6902979</v>
      </c>
      <c r="O672" t="s">
        <v>5843</v>
      </c>
      <c r="P672" t="s">
        <v>2971</v>
      </c>
    </row>
    <row r="673" spans="1:16" ht="19.149999999999999" x14ac:dyDescent="0.7">
      <c r="A673">
        <v>205</v>
      </c>
      <c r="B673" t="s">
        <v>4556</v>
      </c>
      <c r="C673" t="s">
        <v>2674</v>
      </c>
      <c r="D673">
        <f t="shared" si="31"/>
        <v>10</v>
      </c>
      <c r="E673">
        <v>855</v>
      </c>
      <c r="F673">
        <f t="shared" si="32"/>
        <v>1</v>
      </c>
      <c r="G673" t="s">
        <v>2674</v>
      </c>
      <c r="H673">
        <f t="shared" si="33"/>
        <v>597</v>
      </c>
      <c r="I673">
        <f>VLOOKUP(C673,ERP자료_수정_1!$E$3:$I$718,3,FALSE)</f>
        <v>0</v>
      </c>
      <c r="J673">
        <f>VLOOKUP(C673,ERP자료_수정_1!$E$3:$I$718,4,FALSE)</f>
        <v>20000000</v>
      </c>
      <c r="K673">
        <f>VLOOKUP(C673,ERP자료_수정_1!$E$3:$I$718,5,FALSE)</f>
        <v>-15598837</v>
      </c>
      <c r="O673" t="s">
        <v>5844</v>
      </c>
      <c r="P673" t="s">
        <v>2976</v>
      </c>
    </row>
    <row r="674" spans="1:16" ht="19.149999999999999" x14ac:dyDescent="0.7">
      <c r="A674">
        <v>206</v>
      </c>
      <c r="B674" t="s">
        <v>4557</v>
      </c>
      <c r="C674" t="s">
        <v>2682</v>
      </c>
      <c r="D674">
        <f t="shared" si="31"/>
        <v>10</v>
      </c>
      <c r="E674">
        <v>856</v>
      </c>
      <c r="F674">
        <f t="shared" si="32"/>
        <v>1</v>
      </c>
      <c r="G674" t="s">
        <v>2682</v>
      </c>
      <c r="H674">
        <f t="shared" si="33"/>
        <v>599</v>
      </c>
      <c r="I674">
        <f>VLOOKUP(C674,ERP자료_수정_1!$E$3:$I$718,3,FALSE)</f>
        <v>0</v>
      </c>
      <c r="J674">
        <f>VLOOKUP(C674,ERP자료_수정_1!$E$3:$I$718,4,FALSE)</f>
        <v>0</v>
      </c>
      <c r="K674">
        <f>VLOOKUP(C674,ERP자료_수정_1!$E$3:$I$718,5,FALSE)</f>
        <v>-15945729</v>
      </c>
      <c r="O674" t="s">
        <v>5845</v>
      </c>
      <c r="P674" t="s">
        <v>2979</v>
      </c>
    </row>
    <row r="675" spans="1:16" ht="19.149999999999999" x14ac:dyDescent="0.7">
      <c r="A675">
        <v>454</v>
      </c>
      <c r="B675" t="s">
        <v>4835</v>
      </c>
      <c r="C675" t="s">
        <v>2691</v>
      </c>
      <c r="D675">
        <f t="shared" si="31"/>
        <v>10</v>
      </c>
      <c r="E675">
        <v>857</v>
      </c>
      <c r="F675">
        <f t="shared" si="32"/>
        <v>1</v>
      </c>
      <c r="G675" t="s">
        <v>2691</v>
      </c>
      <c r="H675">
        <f t="shared" si="33"/>
        <v>602</v>
      </c>
      <c r="I675">
        <f>VLOOKUP(C675,ERP자료_수정_1!$E$3:$I$718,3,FALSE)</f>
        <v>144000</v>
      </c>
      <c r="J675">
        <f>VLOOKUP(C675,ERP자료_수정_1!$E$3:$I$718,4,FALSE)</f>
        <v>96000</v>
      </c>
      <c r="K675">
        <f>VLOOKUP(C675,ERP자료_수정_1!$E$3:$I$718,5,FALSE)</f>
        <v>48000</v>
      </c>
      <c r="O675" t="s">
        <v>5846</v>
      </c>
      <c r="P675" t="s">
        <v>2983</v>
      </c>
    </row>
    <row r="676" spans="1:16" ht="19.149999999999999" x14ac:dyDescent="0.7">
      <c r="A676">
        <v>455</v>
      </c>
      <c r="B676" t="s">
        <v>4836</v>
      </c>
      <c r="C676" t="s">
        <v>2707</v>
      </c>
      <c r="D676">
        <f t="shared" si="31"/>
        <v>10</v>
      </c>
      <c r="E676">
        <v>858</v>
      </c>
      <c r="F676">
        <f t="shared" si="32"/>
        <v>1</v>
      </c>
      <c r="G676" t="s">
        <v>2707</v>
      </c>
      <c r="H676">
        <f t="shared" si="33"/>
        <v>606</v>
      </c>
      <c r="I676">
        <f>VLOOKUP(C676,ERP자료_수정_1!$E$3:$I$718,3,FALSE)</f>
        <v>80000</v>
      </c>
      <c r="J676">
        <f>VLOOKUP(C676,ERP자료_수정_1!$E$3:$I$718,4,FALSE)</f>
        <v>80000</v>
      </c>
      <c r="K676">
        <f>VLOOKUP(C676,ERP자료_수정_1!$E$3:$I$718,5,FALSE)</f>
        <v>0</v>
      </c>
      <c r="O676" t="s">
        <v>5847</v>
      </c>
      <c r="P676" t="s">
        <v>2988</v>
      </c>
    </row>
    <row r="677" spans="1:16" ht="19.149999999999999" x14ac:dyDescent="0.7">
      <c r="A677">
        <v>495</v>
      </c>
      <c r="B677" t="s">
        <v>4878</v>
      </c>
      <c r="C677" t="s">
        <v>2710</v>
      </c>
      <c r="D677">
        <f t="shared" si="31"/>
        <v>5</v>
      </c>
      <c r="E677">
        <v>859</v>
      </c>
      <c r="F677">
        <f t="shared" si="32"/>
        <v>1</v>
      </c>
      <c r="G677" t="s">
        <v>2710</v>
      </c>
      <c r="H677">
        <f t="shared" si="33"/>
        <v>607</v>
      </c>
      <c r="I677">
        <f>VLOOKUP(C677,ERP자료_수정_1!$E$3:$I$718,3,FALSE)</f>
        <v>958140</v>
      </c>
      <c r="J677">
        <f>VLOOKUP(C677,ERP자료_수정_1!$E$3:$I$718,4,FALSE)</f>
        <v>958140</v>
      </c>
      <c r="K677">
        <f>VLOOKUP(C677,ERP자료_수정_1!$E$3:$I$718,5,FALSE)</f>
        <v>0</v>
      </c>
      <c r="O677" t="s">
        <v>5848</v>
      </c>
      <c r="P677" t="s">
        <v>2993</v>
      </c>
    </row>
    <row r="678" spans="1:16" ht="19.149999999999999" x14ac:dyDescent="0.7">
      <c r="A678">
        <v>551</v>
      </c>
      <c r="B678" t="s">
        <v>4941</v>
      </c>
      <c r="C678" t="s">
        <v>2718</v>
      </c>
      <c r="D678">
        <f t="shared" si="31"/>
        <v>10</v>
      </c>
      <c r="E678">
        <v>860</v>
      </c>
      <c r="F678">
        <f t="shared" si="32"/>
        <v>1</v>
      </c>
      <c r="G678" t="s">
        <v>2718</v>
      </c>
      <c r="H678">
        <f t="shared" si="33"/>
        <v>609</v>
      </c>
      <c r="I678">
        <f>VLOOKUP(C678,ERP자료_수정_1!$E$3:$I$718,3,FALSE)</f>
        <v>0</v>
      </c>
      <c r="J678">
        <f>VLOOKUP(C678,ERP자료_수정_1!$E$3:$I$718,4,FALSE)</f>
        <v>0</v>
      </c>
      <c r="K678">
        <f>VLOOKUP(C678,ERP자료_수정_1!$E$3:$I$718,5,FALSE)</f>
        <v>-8095</v>
      </c>
      <c r="O678" t="s">
        <v>5849</v>
      </c>
      <c r="P678" t="s">
        <v>2998</v>
      </c>
    </row>
    <row r="679" spans="1:16" ht="19.149999999999999" x14ac:dyDescent="0.7">
      <c r="A679">
        <v>38</v>
      </c>
      <c r="B679" t="s">
        <v>4351</v>
      </c>
      <c r="C679" t="s">
        <v>2724</v>
      </c>
      <c r="D679">
        <f t="shared" si="31"/>
        <v>12</v>
      </c>
      <c r="E679">
        <v>861</v>
      </c>
      <c r="F679">
        <f t="shared" si="32"/>
        <v>2</v>
      </c>
      <c r="G679" t="s">
        <v>2724</v>
      </c>
      <c r="H679" t="e">
        <f t="shared" si="33"/>
        <v>#N/A</v>
      </c>
      <c r="I679">
        <f>VLOOKUP(C679,ERP자료_수정_1!$E$3:$I$718,3,FALSE)</f>
        <v>1025000</v>
      </c>
      <c r="J679">
        <f>VLOOKUP(C679,ERP자료_수정_1!$E$3:$I$718,4,FALSE)</f>
        <v>19418700</v>
      </c>
      <c r="K679">
        <f>VLOOKUP(C679,ERP자료_수정_1!$E$3:$I$718,5,FALSE)</f>
        <v>-12554100</v>
      </c>
      <c r="O679" t="s">
        <v>5850</v>
      </c>
      <c r="P679" t="s">
        <v>3001</v>
      </c>
    </row>
    <row r="680" spans="1:16" ht="19.149999999999999" x14ac:dyDescent="0.7">
      <c r="A680">
        <v>456</v>
      </c>
      <c r="B680" t="s">
        <v>4837</v>
      </c>
      <c r="C680" t="s">
        <v>2723</v>
      </c>
      <c r="D680">
        <f t="shared" si="31"/>
        <v>5</v>
      </c>
      <c r="E680">
        <v>861</v>
      </c>
      <c r="F680">
        <f t="shared" si="32"/>
        <v>2</v>
      </c>
      <c r="G680" t="s">
        <v>2723</v>
      </c>
      <c r="H680">
        <f t="shared" si="33"/>
        <v>610</v>
      </c>
      <c r="I680">
        <v>10443700</v>
      </c>
      <c r="J680">
        <v>19418700</v>
      </c>
      <c r="K680">
        <v>-12554100</v>
      </c>
      <c r="O680" t="s">
        <v>5851</v>
      </c>
      <c r="P680" t="s">
        <v>3004</v>
      </c>
    </row>
    <row r="681" spans="1:16" ht="19.149999999999999" x14ac:dyDescent="0.7">
      <c r="A681">
        <v>552</v>
      </c>
      <c r="B681" t="s">
        <v>4942</v>
      </c>
      <c r="C681" t="s">
        <v>2733</v>
      </c>
      <c r="D681">
        <f t="shared" si="31"/>
        <v>10</v>
      </c>
      <c r="E681">
        <v>862</v>
      </c>
      <c r="F681">
        <f t="shared" si="32"/>
        <v>1</v>
      </c>
      <c r="G681" t="s">
        <v>2733</v>
      </c>
      <c r="H681">
        <f t="shared" si="33"/>
        <v>612</v>
      </c>
      <c r="I681">
        <f>VLOOKUP(C681,ERP자료_수정_1!$E$3:$I$718,3,FALSE)</f>
        <v>30000</v>
      </c>
      <c r="J681">
        <f>VLOOKUP(C681,ERP자료_수정_1!$E$3:$I$718,4,FALSE)</f>
        <v>30000</v>
      </c>
      <c r="K681">
        <f>VLOOKUP(C681,ERP자료_수정_1!$E$3:$I$718,5,FALSE)</f>
        <v>0</v>
      </c>
      <c r="O681" t="s">
        <v>5852</v>
      </c>
      <c r="P681" t="s">
        <v>3011</v>
      </c>
    </row>
    <row r="682" spans="1:16" ht="19.149999999999999" x14ac:dyDescent="0.7">
      <c r="A682">
        <v>457</v>
      </c>
      <c r="B682" t="s">
        <v>4838</v>
      </c>
      <c r="C682" t="s">
        <v>2736</v>
      </c>
      <c r="D682">
        <f t="shared" si="31"/>
        <v>10</v>
      </c>
      <c r="E682">
        <v>863</v>
      </c>
      <c r="F682">
        <f t="shared" si="32"/>
        <v>1</v>
      </c>
      <c r="G682" t="s">
        <v>2736</v>
      </c>
      <c r="H682">
        <f t="shared" si="33"/>
        <v>613</v>
      </c>
      <c r="I682">
        <f>VLOOKUP(C682,ERP자료_수정_1!$E$3:$I$718,3,FALSE)</f>
        <v>63000</v>
      </c>
      <c r="J682">
        <f>VLOOKUP(C682,ERP자료_수정_1!$E$3:$I$718,4,FALSE)</f>
        <v>47000</v>
      </c>
      <c r="K682">
        <f>VLOOKUP(C682,ERP자료_수정_1!$E$3:$I$718,5,FALSE)</f>
        <v>16000</v>
      </c>
      <c r="O682" t="s">
        <v>5853</v>
      </c>
      <c r="P682" t="s">
        <v>3016</v>
      </c>
    </row>
    <row r="683" spans="1:16" ht="19.149999999999999" x14ac:dyDescent="0.7">
      <c r="A683">
        <v>496</v>
      </c>
      <c r="B683" t="s">
        <v>4879</v>
      </c>
      <c r="C683" t="s">
        <v>2753</v>
      </c>
      <c r="D683">
        <f t="shared" si="31"/>
        <v>10</v>
      </c>
      <c r="E683">
        <v>864</v>
      </c>
      <c r="F683">
        <f t="shared" si="32"/>
        <v>1</v>
      </c>
      <c r="G683" t="s">
        <v>2753</v>
      </c>
      <c r="H683">
        <f t="shared" si="33"/>
        <v>617</v>
      </c>
      <c r="I683">
        <f>VLOOKUP(C683,ERP자료_수정_1!$E$3:$I$718,3,FALSE)</f>
        <v>1021000</v>
      </c>
      <c r="J683">
        <f>VLOOKUP(C683,ERP자료_수정_1!$E$3:$I$718,4,FALSE)</f>
        <v>1500000</v>
      </c>
      <c r="K683">
        <f>VLOOKUP(C683,ERP자료_수정_1!$E$3:$I$718,5,FALSE)</f>
        <v>-479000</v>
      </c>
      <c r="O683" t="s">
        <v>5854</v>
      </c>
      <c r="P683" t="s">
        <v>3021</v>
      </c>
    </row>
    <row r="684" spans="1:16" ht="19.149999999999999" x14ac:dyDescent="0.7">
      <c r="A684">
        <v>339</v>
      </c>
      <c r="B684" t="s">
        <v>4706</v>
      </c>
      <c r="C684" t="s">
        <v>2758</v>
      </c>
      <c r="D684">
        <f t="shared" si="31"/>
        <v>5</v>
      </c>
      <c r="E684">
        <v>865</v>
      </c>
      <c r="F684">
        <f t="shared" si="32"/>
        <v>2</v>
      </c>
      <c r="G684" t="s">
        <v>2758</v>
      </c>
      <c r="H684">
        <f t="shared" si="33"/>
        <v>618</v>
      </c>
      <c r="I684">
        <v>4000000</v>
      </c>
      <c r="J684">
        <v>4000000</v>
      </c>
      <c r="K684">
        <v>0</v>
      </c>
      <c r="O684" t="s">
        <v>5855</v>
      </c>
      <c r="P684" t="s">
        <v>3024</v>
      </c>
    </row>
    <row r="685" spans="1:16" ht="19.149999999999999" x14ac:dyDescent="0.7">
      <c r="A685">
        <v>39</v>
      </c>
      <c r="B685" t="s">
        <v>4352</v>
      </c>
      <c r="C685" t="s">
        <v>2759</v>
      </c>
      <c r="D685">
        <f t="shared" si="31"/>
        <v>10</v>
      </c>
      <c r="E685">
        <v>865</v>
      </c>
      <c r="F685">
        <f t="shared" si="32"/>
        <v>2</v>
      </c>
      <c r="G685" t="s">
        <v>2759</v>
      </c>
      <c r="H685" t="e">
        <f t="shared" si="33"/>
        <v>#N/A</v>
      </c>
      <c r="O685" t="s">
        <v>5856</v>
      </c>
      <c r="P685" t="s">
        <v>3028</v>
      </c>
    </row>
    <row r="686" spans="1:16" ht="19.149999999999999" x14ac:dyDescent="0.7">
      <c r="A686">
        <v>690</v>
      </c>
      <c r="B686" t="s">
        <v>5096</v>
      </c>
      <c r="C686" t="s">
        <v>2766</v>
      </c>
      <c r="D686">
        <f t="shared" si="31"/>
        <v>10</v>
      </c>
      <c r="E686">
        <v>866</v>
      </c>
      <c r="F686">
        <f t="shared" si="32"/>
        <v>1</v>
      </c>
      <c r="G686" t="s">
        <v>2766</v>
      </c>
      <c r="H686">
        <f t="shared" si="33"/>
        <v>620</v>
      </c>
      <c r="I686">
        <f>VLOOKUP(C686,ERP자료_수정_1!$E$3:$I$718,3,FALSE)</f>
        <v>765000</v>
      </c>
      <c r="J686">
        <f>VLOOKUP(C686,ERP자료_수정_1!$E$3:$I$718,4,FALSE)</f>
        <v>765000</v>
      </c>
      <c r="K686">
        <f>VLOOKUP(C686,ERP자료_수정_1!$E$3:$I$718,5,FALSE)</f>
        <v>0</v>
      </c>
      <c r="O686" t="s">
        <v>5857</v>
      </c>
      <c r="P686" t="s">
        <v>3031</v>
      </c>
    </row>
    <row r="687" spans="1:16" ht="19.149999999999999" x14ac:dyDescent="0.7">
      <c r="A687">
        <v>157</v>
      </c>
      <c r="B687" t="s">
        <v>4500</v>
      </c>
      <c r="C687" t="s">
        <v>2787</v>
      </c>
      <c r="D687">
        <f t="shared" si="31"/>
        <v>10</v>
      </c>
      <c r="E687">
        <v>867</v>
      </c>
      <c r="F687">
        <f t="shared" si="32"/>
        <v>1</v>
      </c>
      <c r="G687" t="s">
        <v>2787</v>
      </c>
      <c r="H687">
        <f t="shared" si="33"/>
        <v>626</v>
      </c>
      <c r="I687">
        <f>VLOOKUP(C687,ERP자료_수정_1!$E$3:$I$718,3,FALSE)</f>
        <v>0</v>
      </c>
      <c r="J687">
        <f>VLOOKUP(C687,ERP자료_수정_1!$E$3:$I$718,4,FALSE)</f>
        <v>0</v>
      </c>
      <c r="K687">
        <f>VLOOKUP(C687,ERP자료_수정_1!$E$3:$I$718,5,FALSE)</f>
        <v>-40000</v>
      </c>
      <c r="O687" t="s">
        <v>5858</v>
      </c>
      <c r="P687" t="s">
        <v>3035</v>
      </c>
    </row>
    <row r="688" spans="1:16" ht="19.149999999999999" x14ac:dyDescent="0.7">
      <c r="A688">
        <v>255</v>
      </c>
      <c r="B688" t="s">
        <v>4610</v>
      </c>
      <c r="C688" t="s">
        <v>2792</v>
      </c>
      <c r="D688">
        <f t="shared" si="31"/>
        <v>10</v>
      </c>
      <c r="E688">
        <v>868</v>
      </c>
      <c r="F688">
        <f t="shared" si="32"/>
        <v>1</v>
      </c>
      <c r="G688" t="s">
        <v>2792</v>
      </c>
      <c r="H688">
        <f t="shared" si="33"/>
        <v>627</v>
      </c>
      <c r="I688">
        <f>VLOOKUP(C688,ERP자료_수정_1!$E$3:$I$718,3,FALSE)</f>
        <v>0</v>
      </c>
      <c r="J688">
        <f>VLOOKUP(C688,ERP자료_수정_1!$E$3:$I$718,4,FALSE)</f>
        <v>72000</v>
      </c>
      <c r="K688">
        <f>VLOOKUP(C688,ERP자료_수정_1!$E$3:$I$718,5,FALSE)</f>
        <v>0</v>
      </c>
      <c r="O688" t="s">
        <v>5859</v>
      </c>
      <c r="P688" t="s">
        <v>3039</v>
      </c>
    </row>
    <row r="689" spans="1:16" ht="19.149999999999999" x14ac:dyDescent="0.7">
      <c r="A689">
        <v>396</v>
      </c>
      <c r="B689" t="s">
        <v>4769</v>
      </c>
      <c r="C689" t="s">
        <v>2797</v>
      </c>
      <c r="D689">
        <f t="shared" si="31"/>
        <v>10</v>
      </c>
      <c r="E689">
        <v>869</v>
      </c>
      <c r="F689">
        <f t="shared" si="32"/>
        <v>1</v>
      </c>
      <c r="G689" t="s">
        <v>2797</v>
      </c>
      <c r="H689">
        <f t="shared" si="33"/>
        <v>628</v>
      </c>
      <c r="I689">
        <f>VLOOKUP(C689,ERP자료_수정_1!$E$3:$I$718,3,FALSE)</f>
        <v>240000</v>
      </c>
      <c r="J689">
        <f>VLOOKUP(C689,ERP자료_수정_1!$E$3:$I$718,4,FALSE)</f>
        <v>5000000</v>
      </c>
      <c r="K689">
        <f>VLOOKUP(C689,ERP자료_수정_1!$E$3:$I$718,5,FALSE)</f>
        <v>-4169800</v>
      </c>
      <c r="O689" t="s">
        <v>5860</v>
      </c>
      <c r="P689" t="s">
        <v>3043</v>
      </c>
    </row>
    <row r="690" spans="1:16" ht="19.149999999999999" x14ac:dyDescent="0.7">
      <c r="A690">
        <v>256</v>
      </c>
      <c r="B690" t="s">
        <v>4611</v>
      </c>
      <c r="C690" t="s">
        <v>2807</v>
      </c>
      <c r="D690">
        <f t="shared" si="31"/>
        <v>10</v>
      </c>
      <c r="E690">
        <v>870</v>
      </c>
      <c r="F690">
        <f t="shared" si="32"/>
        <v>1</v>
      </c>
      <c r="G690" t="s">
        <v>2807</v>
      </c>
      <c r="H690">
        <f t="shared" si="33"/>
        <v>630</v>
      </c>
      <c r="I690">
        <f>VLOOKUP(C690,ERP자료_수정_1!$E$3:$I$718,3,FALSE)</f>
        <v>420000</v>
      </c>
      <c r="J690">
        <f>VLOOKUP(C690,ERP자료_수정_1!$E$3:$I$718,4,FALSE)</f>
        <v>420000</v>
      </c>
      <c r="K690">
        <f>VLOOKUP(C690,ERP자료_수정_1!$E$3:$I$718,5,FALSE)</f>
        <v>0</v>
      </c>
      <c r="O690" t="s">
        <v>5861</v>
      </c>
      <c r="P690" t="s">
        <v>3046</v>
      </c>
    </row>
    <row r="691" spans="1:16" ht="19.149999999999999" x14ac:dyDescent="0.7">
      <c r="A691">
        <v>340</v>
      </c>
      <c r="B691" t="s">
        <v>4707</v>
      </c>
      <c r="C691" t="s">
        <v>2813</v>
      </c>
      <c r="D691">
        <f t="shared" si="31"/>
        <v>10</v>
      </c>
      <c r="E691">
        <v>871</v>
      </c>
      <c r="F691">
        <f t="shared" si="32"/>
        <v>1</v>
      </c>
      <c r="G691" t="s">
        <v>2813</v>
      </c>
      <c r="H691">
        <f t="shared" si="33"/>
        <v>631</v>
      </c>
      <c r="I691">
        <f>VLOOKUP(C691,ERP자료_수정_1!$E$3:$I$718,3,FALSE)</f>
        <v>121400</v>
      </c>
      <c r="J691">
        <f>VLOOKUP(C691,ERP자료_수정_1!$E$3:$I$718,4,FALSE)</f>
        <v>121400</v>
      </c>
      <c r="K691">
        <f>VLOOKUP(C691,ERP자료_수정_1!$E$3:$I$718,5,FALSE)</f>
        <v>0</v>
      </c>
      <c r="O691" t="s">
        <v>5862</v>
      </c>
      <c r="P691" t="s">
        <v>3051</v>
      </c>
    </row>
    <row r="692" spans="1:16" ht="19.149999999999999" x14ac:dyDescent="0.7">
      <c r="A692">
        <v>341</v>
      </c>
      <c r="B692" t="s">
        <v>4708</v>
      </c>
      <c r="C692" t="s">
        <v>2821</v>
      </c>
      <c r="D692">
        <f t="shared" si="31"/>
        <v>10</v>
      </c>
      <c r="E692">
        <v>872</v>
      </c>
      <c r="F692">
        <f t="shared" si="32"/>
        <v>1</v>
      </c>
      <c r="G692" t="s">
        <v>2821</v>
      </c>
      <c r="H692">
        <f t="shared" si="33"/>
        <v>633</v>
      </c>
      <c r="I692">
        <f>VLOOKUP(C692,ERP자료_수정_1!$E$3:$I$718,3,FALSE)</f>
        <v>80000</v>
      </c>
      <c r="J692">
        <f>VLOOKUP(C692,ERP자료_수정_1!$E$3:$I$718,4,FALSE)</f>
        <v>80000</v>
      </c>
      <c r="K692">
        <f>VLOOKUP(C692,ERP자료_수정_1!$E$3:$I$718,5,FALSE)</f>
        <v>0</v>
      </c>
      <c r="O692" t="s">
        <v>5863</v>
      </c>
      <c r="P692" t="s">
        <v>3054</v>
      </c>
    </row>
    <row r="693" spans="1:16" ht="19.149999999999999" x14ac:dyDescent="0.7">
      <c r="A693">
        <v>207</v>
      </c>
      <c r="B693" t="s">
        <v>4558</v>
      </c>
      <c r="C693" t="s">
        <v>2825</v>
      </c>
      <c r="D693">
        <f t="shared" si="31"/>
        <v>10</v>
      </c>
      <c r="E693">
        <v>873</v>
      </c>
      <c r="F693">
        <f t="shared" si="32"/>
        <v>1</v>
      </c>
      <c r="G693" t="s">
        <v>2825</v>
      </c>
      <c r="H693">
        <f t="shared" si="33"/>
        <v>634</v>
      </c>
      <c r="I693">
        <f>VLOOKUP(C693,ERP자료_수정_1!$E$3:$I$718,3,FALSE)</f>
        <v>0</v>
      </c>
      <c r="J693">
        <f>VLOOKUP(C693,ERP자료_수정_1!$E$3:$I$718,4,FALSE)</f>
        <v>8350000</v>
      </c>
      <c r="K693">
        <f>VLOOKUP(C693,ERP자료_수정_1!$E$3:$I$718,5,FALSE)</f>
        <v>-1860432</v>
      </c>
      <c r="O693" t="s">
        <v>5864</v>
      </c>
      <c r="P693" t="s">
        <v>3058</v>
      </c>
    </row>
    <row r="694" spans="1:16" ht="19.149999999999999" x14ac:dyDescent="0.7">
      <c r="A694">
        <v>342</v>
      </c>
      <c r="B694" t="s">
        <v>4709</v>
      </c>
      <c r="C694" t="s">
        <v>2830</v>
      </c>
      <c r="D694">
        <f t="shared" si="31"/>
        <v>10</v>
      </c>
      <c r="E694">
        <v>874</v>
      </c>
      <c r="F694">
        <f t="shared" si="32"/>
        <v>1</v>
      </c>
      <c r="G694" t="s">
        <v>2830</v>
      </c>
      <c r="H694">
        <f t="shared" si="33"/>
        <v>635</v>
      </c>
      <c r="I694">
        <f>VLOOKUP(C694,ERP자료_수정_1!$E$3:$I$718,3,FALSE)</f>
        <v>-11200</v>
      </c>
      <c r="J694">
        <f>VLOOKUP(C694,ERP자료_수정_1!$E$3:$I$718,4,FALSE)</f>
        <v>0</v>
      </c>
      <c r="K694">
        <f>VLOOKUP(C694,ERP자료_수정_1!$E$3:$I$718,5,FALSE)</f>
        <v>-11200</v>
      </c>
      <c r="O694" t="s">
        <v>5865</v>
      </c>
      <c r="P694" t="s">
        <v>3063</v>
      </c>
    </row>
    <row r="695" spans="1:16" ht="19.149999999999999" x14ac:dyDescent="0.7">
      <c r="A695">
        <v>40</v>
      </c>
      <c r="B695" t="s">
        <v>4353</v>
      </c>
      <c r="C695" t="s">
        <v>2837</v>
      </c>
      <c r="D695">
        <f t="shared" si="31"/>
        <v>5</v>
      </c>
      <c r="E695">
        <v>875</v>
      </c>
      <c r="F695">
        <f t="shared" si="32"/>
        <v>3</v>
      </c>
      <c r="G695" t="s">
        <v>2837</v>
      </c>
      <c r="H695">
        <f t="shared" si="33"/>
        <v>637</v>
      </c>
      <c r="I695">
        <f>VLOOKUP(C695,ERP자료_수정_1!$E$3:$I$718,3,FALSE)</f>
        <v>0</v>
      </c>
      <c r="J695">
        <f>VLOOKUP(C695,ERP자료_수정_1!$E$3:$I$718,4,FALSE)</f>
        <v>0</v>
      </c>
      <c r="K695">
        <v>326000000</v>
      </c>
      <c r="O695" t="s">
        <v>5866</v>
      </c>
      <c r="P695" t="s">
        <v>3067</v>
      </c>
    </row>
    <row r="696" spans="1:16" ht="19.149999999999999" x14ac:dyDescent="0.7">
      <c r="A696">
        <v>98</v>
      </c>
      <c r="B696" t="s">
        <v>4429</v>
      </c>
      <c r="C696" t="s">
        <v>2837</v>
      </c>
      <c r="D696">
        <f t="shared" si="31"/>
        <v>10</v>
      </c>
      <c r="E696">
        <v>875</v>
      </c>
      <c r="F696">
        <f t="shared" si="32"/>
        <v>3</v>
      </c>
      <c r="G696" t="s">
        <v>2837</v>
      </c>
      <c r="H696">
        <f t="shared" si="33"/>
        <v>637</v>
      </c>
      <c r="O696" t="s">
        <v>5867</v>
      </c>
      <c r="P696" t="s">
        <v>3072</v>
      </c>
    </row>
    <row r="697" spans="1:16" ht="19.149999999999999" x14ac:dyDescent="0.7">
      <c r="A697">
        <v>691</v>
      </c>
      <c r="B697" t="s">
        <v>5097</v>
      </c>
      <c r="C697" t="s">
        <v>2840</v>
      </c>
      <c r="D697">
        <f t="shared" si="31"/>
        <v>10</v>
      </c>
      <c r="E697">
        <v>875</v>
      </c>
      <c r="F697">
        <f t="shared" si="32"/>
        <v>3</v>
      </c>
      <c r="G697" t="s">
        <v>2840</v>
      </c>
      <c r="H697" t="e">
        <f t="shared" si="33"/>
        <v>#N/A</v>
      </c>
      <c r="O697" t="s">
        <v>5868</v>
      </c>
      <c r="P697" t="s">
        <v>3077</v>
      </c>
    </row>
    <row r="698" spans="1:16" ht="19.149999999999999" x14ac:dyDescent="0.7">
      <c r="A698">
        <v>553</v>
      </c>
      <c r="B698" t="s">
        <v>4943</v>
      </c>
      <c r="C698" t="s">
        <v>2842</v>
      </c>
      <c r="D698">
        <f t="shared" si="31"/>
        <v>10</v>
      </c>
      <c r="E698">
        <v>876</v>
      </c>
      <c r="F698">
        <f t="shared" si="32"/>
        <v>1</v>
      </c>
      <c r="G698" t="s">
        <v>2842</v>
      </c>
      <c r="H698">
        <f t="shared" si="33"/>
        <v>639</v>
      </c>
      <c r="I698">
        <f>VLOOKUP(C698,ERP자료_수정_1!$E$3:$I$718,3,FALSE)</f>
        <v>80000</v>
      </c>
      <c r="J698">
        <f>VLOOKUP(C698,ERP자료_수정_1!$E$3:$I$718,4,FALSE)</f>
        <v>80000</v>
      </c>
      <c r="K698">
        <f>VLOOKUP(C698,ERP자료_수정_1!$E$3:$I$718,5,FALSE)</f>
        <v>0</v>
      </c>
      <c r="O698" t="s">
        <v>5869</v>
      </c>
      <c r="P698" t="s">
        <v>3080</v>
      </c>
    </row>
    <row r="699" spans="1:16" ht="19.149999999999999" x14ac:dyDescent="0.7">
      <c r="A699">
        <v>654</v>
      </c>
      <c r="B699" t="s">
        <v>5055</v>
      </c>
      <c r="C699" t="s">
        <v>2846</v>
      </c>
      <c r="D699">
        <f t="shared" si="31"/>
        <v>10</v>
      </c>
      <c r="E699">
        <v>877</v>
      </c>
      <c r="F699">
        <f t="shared" si="32"/>
        <v>1</v>
      </c>
      <c r="G699" t="s">
        <v>2846</v>
      </c>
      <c r="H699">
        <f t="shared" si="33"/>
        <v>640</v>
      </c>
      <c r="I699">
        <f>VLOOKUP(C699,ERP자료_수정_1!$E$3:$I$718,3,FALSE)</f>
        <v>105000</v>
      </c>
      <c r="J699">
        <f>VLOOKUP(C699,ERP자료_수정_1!$E$3:$I$718,4,FALSE)</f>
        <v>105000</v>
      </c>
      <c r="K699">
        <f>VLOOKUP(C699,ERP자료_수정_1!$E$3:$I$718,5,FALSE)</f>
        <v>0</v>
      </c>
      <c r="O699" t="s">
        <v>5870</v>
      </c>
      <c r="P699" t="s">
        <v>3084</v>
      </c>
    </row>
    <row r="700" spans="1:16" ht="19.149999999999999" x14ac:dyDescent="0.7">
      <c r="A700">
        <v>343</v>
      </c>
      <c r="B700" t="s">
        <v>4710</v>
      </c>
      <c r="C700" t="s">
        <v>2849</v>
      </c>
      <c r="D700">
        <f t="shared" si="31"/>
        <v>10</v>
      </c>
      <c r="E700">
        <v>878</v>
      </c>
      <c r="F700">
        <f t="shared" si="32"/>
        <v>1</v>
      </c>
      <c r="G700" t="s">
        <v>2849</v>
      </c>
      <c r="H700">
        <f t="shared" si="33"/>
        <v>641</v>
      </c>
      <c r="I700">
        <f>VLOOKUP(C700,ERP자료_수정_1!$E$3:$I$718,3,FALSE)</f>
        <v>143000</v>
      </c>
      <c r="J700">
        <f>VLOOKUP(C700,ERP자료_수정_1!$E$3:$I$718,4,FALSE)</f>
        <v>0</v>
      </c>
      <c r="K700">
        <f>VLOOKUP(C700,ERP자료_수정_1!$E$3:$I$718,5,FALSE)</f>
        <v>143000</v>
      </c>
      <c r="O700" t="s">
        <v>5871</v>
      </c>
      <c r="P700" t="s">
        <v>3088</v>
      </c>
    </row>
    <row r="701" spans="1:16" ht="19.149999999999999" x14ac:dyDescent="0.7">
      <c r="A701">
        <v>65</v>
      </c>
      <c r="D701">
        <f t="shared" si="31"/>
        <v>0</v>
      </c>
      <c r="F701">
        <f t="shared" si="32"/>
        <v>0</v>
      </c>
      <c r="H701" t="e">
        <f t="shared" si="33"/>
        <v>#N/A</v>
      </c>
      <c r="O701" t="s">
        <v>5872</v>
      </c>
      <c r="P701" t="s">
        <v>3092</v>
      </c>
    </row>
    <row r="702" spans="1:16" ht="19.149999999999999" x14ac:dyDescent="0.7">
      <c r="A702">
        <v>126</v>
      </c>
      <c r="D702">
        <f t="shared" si="31"/>
        <v>0</v>
      </c>
      <c r="F702">
        <f t="shared" si="32"/>
        <v>0</v>
      </c>
      <c r="H702" t="e">
        <f t="shared" si="33"/>
        <v>#N/A</v>
      </c>
      <c r="O702" t="s">
        <v>5873</v>
      </c>
      <c r="P702" t="s">
        <v>3097</v>
      </c>
    </row>
    <row r="703" spans="1:16" ht="19.149999999999999" x14ac:dyDescent="0.7">
      <c r="A703">
        <v>177</v>
      </c>
      <c r="D703">
        <f t="shared" si="31"/>
        <v>0</v>
      </c>
      <c r="F703">
        <f t="shared" si="32"/>
        <v>0</v>
      </c>
      <c r="H703" t="e">
        <f t="shared" si="33"/>
        <v>#N/A</v>
      </c>
      <c r="O703" t="s">
        <v>5874</v>
      </c>
      <c r="P703" t="s">
        <v>3101</v>
      </c>
    </row>
    <row r="704" spans="1:16" ht="19.149999999999999" x14ac:dyDescent="0.7">
      <c r="A704">
        <v>228</v>
      </c>
      <c r="D704">
        <f t="shared" si="31"/>
        <v>0</v>
      </c>
      <c r="F704">
        <f t="shared" si="32"/>
        <v>0</v>
      </c>
      <c r="H704" t="e">
        <f t="shared" si="33"/>
        <v>#N/A</v>
      </c>
      <c r="O704" t="s">
        <v>5875</v>
      </c>
      <c r="P704" t="s">
        <v>3105</v>
      </c>
    </row>
    <row r="705" spans="1:16" ht="19.149999999999999" x14ac:dyDescent="0.7">
      <c r="A705">
        <v>272</v>
      </c>
      <c r="D705">
        <f t="shared" si="31"/>
        <v>0</v>
      </c>
      <c r="F705">
        <f t="shared" si="32"/>
        <v>0</v>
      </c>
      <c r="H705" t="e">
        <f t="shared" si="33"/>
        <v>#N/A</v>
      </c>
      <c r="O705" t="s">
        <v>5876</v>
      </c>
      <c r="P705" t="s">
        <v>3110</v>
      </c>
    </row>
    <row r="706" spans="1:16" ht="19.149999999999999" x14ac:dyDescent="0.7">
      <c r="A706">
        <v>292</v>
      </c>
      <c r="D706">
        <f t="shared" si="31"/>
        <v>0</v>
      </c>
      <c r="F706">
        <f t="shared" si="32"/>
        <v>0</v>
      </c>
      <c r="H706" t="e">
        <f t="shared" si="33"/>
        <v>#N/A</v>
      </c>
      <c r="O706" t="s">
        <v>5877</v>
      </c>
      <c r="P706" t="s">
        <v>3116</v>
      </c>
    </row>
    <row r="707" spans="1:16" ht="19.149999999999999" x14ac:dyDescent="0.7">
      <c r="A707">
        <v>375</v>
      </c>
      <c r="D707">
        <f t="shared" ref="D707:D718" si="34">LEN(B707)</f>
        <v>0</v>
      </c>
      <c r="F707">
        <f t="shared" ref="F707:F770" si="35">COUNTIF($E$3:$E$700,E707)</f>
        <v>0</v>
      </c>
      <c r="H707" t="e">
        <f t="shared" si="33"/>
        <v>#N/A</v>
      </c>
      <c r="O707" t="s">
        <v>5878</v>
      </c>
      <c r="P707" t="s">
        <v>3119</v>
      </c>
    </row>
    <row r="708" spans="1:16" ht="19.149999999999999" x14ac:dyDescent="0.7">
      <c r="A708">
        <v>417</v>
      </c>
      <c r="D708">
        <f t="shared" si="34"/>
        <v>0</v>
      </c>
      <c r="F708">
        <f t="shared" si="35"/>
        <v>0</v>
      </c>
      <c r="H708" t="e">
        <f t="shared" si="33"/>
        <v>#N/A</v>
      </c>
      <c r="O708" t="s">
        <v>5879</v>
      </c>
      <c r="P708" t="s">
        <v>3122</v>
      </c>
    </row>
    <row r="709" spans="1:16" ht="19.149999999999999" x14ac:dyDescent="0.7">
      <c r="A709">
        <v>421</v>
      </c>
      <c r="D709">
        <f t="shared" si="34"/>
        <v>0</v>
      </c>
      <c r="F709">
        <f t="shared" si="35"/>
        <v>0</v>
      </c>
      <c r="H709" t="e">
        <f t="shared" si="33"/>
        <v>#N/A</v>
      </c>
      <c r="O709" t="s">
        <v>5880</v>
      </c>
      <c r="P709" t="s">
        <v>3126</v>
      </c>
    </row>
    <row r="710" spans="1:16" ht="19.149999999999999" x14ac:dyDescent="0.7">
      <c r="A710">
        <v>481</v>
      </c>
      <c r="D710">
        <f t="shared" si="34"/>
        <v>0</v>
      </c>
      <c r="F710">
        <f t="shared" si="35"/>
        <v>0</v>
      </c>
      <c r="H710" t="e">
        <f t="shared" si="33"/>
        <v>#N/A</v>
      </c>
      <c r="O710" t="s">
        <v>5881</v>
      </c>
      <c r="P710" t="s">
        <v>3130</v>
      </c>
    </row>
    <row r="711" spans="1:16" ht="19.149999999999999" x14ac:dyDescent="0.7">
      <c r="A711">
        <v>512</v>
      </c>
      <c r="D711">
        <f t="shared" si="34"/>
        <v>0</v>
      </c>
      <c r="F711">
        <f t="shared" si="35"/>
        <v>0</v>
      </c>
      <c r="H711" t="e">
        <f t="shared" si="33"/>
        <v>#N/A</v>
      </c>
      <c r="O711" t="s">
        <v>5882</v>
      </c>
      <c r="P711" t="s">
        <v>3134</v>
      </c>
    </row>
    <row r="712" spans="1:16" ht="19.149999999999999" x14ac:dyDescent="0.7">
      <c r="A712">
        <v>589</v>
      </c>
      <c r="D712">
        <f t="shared" si="34"/>
        <v>0</v>
      </c>
      <c r="F712">
        <f t="shared" si="35"/>
        <v>0</v>
      </c>
      <c r="H712" t="e">
        <f t="shared" si="33"/>
        <v>#N/A</v>
      </c>
      <c r="O712" t="s">
        <v>5883</v>
      </c>
      <c r="P712" t="s">
        <v>3141</v>
      </c>
    </row>
    <row r="713" spans="1:16" ht="19.149999999999999" x14ac:dyDescent="0.7">
      <c r="A713">
        <v>600</v>
      </c>
      <c r="D713">
        <f t="shared" si="34"/>
        <v>0</v>
      </c>
      <c r="F713">
        <f t="shared" si="35"/>
        <v>0</v>
      </c>
      <c r="H713" t="e">
        <f t="shared" si="33"/>
        <v>#N/A</v>
      </c>
      <c r="O713" t="s">
        <v>5884</v>
      </c>
      <c r="P713" t="s">
        <v>3145</v>
      </c>
    </row>
    <row r="714" spans="1:16" ht="19.149999999999999" x14ac:dyDescent="0.7">
      <c r="A714">
        <v>648</v>
      </c>
      <c r="D714">
        <f t="shared" si="34"/>
        <v>0</v>
      </c>
      <c r="F714">
        <f t="shared" si="35"/>
        <v>0</v>
      </c>
      <c r="H714" t="e">
        <f t="shared" si="33"/>
        <v>#N/A</v>
      </c>
      <c r="O714" t="s">
        <v>5885</v>
      </c>
      <c r="P714" t="s">
        <v>3148</v>
      </c>
    </row>
    <row r="715" spans="1:16" ht="19.149999999999999" x14ac:dyDescent="0.7">
      <c r="A715">
        <v>658</v>
      </c>
      <c r="D715">
        <f t="shared" si="34"/>
        <v>0</v>
      </c>
      <c r="F715">
        <f t="shared" si="35"/>
        <v>0</v>
      </c>
      <c r="H715" t="e">
        <f t="shared" si="33"/>
        <v>#N/A</v>
      </c>
      <c r="O715" t="s">
        <v>5886</v>
      </c>
      <c r="P715" t="s">
        <v>3152</v>
      </c>
    </row>
    <row r="716" spans="1:16" ht="19.149999999999999" x14ac:dyDescent="0.7">
      <c r="A716">
        <v>664</v>
      </c>
      <c r="D716">
        <f t="shared" si="34"/>
        <v>0</v>
      </c>
      <c r="F716">
        <f t="shared" si="35"/>
        <v>0</v>
      </c>
      <c r="H716" t="e">
        <f t="shared" si="33"/>
        <v>#N/A</v>
      </c>
      <c r="O716" t="s">
        <v>5887</v>
      </c>
      <c r="P716" t="s">
        <v>3158</v>
      </c>
    </row>
    <row r="717" spans="1:16" ht="19.149999999999999" x14ac:dyDescent="0.7">
      <c r="A717">
        <v>715</v>
      </c>
      <c r="D717">
        <f t="shared" si="34"/>
        <v>0</v>
      </c>
      <c r="F717">
        <f t="shared" si="35"/>
        <v>0</v>
      </c>
      <c r="H717" t="e">
        <f t="shared" ref="H717:H780" si="36">MATCH(G717,$P$3:$P$1012,0)</f>
        <v>#N/A</v>
      </c>
      <c r="O717" t="s">
        <v>5888</v>
      </c>
      <c r="P717" t="s">
        <v>3161</v>
      </c>
    </row>
    <row r="718" spans="1:16" ht="19.149999999999999" x14ac:dyDescent="0.7">
      <c r="A718">
        <v>716</v>
      </c>
      <c r="D718">
        <f t="shared" si="34"/>
        <v>0</v>
      </c>
      <c r="F718">
        <f t="shared" si="35"/>
        <v>0</v>
      </c>
      <c r="H718" t="e">
        <f t="shared" si="36"/>
        <v>#N/A</v>
      </c>
      <c r="O718" t="s">
        <v>5889</v>
      </c>
      <c r="P718" t="s">
        <v>3164</v>
      </c>
    </row>
    <row r="719" spans="1:16" ht="19.149999999999999" x14ac:dyDescent="0.7">
      <c r="O719" t="s">
        <v>5890</v>
      </c>
      <c r="P719" t="s">
        <v>3167</v>
      </c>
    </row>
    <row r="720" spans="1:16" ht="19.149999999999999" x14ac:dyDescent="0.7">
      <c r="O720" t="s">
        <v>5891</v>
      </c>
      <c r="P720" t="s">
        <v>3173</v>
      </c>
    </row>
    <row r="721" spans="3:16" ht="19.149999999999999" x14ac:dyDescent="0.7">
      <c r="C721" t="s">
        <v>5139</v>
      </c>
      <c r="G721" t="s">
        <v>5139</v>
      </c>
      <c r="O721" t="s">
        <v>5892</v>
      </c>
      <c r="P721" t="s">
        <v>3178</v>
      </c>
    </row>
    <row r="722" spans="3:16" ht="19.149999999999999" x14ac:dyDescent="0.7">
      <c r="C722" t="s">
        <v>5893</v>
      </c>
      <c r="G722" t="s">
        <v>5893</v>
      </c>
      <c r="I722">
        <f>SUM(I3:I721)</f>
        <v>3335406077</v>
      </c>
      <c r="O722" t="s">
        <v>5894</v>
      </c>
      <c r="P722" t="s">
        <v>3181</v>
      </c>
    </row>
    <row r="723" spans="3:16" ht="19.149999999999999" x14ac:dyDescent="0.7">
      <c r="C723" t="s">
        <v>4380</v>
      </c>
      <c r="G723" t="s">
        <v>5645</v>
      </c>
      <c r="O723" t="s">
        <v>5895</v>
      </c>
      <c r="P723" t="s">
        <v>3185</v>
      </c>
    </row>
    <row r="724" spans="3:16" ht="19.149999999999999" x14ac:dyDescent="0.7">
      <c r="C724" t="s">
        <v>4300</v>
      </c>
      <c r="G724" t="s">
        <v>5163</v>
      </c>
      <c r="O724" t="s">
        <v>5896</v>
      </c>
      <c r="P724" t="s">
        <v>3188</v>
      </c>
    </row>
    <row r="725" spans="3:16" ht="19.149999999999999" x14ac:dyDescent="0.7">
      <c r="C725" t="s">
        <v>4302</v>
      </c>
      <c r="G725" t="s">
        <v>4302</v>
      </c>
      <c r="O725" t="s">
        <v>5897</v>
      </c>
      <c r="P725" t="s">
        <v>3191</v>
      </c>
    </row>
    <row r="726" spans="3:16" ht="19.149999999999999" x14ac:dyDescent="0.7">
      <c r="C726" t="s">
        <v>4382</v>
      </c>
      <c r="G726" t="s">
        <v>5654</v>
      </c>
      <c r="O726" t="s">
        <v>5898</v>
      </c>
      <c r="P726" t="s">
        <v>3194</v>
      </c>
    </row>
    <row r="727" spans="3:16" ht="19.149999999999999" x14ac:dyDescent="0.7">
      <c r="C727" t="s">
        <v>3668</v>
      </c>
      <c r="G727" t="s">
        <v>3668</v>
      </c>
      <c r="O727" t="s">
        <v>5899</v>
      </c>
      <c r="P727" t="s">
        <v>3197</v>
      </c>
    </row>
    <row r="728" spans="3:16" ht="19.149999999999999" x14ac:dyDescent="0.7">
      <c r="C728" t="s">
        <v>5141</v>
      </c>
      <c r="G728" t="s">
        <v>5141</v>
      </c>
      <c r="O728" t="s">
        <v>5900</v>
      </c>
      <c r="P728" t="s">
        <v>3199</v>
      </c>
    </row>
    <row r="729" spans="3:16" ht="19.149999999999999" x14ac:dyDescent="0.7">
      <c r="O729" t="s">
        <v>5901</v>
      </c>
      <c r="P729" t="s">
        <v>3203</v>
      </c>
    </row>
    <row r="730" spans="3:16" ht="19.149999999999999" x14ac:dyDescent="0.7">
      <c r="O730" t="s">
        <v>5902</v>
      </c>
      <c r="P730" t="s">
        <v>3207</v>
      </c>
    </row>
    <row r="731" spans="3:16" ht="19.149999999999999" x14ac:dyDescent="0.7">
      <c r="O731" t="s">
        <v>5903</v>
      </c>
      <c r="P731" t="s">
        <v>3210</v>
      </c>
    </row>
    <row r="732" spans="3:16" ht="19.149999999999999" x14ac:dyDescent="0.7">
      <c r="O732" t="s">
        <v>5904</v>
      </c>
      <c r="P732" t="s">
        <v>3215</v>
      </c>
    </row>
    <row r="733" spans="3:16" ht="19.149999999999999" x14ac:dyDescent="0.7">
      <c r="O733" t="s">
        <v>5905</v>
      </c>
      <c r="P733" t="s">
        <v>3219</v>
      </c>
    </row>
    <row r="734" spans="3:16" ht="19.149999999999999" x14ac:dyDescent="0.7">
      <c r="O734" t="s">
        <v>5906</v>
      </c>
      <c r="P734" t="s">
        <v>3222</v>
      </c>
    </row>
    <row r="735" spans="3:16" ht="19.149999999999999" x14ac:dyDescent="0.7">
      <c r="O735" t="s">
        <v>5907</v>
      </c>
      <c r="P735" t="s">
        <v>3225</v>
      </c>
    </row>
    <row r="736" spans="3:16" ht="19.149999999999999" x14ac:dyDescent="0.7">
      <c r="O736" t="s">
        <v>5908</v>
      </c>
      <c r="P736" t="s">
        <v>3230</v>
      </c>
    </row>
    <row r="737" spans="15:16" ht="19.149999999999999" x14ac:dyDescent="0.7">
      <c r="O737" t="s">
        <v>5909</v>
      </c>
      <c r="P737" t="s">
        <v>3233</v>
      </c>
    </row>
    <row r="738" spans="15:16" ht="19.149999999999999" x14ac:dyDescent="0.7">
      <c r="O738" t="s">
        <v>5910</v>
      </c>
      <c r="P738" t="s">
        <v>3236</v>
      </c>
    </row>
    <row r="739" spans="15:16" ht="19.149999999999999" x14ac:dyDescent="0.7">
      <c r="O739" t="s">
        <v>5911</v>
      </c>
      <c r="P739" t="s">
        <v>3241</v>
      </c>
    </row>
    <row r="740" spans="15:16" ht="19.149999999999999" x14ac:dyDescent="0.7">
      <c r="O740" t="s">
        <v>5912</v>
      </c>
      <c r="P740" t="s">
        <v>3244</v>
      </c>
    </row>
    <row r="741" spans="15:16" ht="19.149999999999999" x14ac:dyDescent="0.7">
      <c r="O741" t="s">
        <v>5913</v>
      </c>
      <c r="P741" t="s">
        <v>3249</v>
      </c>
    </row>
    <row r="742" spans="15:16" ht="19.149999999999999" x14ac:dyDescent="0.7">
      <c r="O742" t="s">
        <v>5914</v>
      </c>
      <c r="P742" t="s">
        <v>3252</v>
      </c>
    </row>
    <row r="743" spans="15:16" ht="19.149999999999999" x14ac:dyDescent="0.7">
      <c r="O743" t="s">
        <v>5915</v>
      </c>
      <c r="P743" t="s">
        <v>3258</v>
      </c>
    </row>
    <row r="744" spans="15:16" ht="19.149999999999999" x14ac:dyDescent="0.7">
      <c r="O744" t="s">
        <v>5916</v>
      </c>
      <c r="P744" t="s">
        <v>3263</v>
      </c>
    </row>
    <row r="745" spans="15:16" ht="19.149999999999999" x14ac:dyDescent="0.7">
      <c r="O745" t="s">
        <v>5917</v>
      </c>
      <c r="P745" t="s">
        <v>3267</v>
      </c>
    </row>
    <row r="746" spans="15:16" ht="19.149999999999999" x14ac:dyDescent="0.7">
      <c r="O746" t="s">
        <v>5918</v>
      </c>
      <c r="P746" t="s">
        <v>3270</v>
      </c>
    </row>
    <row r="747" spans="15:16" ht="19.149999999999999" x14ac:dyDescent="0.7">
      <c r="O747" t="s">
        <v>5919</v>
      </c>
      <c r="P747" t="s">
        <v>3273</v>
      </c>
    </row>
    <row r="748" spans="15:16" ht="19.149999999999999" x14ac:dyDescent="0.7">
      <c r="O748" t="s">
        <v>5920</v>
      </c>
      <c r="P748" t="s">
        <v>3276</v>
      </c>
    </row>
    <row r="749" spans="15:16" ht="19.149999999999999" x14ac:dyDescent="0.7">
      <c r="O749" t="s">
        <v>5921</v>
      </c>
      <c r="P749" t="s">
        <v>3282</v>
      </c>
    </row>
    <row r="750" spans="15:16" ht="19.149999999999999" x14ac:dyDescent="0.7">
      <c r="O750" t="s">
        <v>5922</v>
      </c>
      <c r="P750" t="s">
        <v>3284</v>
      </c>
    </row>
    <row r="751" spans="15:16" ht="19.149999999999999" x14ac:dyDescent="0.7">
      <c r="O751" t="s">
        <v>5923</v>
      </c>
      <c r="P751" t="s">
        <v>3287</v>
      </c>
    </row>
    <row r="752" spans="15:16" ht="19.149999999999999" x14ac:dyDescent="0.7">
      <c r="O752" t="s">
        <v>5924</v>
      </c>
      <c r="P752" t="s">
        <v>3292</v>
      </c>
    </row>
    <row r="753" spans="15:16" ht="19.149999999999999" x14ac:dyDescent="0.7">
      <c r="O753" t="s">
        <v>5925</v>
      </c>
      <c r="P753" t="s">
        <v>3295</v>
      </c>
    </row>
    <row r="754" spans="15:16" ht="19.149999999999999" x14ac:dyDescent="0.7">
      <c r="O754" t="s">
        <v>5926</v>
      </c>
      <c r="P754" t="s">
        <v>3299</v>
      </c>
    </row>
    <row r="755" spans="15:16" ht="19.149999999999999" x14ac:dyDescent="0.7">
      <c r="O755" t="s">
        <v>5927</v>
      </c>
      <c r="P755" t="s">
        <v>4716</v>
      </c>
    </row>
    <row r="756" spans="15:16" ht="19.149999999999999" x14ac:dyDescent="0.7">
      <c r="O756" t="s">
        <v>5928</v>
      </c>
      <c r="P756" t="s">
        <v>3308</v>
      </c>
    </row>
    <row r="757" spans="15:16" ht="19.149999999999999" x14ac:dyDescent="0.7">
      <c r="O757" t="s">
        <v>5929</v>
      </c>
      <c r="P757" t="s">
        <v>3313</v>
      </c>
    </row>
    <row r="758" spans="15:16" ht="19.149999999999999" x14ac:dyDescent="0.7">
      <c r="O758" t="s">
        <v>5930</v>
      </c>
      <c r="P758" t="s">
        <v>3316</v>
      </c>
    </row>
    <row r="759" spans="15:16" ht="19.149999999999999" x14ac:dyDescent="0.7">
      <c r="O759" t="s">
        <v>5931</v>
      </c>
      <c r="P759" t="s">
        <v>3321</v>
      </c>
    </row>
    <row r="760" spans="15:16" ht="19.149999999999999" x14ac:dyDescent="0.7">
      <c r="O760" t="s">
        <v>5932</v>
      </c>
      <c r="P760" t="s">
        <v>3326</v>
      </c>
    </row>
    <row r="761" spans="15:16" ht="19.149999999999999" x14ac:dyDescent="0.7">
      <c r="O761" t="s">
        <v>5933</v>
      </c>
      <c r="P761" t="s">
        <v>3330</v>
      </c>
    </row>
    <row r="762" spans="15:16" ht="19.149999999999999" x14ac:dyDescent="0.7">
      <c r="O762" t="s">
        <v>5934</v>
      </c>
      <c r="P762" t="s">
        <v>3333</v>
      </c>
    </row>
    <row r="763" spans="15:16" ht="19.149999999999999" x14ac:dyDescent="0.7">
      <c r="O763" t="s">
        <v>5935</v>
      </c>
      <c r="P763" t="s">
        <v>3337</v>
      </c>
    </row>
    <row r="764" spans="15:16" ht="19.149999999999999" x14ac:dyDescent="0.7">
      <c r="O764" t="s">
        <v>5936</v>
      </c>
      <c r="P764" t="s">
        <v>3341</v>
      </c>
    </row>
    <row r="765" spans="15:16" ht="19.149999999999999" x14ac:dyDescent="0.7">
      <c r="O765" t="s">
        <v>5937</v>
      </c>
      <c r="P765" t="s">
        <v>3344</v>
      </c>
    </row>
    <row r="766" spans="15:16" ht="19.149999999999999" x14ac:dyDescent="0.7">
      <c r="O766" t="s">
        <v>5938</v>
      </c>
      <c r="P766" t="s">
        <v>3348</v>
      </c>
    </row>
    <row r="767" spans="15:16" ht="19.149999999999999" x14ac:dyDescent="0.7">
      <c r="O767" t="s">
        <v>5939</v>
      </c>
      <c r="P767" t="s">
        <v>3352</v>
      </c>
    </row>
    <row r="768" spans="15:16" ht="19.149999999999999" x14ac:dyDescent="0.7">
      <c r="O768" t="s">
        <v>5940</v>
      </c>
      <c r="P768" t="s">
        <v>3356</v>
      </c>
    </row>
    <row r="769" spans="15:16" ht="19.149999999999999" x14ac:dyDescent="0.7">
      <c r="O769" t="s">
        <v>5941</v>
      </c>
      <c r="P769" t="s">
        <v>3359</v>
      </c>
    </row>
    <row r="770" spans="15:16" ht="19.149999999999999" x14ac:dyDescent="0.7">
      <c r="O770" t="s">
        <v>5942</v>
      </c>
      <c r="P770" t="s">
        <v>3363</v>
      </c>
    </row>
    <row r="771" spans="15:16" ht="19.149999999999999" x14ac:dyDescent="0.7">
      <c r="O771" t="s">
        <v>5943</v>
      </c>
      <c r="P771" t="s">
        <v>4722</v>
      </c>
    </row>
    <row r="772" spans="15:16" ht="19.149999999999999" x14ac:dyDescent="0.7">
      <c r="O772" t="s">
        <v>5944</v>
      </c>
      <c r="P772" t="s">
        <v>3368</v>
      </c>
    </row>
    <row r="773" spans="15:16" ht="19.149999999999999" x14ac:dyDescent="0.7">
      <c r="O773" t="s">
        <v>5945</v>
      </c>
      <c r="P773" t="s">
        <v>3372</v>
      </c>
    </row>
    <row r="774" spans="15:16" ht="19.149999999999999" x14ac:dyDescent="0.7">
      <c r="O774" t="s">
        <v>5946</v>
      </c>
      <c r="P774" t="s">
        <v>3374</v>
      </c>
    </row>
    <row r="775" spans="15:16" ht="19.149999999999999" x14ac:dyDescent="0.7">
      <c r="O775" t="s">
        <v>5947</v>
      </c>
      <c r="P775" t="s">
        <v>5588</v>
      </c>
    </row>
    <row r="776" spans="15:16" ht="19.149999999999999" x14ac:dyDescent="0.7">
      <c r="O776" t="s">
        <v>5948</v>
      </c>
      <c r="P776" t="s">
        <v>3385</v>
      </c>
    </row>
    <row r="777" spans="15:16" ht="19.149999999999999" x14ac:dyDescent="0.7">
      <c r="O777" t="s">
        <v>5949</v>
      </c>
      <c r="P777" t="s">
        <v>3388</v>
      </c>
    </row>
    <row r="778" spans="15:16" ht="19.149999999999999" x14ac:dyDescent="0.7">
      <c r="O778" t="s">
        <v>5950</v>
      </c>
      <c r="P778" t="s">
        <v>3391</v>
      </c>
    </row>
    <row r="779" spans="15:16" ht="19.149999999999999" x14ac:dyDescent="0.7">
      <c r="O779" t="s">
        <v>5951</v>
      </c>
      <c r="P779" t="s">
        <v>3396</v>
      </c>
    </row>
    <row r="780" spans="15:16" ht="19.149999999999999" x14ac:dyDescent="0.7">
      <c r="O780" t="s">
        <v>5952</v>
      </c>
      <c r="P780" t="s">
        <v>3400</v>
      </c>
    </row>
    <row r="781" spans="15:16" ht="19.149999999999999" x14ac:dyDescent="0.7">
      <c r="O781" t="s">
        <v>5953</v>
      </c>
      <c r="P781" t="s">
        <v>3406</v>
      </c>
    </row>
    <row r="782" spans="15:16" ht="19.149999999999999" x14ac:dyDescent="0.7">
      <c r="O782" t="s">
        <v>5954</v>
      </c>
      <c r="P782" t="s">
        <v>3411</v>
      </c>
    </row>
    <row r="783" spans="15:16" ht="19.149999999999999" x14ac:dyDescent="0.7">
      <c r="O783" t="s">
        <v>5955</v>
      </c>
      <c r="P783" t="s">
        <v>3415</v>
      </c>
    </row>
    <row r="784" spans="15:16" ht="19.149999999999999" x14ac:dyDescent="0.7">
      <c r="O784" t="s">
        <v>5956</v>
      </c>
      <c r="P784" t="s">
        <v>3420</v>
      </c>
    </row>
    <row r="785" spans="15:16" ht="19.149999999999999" x14ac:dyDescent="0.7">
      <c r="O785" t="s">
        <v>5957</v>
      </c>
      <c r="P785" t="s">
        <v>3425</v>
      </c>
    </row>
    <row r="786" spans="15:16" ht="19.149999999999999" x14ac:dyDescent="0.7">
      <c r="O786" t="s">
        <v>5958</v>
      </c>
      <c r="P786" t="s">
        <v>3429</v>
      </c>
    </row>
    <row r="787" spans="15:16" ht="19.149999999999999" x14ac:dyDescent="0.7">
      <c r="O787" t="s">
        <v>5959</v>
      </c>
      <c r="P787" t="s">
        <v>3433</v>
      </c>
    </row>
    <row r="788" spans="15:16" ht="19.149999999999999" x14ac:dyDescent="0.7">
      <c r="O788" t="s">
        <v>5960</v>
      </c>
      <c r="P788" t="s">
        <v>3436</v>
      </c>
    </row>
    <row r="789" spans="15:16" ht="19.149999999999999" x14ac:dyDescent="0.7">
      <c r="O789" t="s">
        <v>5961</v>
      </c>
      <c r="P789" t="s">
        <v>3440</v>
      </c>
    </row>
    <row r="790" spans="15:16" ht="19.149999999999999" x14ac:dyDescent="0.7">
      <c r="O790" t="s">
        <v>5962</v>
      </c>
      <c r="P790" t="s">
        <v>3444</v>
      </c>
    </row>
    <row r="791" spans="15:16" ht="19.149999999999999" x14ac:dyDescent="0.7">
      <c r="O791" t="s">
        <v>5963</v>
      </c>
      <c r="P791" t="s">
        <v>3447</v>
      </c>
    </row>
    <row r="792" spans="15:16" ht="19.149999999999999" x14ac:dyDescent="0.7">
      <c r="O792" t="s">
        <v>5964</v>
      </c>
      <c r="P792" t="s">
        <v>3451</v>
      </c>
    </row>
    <row r="793" spans="15:16" ht="19.149999999999999" x14ac:dyDescent="0.7">
      <c r="O793" t="s">
        <v>5965</v>
      </c>
      <c r="P793" t="s">
        <v>3455</v>
      </c>
    </row>
    <row r="794" spans="15:16" ht="19.149999999999999" x14ac:dyDescent="0.7">
      <c r="O794" t="s">
        <v>5966</v>
      </c>
      <c r="P794" t="s">
        <v>3459</v>
      </c>
    </row>
    <row r="795" spans="15:16" ht="19.149999999999999" x14ac:dyDescent="0.7">
      <c r="O795" t="s">
        <v>5967</v>
      </c>
      <c r="P795" t="s">
        <v>3462</v>
      </c>
    </row>
    <row r="796" spans="15:16" ht="19.149999999999999" x14ac:dyDescent="0.7">
      <c r="O796" t="s">
        <v>5968</v>
      </c>
      <c r="P796" t="s">
        <v>3466</v>
      </c>
    </row>
    <row r="797" spans="15:16" ht="19.149999999999999" x14ac:dyDescent="0.7">
      <c r="O797" t="s">
        <v>5969</v>
      </c>
      <c r="P797" t="s">
        <v>3471</v>
      </c>
    </row>
    <row r="798" spans="15:16" ht="19.149999999999999" x14ac:dyDescent="0.7">
      <c r="O798" t="s">
        <v>5970</v>
      </c>
      <c r="P798" t="s">
        <v>3473</v>
      </c>
    </row>
    <row r="799" spans="15:16" ht="19.149999999999999" x14ac:dyDescent="0.7">
      <c r="O799" t="s">
        <v>5971</v>
      </c>
      <c r="P799" t="s">
        <v>3477</v>
      </c>
    </row>
    <row r="800" spans="15:16" ht="19.149999999999999" x14ac:dyDescent="0.7">
      <c r="O800" t="s">
        <v>5972</v>
      </c>
      <c r="P800" t="s">
        <v>3480</v>
      </c>
    </row>
    <row r="801" spans="15:16" ht="19.149999999999999" x14ac:dyDescent="0.7">
      <c r="O801" t="s">
        <v>5973</v>
      </c>
      <c r="P801" t="s">
        <v>3483</v>
      </c>
    </row>
    <row r="802" spans="15:16" ht="19.149999999999999" x14ac:dyDescent="0.7">
      <c r="O802" t="s">
        <v>5974</v>
      </c>
      <c r="P802" t="s">
        <v>3489</v>
      </c>
    </row>
    <row r="803" spans="15:16" ht="19.149999999999999" x14ac:dyDescent="0.7">
      <c r="O803" t="s">
        <v>5975</v>
      </c>
      <c r="P803" t="s">
        <v>3493</v>
      </c>
    </row>
    <row r="804" spans="15:16" ht="19.149999999999999" x14ac:dyDescent="0.7">
      <c r="O804" t="s">
        <v>5976</v>
      </c>
      <c r="P804" t="s">
        <v>3496</v>
      </c>
    </row>
    <row r="805" spans="15:16" ht="19.149999999999999" x14ac:dyDescent="0.7">
      <c r="O805" t="s">
        <v>5977</v>
      </c>
      <c r="P805" t="s">
        <v>3499</v>
      </c>
    </row>
    <row r="806" spans="15:16" ht="19.149999999999999" x14ac:dyDescent="0.7">
      <c r="O806" t="s">
        <v>5978</v>
      </c>
      <c r="P806" t="s">
        <v>3504</v>
      </c>
    </row>
    <row r="807" spans="15:16" ht="19.149999999999999" x14ac:dyDescent="0.7">
      <c r="O807" t="s">
        <v>5979</v>
      </c>
      <c r="P807" t="s">
        <v>3508</v>
      </c>
    </row>
    <row r="808" spans="15:16" ht="19.149999999999999" x14ac:dyDescent="0.7">
      <c r="O808" t="s">
        <v>5980</v>
      </c>
      <c r="P808" t="s">
        <v>3512</v>
      </c>
    </row>
    <row r="809" spans="15:16" ht="19.149999999999999" x14ac:dyDescent="0.7">
      <c r="O809" t="s">
        <v>5981</v>
      </c>
      <c r="P809" t="s">
        <v>3517</v>
      </c>
    </row>
    <row r="810" spans="15:16" ht="19.149999999999999" x14ac:dyDescent="0.7">
      <c r="O810" t="s">
        <v>5982</v>
      </c>
      <c r="P810" t="s">
        <v>3521</v>
      </c>
    </row>
    <row r="811" spans="15:16" ht="19.149999999999999" x14ac:dyDescent="0.7">
      <c r="O811" t="s">
        <v>5983</v>
      </c>
      <c r="P811" t="s">
        <v>3526</v>
      </c>
    </row>
    <row r="812" spans="15:16" ht="19.149999999999999" x14ac:dyDescent="0.7">
      <c r="O812" t="s">
        <v>5984</v>
      </c>
      <c r="P812" t="s">
        <v>3529</v>
      </c>
    </row>
    <row r="813" spans="15:16" ht="19.149999999999999" x14ac:dyDescent="0.7">
      <c r="O813" t="s">
        <v>5985</v>
      </c>
      <c r="P813" t="s">
        <v>3533</v>
      </c>
    </row>
    <row r="814" spans="15:16" ht="19.149999999999999" x14ac:dyDescent="0.7">
      <c r="O814" t="s">
        <v>5986</v>
      </c>
      <c r="P814" t="s">
        <v>3537</v>
      </c>
    </row>
    <row r="815" spans="15:16" ht="19.149999999999999" x14ac:dyDescent="0.7">
      <c r="O815" t="s">
        <v>5987</v>
      </c>
      <c r="P815" t="s">
        <v>3540</v>
      </c>
    </row>
    <row r="816" spans="15:16" ht="19.149999999999999" x14ac:dyDescent="0.7">
      <c r="O816" t="s">
        <v>5988</v>
      </c>
      <c r="P816" t="s">
        <v>3544</v>
      </c>
    </row>
    <row r="817" spans="15:16" ht="19.149999999999999" x14ac:dyDescent="0.7">
      <c r="O817" t="s">
        <v>5989</v>
      </c>
      <c r="P817" t="s">
        <v>3549</v>
      </c>
    </row>
    <row r="818" spans="15:16" ht="19.149999999999999" x14ac:dyDescent="0.7">
      <c r="O818" t="s">
        <v>5990</v>
      </c>
      <c r="P818" t="s">
        <v>3553</v>
      </c>
    </row>
    <row r="819" spans="15:16" ht="19.149999999999999" x14ac:dyDescent="0.7">
      <c r="O819" t="s">
        <v>5991</v>
      </c>
      <c r="P819" t="s">
        <v>3557</v>
      </c>
    </row>
    <row r="820" spans="15:16" ht="19.149999999999999" x14ac:dyDescent="0.7">
      <c r="O820" t="s">
        <v>5992</v>
      </c>
      <c r="P820" t="s">
        <v>3560</v>
      </c>
    </row>
    <row r="821" spans="15:16" ht="19.149999999999999" x14ac:dyDescent="0.7">
      <c r="O821" t="s">
        <v>5993</v>
      </c>
      <c r="P821" t="s">
        <v>3562</v>
      </c>
    </row>
    <row r="822" spans="15:16" ht="19.149999999999999" x14ac:dyDescent="0.7">
      <c r="O822" t="s">
        <v>5994</v>
      </c>
      <c r="P822" t="s">
        <v>3565</v>
      </c>
    </row>
    <row r="823" spans="15:16" ht="19.149999999999999" x14ac:dyDescent="0.7">
      <c r="O823" t="s">
        <v>5995</v>
      </c>
      <c r="P823" t="s">
        <v>3568</v>
      </c>
    </row>
    <row r="824" spans="15:16" ht="19.149999999999999" x14ac:dyDescent="0.7">
      <c r="O824" t="s">
        <v>5996</v>
      </c>
      <c r="P824" t="s">
        <v>3572</v>
      </c>
    </row>
    <row r="825" spans="15:16" ht="19.149999999999999" x14ac:dyDescent="0.7">
      <c r="O825" t="s">
        <v>5997</v>
      </c>
      <c r="P825" t="s">
        <v>3576</v>
      </c>
    </row>
    <row r="826" spans="15:16" ht="19.149999999999999" x14ac:dyDescent="0.7">
      <c r="O826" t="s">
        <v>5998</v>
      </c>
      <c r="P826" t="s">
        <v>3580</v>
      </c>
    </row>
    <row r="827" spans="15:16" ht="19.149999999999999" x14ac:dyDescent="0.7">
      <c r="O827" t="s">
        <v>5999</v>
      </c>
      <c r="P827" t="s">
        <v>3584</v>
      </c>
    </row>
    <row r="828" spans="15:16" ht="19.149999999999999" x14ac:dyDescent="0.7">
      <c r="O828" t="s">
        <v>6000</v>
      </c>
      <c r="P828" t="s">
        <v>3588</v>
      </c>
    </row>
    <row r="829" spans="15:16" ht="19.149999999999999" x14ac:dyDescent="0.7">
      <c r="O829" t="s">
        <v>6001</v>
      </c>
      <c r="P829" t="s">
        <v>3592</v>
      </c>
    </row>
    <row r="830" spans="15:16" ht="19.149999999999999" x14ac:dyDescent="0.7">
      <c r="O830" t="s">
        <v>6002</v>
      </c>
      <c r="P830" t="s">
        <v>3596</v>
      </c>
    </row>
    <row r="831" spans="15:16" ht="19.149999999999999" x14ac:dyDescent="0.7">
      <c r="O831" t="s">
        <v>6003</v>
      </c>
      <c r="P831" t="s">
        <v>3602</v>
      </c>
    </row>
    <row r="832" spans="15:16" ht="19.149999999999999" x14ac:dyDescent="0.7">
      <c r="O832" t="s">
        <v>6004</v>
      </c>
      <c r="P832" t="s">
        <v>3605</v>
      </c>
    </row>
    <row r="833" spans="15:16" ht="19.149999999999999" x14ac:dyDescent="0.7">
      <c r="O833" t="s">
        <v>6005</v>
      </c>
      <c r="P833" t="s">
        <v>3610</v>
      </c>
    </row>
    <row r="834" spans="15:16" ht="19.149999999999999" x14ac:dyDescent="0.7">
      <c r="O834" t="s">
        <v>6006</v>
      </c>
      <c r="P834" t="s">
        <v>3614</v>
      </c>
    </row>
    <row r="835" spans="15:16" ht="19.149999999999999" x14ac:dyDescent="0.7">
      <c r="O835" t="s">
        <v>6007</v>
      </c>
      <c r="P835" t="s">
        <v>3618</v>
      </c>
    </row>
    <row r="836" spans="15:16" ht="19.149999999999999" x14ac:dyDescent="0.7">
      <c r="O836" t="s">
        <v>6008</v>
      </c>
      <c r="P836" t="s">
        <v>3621</v>
      </c>
    </row>
    <row r="837" spans="15:16" ht="19.149999999999999" x14ac:dyDescent="0.7">
      <c r="O837" t="s">
        <v>6009</v>
      </c>
      <c r="P837" t="s">
        <v>3624</v>
      </c>
    </row>
    <row r="838" spans="15:16" ht="19.149999999999999" x14ac:dyDescent="0.7">
      <c r="O838" t="s">
        <v>6010</v>
      </c>
      <c r="P838" t="s">
        <v>3629</v>
      </c>
    </row>
    <row r="839" spans="15:16" ht="19.149999999999999" x14ac:dyDescent="0.7">
      <c r="O839" t="s">
        <v>6011</v>
      </c>
      <c r="P839" t="s">
        <v>3632</v>
      </c>
    </row>
    <row r="840" spans="15:16" ht="19.149999999999999" x14ac:dyDescent="0.7">
      <c r="O840" t="s">
        <v>6012</v>
      </c>
      <c r="P840" t="s">
        <v>3636</v>
      </c>
    </row>
    <row r="841" spans="15:16" ht="19.149999999999999" x14ac:dyDescent="0.7">
      <c r="O841" t="s">
        <v>6013</v>
      </c>
      <c r="P841" t="s">
        <v>4963</v>
      </c>
    </row>
    <row r="842" spans="15:16" ht="19.149999999999999" x14ac:dyDescent="0.7">
      <c r="O842" t="s">
        <v>6014</v>
      </c>
      <c r="P842" t="s">
        <v>3640</v>
      </c>
    </row>
    <row r="843" spans="15:16" ht="19.149999999999999" x14ac:dyDescent="0.7">
      <c r="O843" t="s">
        <v>6015</v>
      </c>
      <c r="P843" t="s">
        <v>3643</v>
      </c>
    </row>
    <row r="844" spans="15:16" ht="19.149999999999999" x14ac:dyDescent="0.7">
      <c r="O844" t="s">
        <v>6016</v>
      </c>
      <c r="P844" t="s">
        <v>3646</v>
      </c>
    </row>
    <row r="845" spans="15:16" ht="19.149999999999999" x14ac:dyDescent="0.7">
      <c r="O845" t="s">
        <v>6017</v>
      </c>
      <c r="P845" t="s">
        <v>3649</v>
      </c>
    </row>
    <row r="846" spans="15:16" ht="19.149999999999999" x14ac:dyDescent="0.7">
      <c r="O846" t="s">
        <v>6018</v>
      </c>
      <c r="P846" t="s">
        <v>3652</v>
      </c>
    </row>
    <row r="847" spans="15:16" ht="19.149999999999999" x14ac:dyDescent="0.7">
      <c r="O847" t="s">
        <v>6019</v>
      </c>
      <c r="P847" t="s">
        <v>3655</v>
      </c>
    </row>
    <row r="848" spans="15:16" ht="19.149999999999999" x14ac:dyDescent="0.7">
      <c r="O848" t="s">
        <v>6020</v>
      </c>
      <c r="P848" t="s">
        <v>3659</v>
      </c>
    </row>
    <row r="849" spans="15:16" ht="19.149999999999999" x14ac:dyDescent="0.7">
      <c r="O849" t="s">
        <v>6021</v>
      </c>
      <c r="P849" t="s">
        <v>3664</v>
      </c>
    </row>
    <row r="850" spans="15:16" ht="19.149999999999999" x14ac:dyDescent="0.7">
      <c r="O850" t="s">
        <v>6022</v>
      </c>
      <c r="P850" t="s">
        <v>3668</v>
      </c>
    </row>
    <row r="851" spans="15:16" ht="19.149999999999999" x14ac:dyDescent="0.7">
      <c r="O851" t="s">
        <v>6023</v>
      </c>
      <c r="P851" t="s">
        <v>3673</v>
      </c>
    </row>
    <row r="852" spans="15:16" ht="19.149999999999999" x14ac:dyDescent="0.7">
      <c r="O852" t="s">
        <v>6024</v>
      </c>
      <c r="P852" t="s">
        <v>3676</v>
      </c>
    </row>
    <row r="853" spans="15:16" ht="19.149999999999999" x14ac:dyDescent="0.7">
      <c r="O853" t="s">
        <v>6025</v>
      </c>
      <c r="P853" t="s">
        <v>3679</v>
      </c>
    </row>
    <row r="854" spans="15:16" ht="19.149999999999999" x14ac:dyDescent="0.7">
      <c r="O854" t="s">
        <v>6026</v>
      </c>
      <c r="P854" t="s">
        <v>3682</v>
      </c>
    </row>
    <row r="855" spans="15:16" ht="19.149999999999999" x14ac:dyDescent="0.7">
      <c r="O855" t="s">
        <v>6027</v>
      </c>
      <c r="P855" t="s">
        <v>3685</v>
      </c>
    </row>
    <row r="856" spans="15:16" ht="19.149999999999999" x14ac:dyDescent="0.7">
      <c r="O856" t="s">
        <v>6028</v>
      </c>
      <c r="P856" t="s">
        <v>3688</v>
      </c>
    </row>
    <row r="857" spans="15:16" ht="19.149999999999999" x14ac:dyDescent="0.7">
      <c r="O857" t="s">
        <v>6029</v>
      </c>
      <c r="P857" t="s">
        <v>3692</v>
      </c>
    </row>
    <row r="858" spans="15:16" ht="19.149999999999999" x14ac:dyDescent="0.7">
      <c r="O858" t="s">
        <v>6030</v>
      </c>
      <c r="P858" t="s">
        <v>3696</v>
      </c>
    </row>
    <row r="859" spans="15:16" ht="19.149999999999999" x14ac:dyDescent="0.7">
      <c r="O859" t="s">
        <v>6031</v>
      </c>
      <c r="P859" t="s">
        <v>3700</v>
      </c>
    </row>
    <row r="860" spans="15:16" ht="19.149999999999999" x14ac:dyDescent="0.7">
      <c r="O860" t="s">
        <v>6032</v>
      </c>
      <c r="P860" t="s">
        <v>3705</v>
      </c>
    </row>
    <row r="861" spans="15:16" ht="19.149999999999999" x14ac:dyDescent="0.7">
      <c r="O861" t="s">
        <v>6033</v>
      </c>
      <c r="P861" t="s">
        <v>3710</v>
      </c>
    </row>
    <row r="862" spans="15:16" ht="19.149999999999999" x14ac:dyDescent="0.7">
      <c r="O862" t="s">
        <v>6034</v>
      </c>
      <c r="P862" t="s">
        <v>3714</v>
      </c>
    </row>
    <row r="863" spans="15:16" ht="19.149999999999999" x14ac:dyDescent="0.7">
      <c r="O863" t="s">
        <v>6035</v>
      </c>
      <c r="P863" t="s">
        <v>3717</v>
      </c>
    </row>
    <row r="864" spans="15:16" ht="19.149999999999999" x14ac:dyDescent="0.7">
      <c r="O864" t="s">
        <v>6036</v>
      </c>
      <c r="P864" t="s">
        <v>3721</v>
      </c>
    </row>
    <row r="865" spans="15:16" ht="19.149999999999999" x14ac:dyDescent="0.7">
      <c r="O865" t="s">
        <v>6037</v>
      </c>
      <c r="P865" t="s">
        <v>3724</v>
      </c>
    </row>
    <row r="866" spans="15:16" ht="19.149999999999999" x14ac:dyDescent="0.7">
      <c r="O866" t="s">
        <v>6038</v>
      </c>
      <c r="P866" t="s">
        <v>3728</v>
      </c>
    </row>
    <row r="867" spans="15:16" ht="19.149999999999999" x14ac:dyDescent="0.7">
      <c r="O867" t="s">
        <v>6039</v>
      </c>
      <c r="P867" t="s">
        <v>3731</v>
      </c>
    </row>
    <row r="868" spans="15:16" ht="19.149999999999999" x14ac:dyDescent="0.7">
      <c r="O868" t="s">
        <v>6040</v>
      </c>
      <c r="P868" t="s">
        <v>3735</v>
      </c>
    </row>
    <row r="869" spans="15:16" ht="19.149999999999999" x14ac:dyDescent="0.7">
      <c r="O869" t="s">
        <v>6041</v>
      </c>
      <c r="P869" t="s">
        <v>3738</v>
      </c>
    </row>
    <row r="870" spans="15:16" ht="19.149999999999999" x14ac:dyDescent="0.7">
      <c r="O870" t="s">
        <v>6042</v>
      </c>
      <c r="P870" t="s">
        <v>3742</v>
      </c>
    </row>
    <row r="871" spans="15:16" ht="19.149999999999999" x14ac:dyDescent="0.7">
      <c r="O871" t="s">
        <v>6043</v>
      </c>
      <c r="P871" t="s">
        <v>3745</v>
      </c>
    </row>
    <row r="872" spans="15:16" ht="19.149999999999999" x14ac:dyDescent="0.7">
      <c r="O872" t="s">
        <v>6044</v>
      </c>
      <c r="P872" t="s">
        <v>3748</v>
      </c>
    </row>
    <row r="873" spans="15:16" ht="19.149999999999999" x14ac:dyDescent="0.7">
      <c r="O873" t="s">
        <v>6045</v>
      </c>
      <c r="P873" t="s">
        <v>3751</v>
      </c>
    </row>
    <row r="874" spans="15:16" ht="19.149999999999999" x14ac:dyDescent="0.7">
      <c r="O874" t="s">
        <v>6046</v>
      </c>
      <c r="P874" t="s">
        <v>3756</v>
      </c>
    </row>
    <row r="875" spans="15:16" ht="19.149999999999999" x14ac:dyDescent="0.7">
      <c r="O875" t="s">
        <v>6047</v>
      </c>
      <c r="P875" t="s">
        <v>3761</v>
      </c>
    </row>
    <row r="876" spans="15:16" ht="19.149999999999999" x14ac:dyDescent="0.7">
      <c r="O876" t="s">
        <v>6048</v>
      </c>
      <c r="P876" t="s">
        <v>3763</v>
      </c>
    </row>
    <row r="877" spans="15:16" ht="19.149999999999999" x14ac:dyDescent="0.7">
      <c r="O877" t="s">
        <v>6049</v>
      </c>
      <c r="P877" t="s">
        <v>3766</v>
      </c>
    </row>
    <row r="878" spans="15:16" ht="19.149999999999999" x14ac:dyDescent="0.7">
      <c r="O878" t="s">
        <v>6050</v>
      </c>
      <c r="P878" t="s">
        <v>3769</v>
      </c>
    </row>
    <row r="879" spans="15:16" ht="19.149999999999999" x14ac:dyDescent="0.7">
      <c r="O879" t="s">
        <v>6051</v>
      </c>
      <c r="P879" t="s">
        <v>3772</v>
      </c>
    </row>
    <row r="880" spans="15:16" ht="19.149999999999999" x14ac:dyDescent="0.7">
      <c r="O880" t="s">
        <v>6052</v>
      </c>
      <c r="P880" t="s">
        <v>3776</v>
      </c>
    </row>
    <row r="881" spans="15:16" ht="19.149999999999999" x14ac:dyDescent="0.7">
      <c r="O881" t="s">
        <v>6053</v>
      </c>
      <c r="P881" t="s">
        <v>3781</v>
      </c>
    </row>
    <row r="882" spans="15:16" ht="19.149999999999999" x14ac:dyDescent="0.7">
      <c r="O882" t="s">
        <v>6054</v>
      </c>
      <c r="P882" t="s">
        <v>3785</v>
      </c>
    </row>
    <row r="883" spans="15:16" ht="19.149999999999999" x14ac:dyDescent="0.7">
      <c r="O883" t="s">
        <v>6055</v>
      </c>
      <c r="P883" t="s">
        <v>3789</v>
      </c>
    </row>
    <row r="884" spans="15:16" ht="19.149999999999999" x14ac:dyDescent="0.7">
      <c r="O884" t="s">
        <v>6056</v>
      </c>
      <c r="P884" t="s">
        <v>3792</v>
      </c>
    </row>
    <row r="885" spans="15:16" ht="19.149999999999999" x14ac:dyDescent="0.7">
      <c r="O885" t="s">
        <v>6057</v>
      </c>
      <c r="P885" t="s">
        <v>3795</v>
      </c>
    </row>
    <row r="886" spans="15:16" ht="19.149999999999999" x14ac:dyDescent="0.7">
      <c r="O886" t="s">
        <v>6058</v>
      </c>
      <c r="P886" t="s">
        <v>3798</v>
      </c>
    </row>
    <row r="887" spans="15:16" ht="19.149999999999999" x14ac:dyDescent="0.7">
      <c r="O887" t="s">
        <v>6059</v>
      </c>
      <c r="P887" t="s">
        <v>4639</v>
      </c>
    </row>
    <row r="888" spans="15:16" ht="19.149999999999999" x14ac:dyDescent="0.7">
      <c r="O888" t="s">
        <v>6060</v>
      </c>
      <c r="P888" t="s">
        <v>5494</v>
      </c>
    </row>
    <row r="889" spans="15:16" ht="19.149999999999999" x14ac:dyDescent="0.7">
      <c r="O889" t="s">
        <v>6061</v>
      </c>
      <c r="P889" t="s">
        <v>3809</v>
      </c>
    </row>
    <row r="890" spans="15:16" ht="19.149999999999999" x14ac:dyDescent="0.7">
      <c r="O890" t="s">
        <v>6062</v>
      </c>
      <c r="P890" t="s">
        <v>3812</v>
      </c>
    </row>
    <row r="891" spans="15:16" ht="19.149999999999999" x14ac:dyDescent="0.7">
      <c r="O891" t="s">
        <v>6063</v>
      </c>
      <c r="P891" t="s">
        <v>3817</v>
      </c>
    </row>
    <row r="892" spans="15:16" ht="19.149999999999999" x14ac:dyDescent="0.7">
      <c r="O892" t="s">
        <v>6064</v>
      </c>
      <c r="P892" t="s">
        <v>3820</v>
      </c>
    </row>
    <row r="893" spans="15:16" ht="19.149999999999999" x14ac:dyDescent="0.7">
      <c r="O893" t="s">
        <v>6065</v>
      </c>
      <c r="P893" t="s">
        <v>3824</v>
      </c>
    </row>
    <row r="894" spans="15:16" ht="19.149999999999999" x14ac:dyDescent="0.7">
      <c r="O894" t="s">
        <v>6066</v>
      </c>
      <c r="P894" t="s">
        <v>3829</v>
      </c>
    </row>
    <row r="895" spans="15:16" ht="19.149999999999999" x14ac:dyDescent="0.7">
      <c r="O895" t="s">
        <v>6067</v>
      </c>
      <c r="P895" t="s">
        <v>3834</v>
      </c>
    </row>
    <row r="896" spans="15:16" ht="19.149999999999999" x14ac:dyDescent="0.7">
      <c r="O896" t="s">
        <v>6068</v>
      </c>
      <c r="P896" t="s">
        <v>3837</v>
      </c>
    </row>
    <row r="897" spans="15:16" ht="19.149999999999999" x14ac:dyDescent="0.7">
      <c r="O897" t="s">
        <v>6069</v>
      </c>
      <c r="P897" t="s">
        <v>3841</v>
      </c>
    </row>
    <row r="898" spans="15:16" ht="19.149999999999999" x14ac:dyDescent="0.7">
      <c r="O898" t="s">
        <v>6070</v>
      </c>
      <c r="P898" t="s">
        <v>3846</v>
      </c>
    </row>
    <row r="899" spans="15:16" ht="19.149999999999999" x14ac:dyDescent="0.7">
      <c r="O899" t="s">
        <v>6071</v>
      </c>
      <c r="P899" t="s">
        <v>4636</v>
      </c>
    </row>
    <row r="900" spans="15:16" ht="19.149999999999999" x14ac:dyDescent="0.7">
      <c r="O900" t="s">
        <v>6072</v>
      </c>
      <c r="P900" t="s">
        <v>3852</v>
      </c>
    </row>
    <row r="901" spans="15:16" ht="19.149999999999999" x14ac:dyDescent="0.7">
      <c r="O901" t="s">
        <v>6073</v>
      </c>
      <c r="P901" t="s">
        <v>3856</v>
      </c>
    </row>
    <row r="902" spans="15:16" ht="19.149999999999999" x14ac:dyDescent="0.7">
      <c r="O902" t="s">
        <v>6074</v>
      </c>
      <c r="P902" t="s">
        <v>3860</v>
      </c>
    </row>
    <row r="903" spans="15:16" ht="19.149999999999999" x14ac:dyDescent="0.7">
      <c r="O903" t="s">
        <v>6075</v>
      </c>
      <c r="P903" t="s">
        <v>3864</v>
      </c>
    </row>
    <row r="904" spans="15:16" ht="19.149999999999999" x14ac:dyDescent="0.7">
      <c r="O904" t="s">
        <v>6076</v>
      </c>
      <c r="P904" t="s">
        <v>3868</v>
      </c>
    </row>
    <row r="905" spans="15:16" ht="19.149999999999999" x14ac:dyDescent="0.7">
      <c r="O905" t="s">
        <v>6077</v>
      </c>
      <c r="P905" t="s">
        <v>3871</v>
      </c>
    </row>
    <row r="906" spans="15:16" ht="19.149999999999999" x14ac:dyDescent="0.7">
      <c r="O906" t="s">
        <v>6078</v>
      </c>
      <c r="P906" t="s">
        <v>3876</v>
      </c>
    </row>
    <row r="907" spans="15:16" ht="19.149999999999999" x14ac:dyDescent="0.7">
      <c r="O907" t="s">
        <v>6079</v>
      </c>
      <c r="P907" t="s">
        <v>3881</v>
      </c>
    </row>
    <row r="908" spans="15:16" ht="19.149999999999999" x14ac:dyDescent="0.7">
      <c r="O908" t="s">
        <v>6080</v>
      </c>
      <c r="P908" t="s">
        <v>3884</v>
      </c>
    </row>
    <row r="909" spans="15:16" ht="19.149999999999999" x14ac:dyDescent="0.7">
      <c r="O909" t="s">
        <v>6081</v>
      </c>
      <c r="P909" t="s">
        <v>5656</v>
      </c>
    </row>
    <row r="910" spans="15:16" ht="19.149999999999999" x14ac:dyDescent="0.7">
      <c r="O910" t="s">
        <v>6082</v>
      </c>
      <c r="P910" t="s">
        <v>3891</v>
      </c>
    </row>
    <row r="911" spans="15:16" ht="19.149999999999999" x14ac:dyDescent="0.7">
      <c r="O911" t="s">
        <v>6083</v>
      </c>
      <c r="P911" t="s">
        <v>3894</v>
      </c>
    </row>
    <row r="912" spans="15:16" ht="19.149999999999999" x14ac:dyDescent="0.7">
      <c r="O912" t="s">
        <v>6084</v>
      </c>
      <c r="P912" t="s">
        <v>3898</v>
      </c>
    </row>
    <row r="913" spans="15:16" ht="19.149999999999999" x14ac:dyDescent="0.7">
      <c r="O913" t="s">
        <v>6085</v>
      </c>
      <c r="P913" t="s">
        <v>3901</v>
      </c>
    </row>
    <row r="914" spans="15:16" ht="19.149999999999999" x14ac:dyDescent="0.7">
      <c r="O914" t="s">
        <v>6086</v>
      </c>
      <c r="P914" t="s">
        <v>3905</v>
      </c>
    </row>
    <row r="915" spans="15:16" ht="19.149999999999999" x14ac:dyDescent="0.7">
      <c r="O915" t="s">
        <v>6087</v>
      </c>
      <c r="P915" t="s">
        <v>3908</v>
      </c>
    </row>
    <row r="916" spans="15:16" ht="19.149999999999999" x14ac:dyDescent="0.7">
      <c r="O916" t="s">
        <v>6088</v>
      </c>
      <c r="P916" t="s">
        <v>3913</v>
      </c>
    </row>
    <row r="917" spans="15:16" ht="19.149999999999999" x14ac:dyDescent="0.7">
      <c r="O917" t="s">
        <v>6089</v>
      </c>
      <c r="P917" t="s">
        <v>3917</v>
      </c>
    </row>
    <row r="918" spans="15:16" ht="19.149999999999999" x14ac:dyDescent="0.7">
      <c r="O918" t="s">
        <v>6090</v>
      </c>
      <c r="P918" t="s">
        <v>3920</v>
      </c>
    </row>
    <row r="919" spans="15:16" ht="19.149999999999999" x14ac:dyDescent="0.7">
      <c r="O919" t="s">
        <v>6091</v>
      </c>
      <c r="P919" t="s">
        <v>3923</v>
      </c>
    </row>
    <row r="920" spans="15:16" ht="19.149999999999999" x14ac:dyDescent="0.7">
      <c r="O920" t="s">
        <v>6092</v>
      </c>
      <c r="P920" t="s">
        <v>3927</v>
      </c>
    </row>
    <row r="921" spans="15:16" ht="19.149999999999999" x14ac:dyDescent="0.7">
      <c r="O921" t="s">
        <v>6093</v>
      </c>
      <c r="P921" t="s">
        <v>3930</v>
      </c>
    </row>
    <row r="922" spans="15:16" ht="19.149999999999999" x14ac:dyDescent="0.7">
      <c r="O922" t="s">
        <v>6094</v>
      </c>
      <c r="P922" t="s">
        <v>3935</v>
      </c>
    </row>
    <row r="923" spans="15:16" ht="19.149999999999999" x14ac:dyDescent="0.7">
      <c r="O923" t="s">
        <v>6095</v>
      </c>
      <c r="P923" t="s">
        <v>3940</v>
      </c>
    </row>
    <row r="924" spans="15:16" ht="19.149999999999999" x14ac:dyDescent="0.7">
      <c r="O924" t="s">
        <v>6096</v>
      </c>
      <c r="P924" t="s">
        <v>3944</v>
      </c>
    </row>
    <row r="925" spans="15:16" ht="19.149999999999999" x14ac:dyDescent="0.7">
      <c r="O925" t="s">
        <v>6097</v>
      </c>
      <c r="P925" t="s">
        <v>3948</v>
      </c>
    </row>
    <row r="926" spans="15:16" ht="19.149999999999999" x14ac:dyDescent="0.7">
      <c r="O926" t="s">
        <v>6098</v>
      </c>
      <c r="P926" t="s">
        <v>3952</v>
      </c>
    </row>
    <row r="927" spans="15:16" ht="19.149999999999999" x14ac:dyDescent="0.7">
      <c r="O927" t="s">
        <v>6099</v>
      </c>
      <c r="P927" t="s">
        <v>3955</v>
      </c>
    </row>
    <row r="928" spans="15:16" ht="19.149999999999999" x14ac:dyDescent="0.7">
      <c r="O928" t="s">
        <v>6100</v>
      </c>
      <c r="P928" t="s">
        <v>3958</v>
      </c>
    </row>
    <row r="929" spans="15:16" ht="19.149999999999999" x14ac:dyDescent="0.7">
      <c r="O929" t="s">
        <v>6101</v>
      </c>
      <c r="P929" t="s">
        <v>3961</v>
      </c>
    </row>
    <row r="930" spans="15:16" ht="19.149999999999999" x14ac:dyDescent="0.7">
      <c r="O930" t="s">
        <v>6102</v>
      </c>
      <c r="P930" t="s">
        <v>3964</v>
      </c>
    </row>
    <row r="931" spans="15:16" ht="19.149999999999999" x14ac:dyDescent="0.7">
      <c r="O931" t="s">
        <v>6103</v>
      </c>
      <c r="P931" t="s">
        <v>3968</v>
      </c>
    </row>
    <row r="932" spans="15:16" ht="19.149999999999999" x14ac:dyDescent="0.7">
      <c r="O932" t="s">
        <v>6104</v>
      </c>
      <c r="P932" t="s">
        <v>3971</v>
      </c>
    </row>
    <row r="933" spans="15:16" ht="19.149999999999999" x14ac:dyDescent="0.7">
      <c r="O933" t="s">
        <v>6105</v>
      </c>
      <c r="P933" t="s">
        <v>3975</v>
      </c>
    </row>
    <row r="934" spans="15:16" ht="19.149999999999999" x14ac:dyDescent="0.7">
      <c r="O934" t="s">
        <v>6106</v>
      </c>
      <c r="P934" t="s">
        <v>3979</v>
      </c>
    </row>
    <row r="935" spans="15:16" ht="19.149999999999999" x14ac:dyDescent="0.7">
      <c r="O935" t="s">
        <v>6107</v>
      </c>
      <c r="P935" t="s">
        <v>3982</v>
      </c>
    </row>
    <row r="936" spans="15:16" ht="19.149999999999999" x14ac:dyDescent="0.7">
      <c r="O936" t="s">
        <v>6108</v>
      </c>
      <c r="P936" t="s">
        <v>3986</v>
      </c>
    </row>
    <row r="937" spans="15:16" ht="19.149999999999999" x14ac:dyDescent="0.7">
      <c r="O937" t="s">
        <v>6109</v>
      </c>
      <c r="P937" t="s">
        <v>3989</v>
      </c>
    </row>
    <row r="938" spans="15:16" ht="19.149999999999999" x14ac:dyDescent="0.7">
      <c r="O938" t="s">
        <v>6110</v>
      </c>
      <c r="P938" t="s">
        <v>3992</v>
      </c>
    </row>
    <row r="939" spans="15:16" ht="19.149999999999999" x14ac:dyDescent="0.7">
      <c r="O939" t="s">
        <v>6111</v>
      </c>
      <c r="P939" t="s">
        <v>3995</v>
      </c>
    </row>
    <row r="940" spans="15:16" ht="19.149999999999999" x14ac:dyDescent="0.7">
      <c r="O940" t="s">
        <v>6112</v>
      </c>
      <c r="P940" t="s">
        <v>3999</v>
      </c>
    </row>
    <row r="941" spans="15:16" ht="19.149999999999999" x14ac:dyDescent="0.7">
      <c r="O941" t="s">
        <v>6113</v>
      </c>
      <c r="P941" t="s">
        <v>4005</v>
      </c>
    </row>
    <row r="942" spans="15:16" ht="19.149999999999999" x14ac:dyDescent="0.7">
      <c r="O942" t="s">
        <v>6114</v>
      </c>
      <c r="P942" t="s">
        <v>4009</v>
      </c>
    </row>
    <row r="943" spans="15:16" ht="19.149999999999999" x14ac:dyDescent="0.7">
      <c r="O943" t="s">
        <v>6115</v>
      </c>
      <c r="P943" t="s">
        <v>4012</v>
      </c>
    </row>
    <row r="944" spans="15:16" ht="19.149999999999999" x14ac:dyDescent="0.7">
      <c r="O944" t="s">
        <v>6116</v>
      </c>
      <c r="P944" t="s">
        <v>4016</v>
      </c>
    </row>
    <row r="945" spans="15:16" ht="19.149999999999999" x14ac:dyDescent="0.7">
      <c r="O945" t="s">
        <v>6117</v>
      </c>
      <c r="P945" t="s">
        <v>4019</v>
      </c>
    </row>
    <row r="946" spans="15:16" ht="19.149999999999999" x14ac:dyDescent="0.7">
      <c r="O946" t="s">
        <v>6118</v>
      </c>
      <c r="P946" t="s">
        <v>4022</v>
      </c>
    </row>
    <row r="947" spans="15:16" ht="19.149999999999999" x14ac:dyDescent="0.7">
      <c r="O947" t="s">
        <v>6119</v>
      </c>
      <c r="P947" t="s">
        <v>4026</v>
      </c>
    </row>
    <row r="948" spans="15:16" ht="19.149999999999999" x14ac:dyDescent="0.7">
      <c r="O948" t="s">
        <v>6120</v>
      </c>
      <c r="P948" t="s">
        <v>4030</v>
      </c>
    </row>
    <row r="949" spans="15:16" ht="19.149999999999999" x14ac:dyDescent="0.7">
      <c r="O949" t="s">
        <v>6121</v>
      </c>
      <c r="P949" t="s">
        <v>4034</v>
      </c>
    </row>
    <row r="950" spans="15:16" ht="19.149999999999999" x14ac:dyDescent="0.7">
      <c r="O950" t="s">
        <v>6122</v>
      </c>
      <c r="P950" t="s">
        <v>4037</v>
      </c>
    </row>
    <row r="951" spans="15:16" ht="19.149999999999999" x14ac:dyDescent="0.7">
      <c r="O951" t="s">
        <v>6123</v>
      </c>
      <c r="P951" t="s">
        <v>4040</v>
      </c>
    </row>
    <row r="952" spans="15:16" ht="19.149999999999999" x14ac:dyDescent="0.7">
      <c r="O952" t="s">
        <v>6124</v>
      </c>
      <c r="P952" t="s">
        <v>4043</v>
      </c>
    </row>
    <row r="953" spans="15:16" ht="19.149999999999999" x14ac:dyDescent="0.7">
      <c r="O953" t="s">
        <v>6125</v>
      </c>
      <c r="P953" t="s">
        <v>4049</v>
      </c>
    </row>
    <row r="954" spans="15:16" ht="19.149999999999999" x14ac:dyDescent="0.7">
      <c r="O954" t="s">
        <v>6126</v>
      </c>
      <c r="P954" t="s">
        <v>4052</v>
      </c>
    </row>
    <row r="955" spans="15:16" ht="19.149999999999999" x14ac:dyDescent="0.7">
      <c r="O955" t="s">
        <v>6127</v>
      </c>
      <c r="P955" t="s">
        <v>4056</v>
      </c>
    </row>
    <row r="956" spans="15:16" ht="19.149999999999999" x14ac:dyDescent="0.7">
      <c r="O956" t="s">
        <v>6128</v>
      </c>
      <c r="P956" t="s">
        <v>4061</v>
      </c>
    </row>
    <row r="957" spans="15:16" ht="19.149999999999999" x14ac:dyDescent="0.7">
      <c r="O957" t="s">
        <v>6129</v>
      </c>
      <c r="P957" t="s">
        <v>4064</v>
      </c>
    </row>
    <row r="958" spans="15:16" ht="19.149999999999999" x14ac:dyDescent="0.7">
      <c r="O958" t="s">
        <v>6130</v>
      </c>
      <c r="P958" t="s">
        <v>4067</v>
      </c>
    </row>
    <row r="959" spans="15:16" ht="19.149999999999999" x14ac:dyDescent="0.7">
      <c r="O959" t="s">
        <v>6131</v>
      </c>
      <c r="P959" t="s">
        <v>4071</v>
      </c>
    </row>
    <row r="960" spans="15:16" ht="19.149999999999999" x14ac:dyDescent="0.7">
      <c r="O960" t="s">
        <v>6132</v>
      </c>
      <c r="P960" t="s">
        <v>4074</v>
      </c>
    </row>
    <row r="961" spans="15:16" ht="19.149999999999999" x14ac:dyDescent="0.7">
      <c r="O961" t="s">
        <v>6133</v>
      </c>
      <c r="P961" t="s">
        <v>4624</v>
      </c>
    </row>
    <row r="962" spans="15:16" ht="19.149999999999999" x14ac:dyDescent="0.7">
      <c r="O962" t="s">
        <v>6134</v>
      </c>
      <c r="P962" t="s">
        <v>4082</v>
      </c>
    </row>
    <row r="963" spans="15:16" ht="19.149999999999999" x14ac:dyDescent="0.7">
      <c r="O963" t="s">
        <v>6135</v>
      </c>
      <c r="P963" t="s">
        <v>4085</v>
      </c>
    </row>
    <row r="964" spans="15:16" ht="19.149999999999999" x14ac:dyDescent="0.7">
      <c r="O964" t="s">
        <v>6136</v>
      </c>
      <c r="P964" t="s">
        <v>4088</v>
      </c>
    </row>
    <row r="965" spans="15:16" ht="19.149999999999999" x14ac:dyDescent="0.7">
      <c r="O965" t="s">
        <v>6137</v>
      </c>
      <c r="P965" t="s">
        <v>4092</v>
      </c>
    </row>
    <row r="966" spans="15:16" ht="19.149999999999999" x14ac:dyDescent="0.7">
      <c r="O966" t="s">
        <v>6138</v>
      </c>
      <c r="P966" t="s">
        <v>4095</v>
      </c>
    </row>
    <row r="967" spans="15:16" ht="19.149999999999999" x14ac:dyDescent="0.7">
      <c r="O967" t="s">
        <v>6139</v>
      </c>
      <c r="P967" t="s">
        <v>4101</v>
      </c>
    </row>
    <row r="968" spans="15:16" ht="19.149999999999999" x14ac:dyDescent="0.7">
      <c r="O968" t="s">
        <v>6140</v>
      </c>
      <c r="P968" t="s">
        <v>4105</v>
      </c>
    </row>
    <row r="969" spans="15:16" ht="19.149999999999999" x14ac:dyDescent="0.7">
      <c r="O969" t="s">
        <v>6141</v>
      </c>
      <c r="P969" t="s">
        <v>4109</v>
      </c>
    </row>
    <row r="970" spans="15:16" ht="19.149999999999999" x14ac:dyDescent="0.7">
      <c r="O970" t="s">
        <v>6142</v>
      </c>
      <c r="P970" t="s">
        <v>4113</v>
      </c>
    </row>
    <row r="971" spans="15:16" ht="19.149999999999999" x14ac:dyDescent="0.7">
      <c r="O971" t="s">
        <v>6143</v>
      </c>
      <c r="P971" t="s">
        <v>4116</v>
      </c>
    </row>
    <row r="972" spans="15:16" ht="19.149999999999999" x14ac:dyDescent="0.7">
      <c r="O972" t="s">
        <v>6144</v>
      </c>
      <c r="P972" t="s">
        <v>4120</v>
      </c>
    </row>
    <row r="973" spans="15:16" ht="19.149999999999999" x14ac:dyDescent="0.7">
      <c r="O973" t="s">
        <v>6145</v>
      </c>
      <c r="P973" t="s">
        <v>4124</v>
      </c>
    </row>
    <row r="974" spans="15:16" ht="19.149999999999999" x14ac:dyDescent="0.7">
      <c r="O974" t="s">
        <v>6146</v>
      </c>
      <c r="P974" t="s">
        <v>4127</v>
      </c>
    </row>
    <row r="975" spans="15:16" ht="19.149999999999999" x14ac:dyDescent="0.7">
      <c r="O975" t="s">
        <v>6147</v>
      </c>
      <c r="P975" t="s">
        <v>4130</v>
      </c>
    </row>
    <row r="976" spans="15:16" ht="19.149999999999999" x14ac:dyDescent="0.7">
      <c r="O976" t="s">
        <v>6148</v>
      </c>
      <c r="P976" t="s">
        <v>4135</v>
      </c>
    </row>
    <row r="977" spans="15:16" ht="19.149999999999999" x14ac:dyDescent="0.7">
      <c r="O977" t="s">
        <v>6149</v>
      </c>
      <c r="P977" t="s">
        <v>4138</v>
      </c>
    </row>
    <row r="978" spans="15:16" ht="19.149999999999999" x14ac:dyDescent="0.7">
      <c r="O978" t="s">
        <v>6150</v>
      </c>
      <c r="P978" t="s">
        <v>4141</v>
      </c>
    </row>
    <row r="979" spans="15:16" ht="19.149999999999999" x14ac:dyDescent="0.7">
      <c r="O979" t="s">
        <v>6151</v>
      </c>
      <c r="P979" t="s">
        <v>4145</v>
      </c>
    </row>
    <row r="980" spans="15:16" ht="19.149999999999999" x14ac:dyDescent="0.7">
      <c r="O980" t="s">
        <v>6152</v>
      </c>
      <c r="P980" t="s">
        <v>4149</v>
      </c>
    </row>
    <row r="981" spans="15:16" ht="19.149999999999999" x14ac:dyDescent="0.7">
      <c r="O981" t="s">
        <v>6153</v>
      </c>
      <c r="P981" t="s">
        <v>4153</v>
      </c>
    </row>
    <row r="982" spans="15:16" ht="19.149999999999999" x14ac:dyDescent="0.7">
      <c r="O982" t="s">
        <v>6154</v>
      </c>
      <c r="P982" t="s">
        <v>4157</v>
      </c>
    </row>
    <row r="983" spans="15:16" ht="19.149999999999999" x14ac:dyDescent="0.7">
      <c r="O983" t="s">
        <v>6155</v>
      </c>
      <c r="P983" t="s">
        <v>4160</v>
      </c>
    </row>
    <row r="984" spans="15:16" ht="19.149999999999999" x14ac:dyDescent="0.7">
      <c r="O984" t="s">
        <v>6156</v>
      </c>
      <c r="P984" t="s">
        <v>4164</v>
      </c>
    </row>
    <row r="985" spans="15:16" ht="19.149999999999999" x14ac:dyDescent="0.7">
      <c r="O985" t="s">
        <v>6157</v>
      </c>
      <c r="P985" t="s">
        <v>4167</v>
      </c>
    </row>
    <row r="986" spans="15:16" ht="19.149999999999999" x14ac:dyDescent="0.7">
      <c r="O986" t="s">
        <v>6158</v>
      </c>
      <c r="P986" t="s">
        <v>4170</v>
      </c>
    </row>
    <row r="987" spans="15:16" ht="19.149999999999999" x14ac:dyDescent="0.7">
      <c r="O987" t="s">
        <v>6159</v>
      </c>
      <c r="P987" t="s">
        <v>4173</v>
      </c>
    </row>
    <row r="988" spans="15:16" ht="19.149999999999999" x14ac:dyDescent="0.7">
      <c r="O988" t="s">
        <v>6160</v>
      </c>
      <c r="P988" t="s">
        <v>4177</v>
      </c>
    </row>
    <row r="989" spans="15:16" ht="19.149999999999999" x14ac:dyDescent="0.7">
      <c r="O989" t="s">
        <v>6161</v>
      </c>
      <c r="P989" t="s">
        <v>4180</v>
      </c>
    </row>
    <row r="990" spans="15:16" ht="19.149999999999999" x14ac:dyDescent="0.7">
      <c r="O990" t="s">
        <v>6162</v>
      </c>
      <c r="P990" t="s">
        <v>4185</v>
      </c>
    </row>
    <row r="991" spans="15:16" ht="19.149999999999999" x14ac:dyDescent="0.7">
      <c r="O991" t="s">
        <v>6163</v>
      </c>
      <c r="P991" t="s">
        <v>4189</v>
      </c>
    </row>
    <row r="992" spans="15:16" ht="19.149999999999999" x14ac:dyDescent="0.7">
      <c r="O992" t="s">
        <v>6164</v>
      </c>
      <c r="P992" t="s">
        <v>4192</v>
      </c>
    </row>
    <row r="993" spans="15:16" ht="19.149999999999999" x14ac:dyDescent="0.7">
      <c r="O993" t="s">
        <v>6165</v>
      </c>
      <c r="P993" t="s">
        <v>4198</v>
      </c>
    </row>
    <row r="994" spans="15:16" ht="19.149999999999999" x14ac:dyDescent="0.7">
      <c r="O994" t="s">
        <v>6166</v>
      </c>
      <c r="P994" t="s">
        <v>4201</v>
      </c>
    </row>
    <row r="995" spans="15:16" ht="19.149999999999999" x14ac:dyDescent="0.7">
      <c r="O995" t="s">
        <v>6167</v>
      </c>
      <c r="P995" t="s">
        <v>4206</v>
      </c>
    </row>
    <row r="996" spans="15:16" ht="19.149999999999999" x14ac:dyDescent="0.7">
      <c r="O996" t="s">
        <v>6168</v>
      </c>
      <c r="P996" t="s">
        <v>4208</v>
      </c>
    </row>
    <row r="997" spans="15:16" ht="19.149999999999999" x14ac:dyDescent="0.7">
      <c r="O997" t="s">
        <v>6169</v>
      </c>
      <c r="P997" t="s">
        <v>4213</v>
      </c>
    </row>
    <row r="998" spans="15:16" ht="19.149999999999999" x14ac:dyDescent="0.7">
      <c r="O998" t="s">
        <v>6170</v>
      </c>
      <c r="P998" t="s">
        <v>4218</v>
      </c>
    </row>
    <row r="999" spans="15:16" ht="19.149999999999999" x14ac:dyDescent="0.7">
      <c r="O999" t="s">
        <v>6171</v>
      </c>
      <c r="P999" t="s">
        <v>4222</v>
      </c>
    </row>
    <row r="1000" spans="15:16" ht="19.149999999999999" x14ac:dyDescent="0.7">
      <c r="O1000" t="s">
        <v>6172</v>
      </c>
      <c r="P1000" t="s">
        <v>4225</v>
      </c>
    </row>
    <row r="1001" spans="15:16" ht="19.149999999999999" x14ac:dyDescent="0.7">
      <c r="O1001" t="s">
        <v>6173</v>
      </c>
      <c r="P1001" t="s">
        <v>4228</v>
      </c>
    </row>
    <row r="1002" spans="15:16" ht="19.149999999999999" x14ac:dyDescent="0.7">
      <c r="O1002" t="s">
        <v>6174</v>
      </c>
      <c r="P1002" t="s">
        <v>4232</v>
      </c>
    </row>
    <row r="1003" spans="15:16" ht="19.149999999999999" x14ac:dyDescent="0.7">
      <c r="O1003" t="s">
        <v>6175</v>
      </c>
      <c r="P1003" t="s">
        <v>4236</v>
      </c>
    </row>
    <row r="1004" spans="15:16" ht="19.149999999999999" x14ac:dyDescent="0.7">
      <c r="O1004" t="s">
        <v>6176</v>
      </c>
      <c r="P1004" t="s">
        <v>4240</v>
      </c>
    </row>
    <row r="1005" spans="15:16" ht="19.149999999999999" x14ac:dyDescent="0.7">
      <c r="O1005" t="s">
        <v>6177</v>
      </c>
      <c r="P1005" t="s">
        <v>4244</v>
      </c>
    </row>
    <row r="1006" spans="15:16" ht="19.149999999999999" x14ac:dyDescent="0.7">
      <c r="O1006" t="s">
        <v>6178</v>
      </c>
      <c r="P1006" t="s">
        <v>4248</v>
      </c>
    </row>
    <row r="1007" spans="15:16" ht="19.149999999999999" x14ac:dyDescent="0.7">
      <c r="O1007" t="s">
        <v>6179</v>
      </c>
      <c r="P1007" t="s">
        <v>4251</v>
      </c>
    </row>
    <row r="1008" spans="15:16" ht="19.149999999999999" x14ac:dyDescent="0.7">
      <c r="O1008" t="s">
        <v>6180</v>
      </c>
      <c r="P1008" t="s">
        <v>4254</v>
      </c>
    </row>
    <row r="1009" spans="15:16" ht="19.149999999999999" x14ac:dyDescent="0.7">
      <c r="O1009" t="s">
        <v>6181</v>
      </c>
      <c r="P1009" t="s">
        <v>4257</v>
      </c>
    </row>
    <row r="1010" spans="15:16" ht="19.149999999999999" x14ac:dyDescent="0.7">
      <c r="O1010" t="s">
        <v>6182</v>
      </c>
      <c r="P1010" t="s">
        <v>2963</v>
      </c>
    </row>
    <row r="1011" spans="15:16" ht="19.149999999999999" x14ac:dyDescent="0.7">
      <c r="O1011" t="s">
        <v>6183</v>
      </c>
      <c r="P1011" t="s">
        <v>4263</v>
      </c>
    </row>
    <row r="1012" spans="15:16" ht="19.149999999999999" x14ac:dyDescent="0.7">
      <c r="O1012" t="s">
        <v>6184</v>
      </c>
      <c r="P1012" t="s">
        <v>4266</v>
      </c>
    </row>
  </sheetData>
  <autoFilter ref="A1:J718" xr:uid="{00000000-0009-0000-0000-000004000000}"/>
  <phoneticPr fontId="1" type="noConversion"/>
  <pageMargins left="0.7" right="0.7" top="0.75" bottom="0.75" header="0.3" footer="0.3"/>
  <ignoredErrors>
    <ignoredError sqref="A1:T10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기본정보</vt:lpstr>
      <vt:lpstr>입사일자</vt:lpstr>
      <vt:lpstr>ERP자료_원본</vt:lpstr>
      <vt:lpstr>ERP자료_수정_1</vt:lpstr>
      <vt:lpstr>ERP자료_수정_2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KANG</dc:creator>
  <cp:lastModifiedBy>DANIEL KANG</cp:lastModifiedBy>
  <dcterms:created xsi:type="dcterms:W3CDTF">2025-09-04T23:52:25Z</dcterms:created>
  <dcterms:modified xsi:type="dcterms:W3CDTF">2025-10-06T08:10:57Z</dcterms:modified>
</cp:coreProperties>
</file>