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3_ncr:1_{7617A041-6382-434B-99C4-F1D987956B0C}" xr6:coauthVersionLast="31" xr6:coauthVersionMax="31" xr10:uidLastSave="{00000000-0000-0000-0000-000000000000}"/>
  <bookViews>
    <workbookView xWindow="0" yWindow="0" windowWidth="28800" windowHeight="11325" xr2:uid="{00000000-000D-0000-FFFF-FFFF00000000}"/>
  </bookViews>
  <sheets>
    <sheet name="One Way Anova" sheetId="1" r:id="rId1"/>
  </sheets>
  <calcPr calcId="179017"/>
</workbook>
</file>

<file path=xl/calcChain.xml><?xml version="1.0" encoding="utf-8"?>
<calcChain xmlns="http://schemas.openxmlformats.org/spreadsheetml/2006/main">
  <c r="O54" i="1" l="1"/>
  <c r="M54" i="1" l="1"/>
  <c r="K54" i="1"/>
  <c r="O45" i="1"/>
  <c r="O46" i="1"/>
  <c r="O47" i="1"/>
  <c r="O48" i="1"/>
  <c r="O49" i="1"/>
  <c r="O50" i="1"/>
  <c r="O51" i="1"/>
  <c r="O52" i="1"/>
  <c r="O53" i="1"/>
  <c r="O44" i="1"/>
  <c r="O29" i="1"/>
  <c r="O30" i="1"/>
  <c r="O31" i="1"/>
  <c r="O32" i="1"/>
  <c r="O33" i="1"/>
  <c r="O34" i="1"/>
  <c r="O35" i="1"/>
  <c r="O36" i="1"/>
  <c r="O37" i="1"/>
  <c r="O28" i="1"/>
  <c r="O13" i="1"/>
  <c r="O14" i="1"/>
  <c r="O15" i="1"/>
  <c r="O16" i="1"/>
  <c r="O17" i="1"/>
  <c r="O18" i="1"/>
  <c r="O19" i="1"/>
  <c r="O20" i="1"/>
  <c r="O21" i="1"/>
  <c r="O12" i="1"/>
  <c r="I45" i="1"/>
  <c r="I46" i="1"/>
  <c r="I47" i="1"/>
  <c r="I48" i="1"/>
  <c r="I49" i="1"/>
  <c r="I50" i="1"/>
  <c r="I51" i="1"/>
  <c r="I52" i="1"/>
  <c r="I53" i="1"/>
  <c r="I44" i="1"/>
  <c r="I29" i="1"/>
  <c r="I30" i="1"/>
  <c r="I31" i="1"/>
  <c r="I32" i="1"/>
  <c r="I33" i="1"/>
  <c r="I34" i="1"/>
  <c r="I35" i="1"/>
  <c r="I36" i="1"/>
  <c r="I37" i="1"/>
  <c r="I28" i="1"/>
  <c r="I13" i="1"/>
  <c r="I14" i="1"/>
  <c r="I15" i="1"/>
  <c r="I16" i="1"/>
  <c r="I17" i="1"/>
  <c r="I18" i="1"/>
  <c r="I19" i="1"/>
  <c r="I20" i="1"/>
  <c r="I21" i="1"/>
  <c r="I12" i="1"/>
  <c r="H53" i="1"/>
  <c r="H52" i="1"/>
  <c r="H51" i="1"/>
  <c r="H50" i="1"/>
  <c r="H49" i="1"/>
  <c r="H48" i="1"/>
  <c r="H47" i="1"/>
  <c r="H46" i="1"/>
  <c r="J46" i="1" s="1"/>
  <c r="K46" i="1" s="1"/>
  <c r="H45" i="1"/>
  <c r="H44" i="1"/>
  <c r="H37" i="1"/>
  <c r="H36" i="1"/>
  <c r="H35" i="1"/>
  <c r="H34" i="1"/>
  <c r="H33" i="1"/>
  <c r="H32" i="1"/>
  <c r="J32" i="1" s="1"/>
  <c r="K32" i="1" s="1"/>
  <c r="H31" i="1"/>
  <c r="H30" i="1"/>
  <c r="H29" i="1"/>
  <c r="H28" i="1"/>
  <c r="H21" i="1"/>
  <c r="L21" i="1" s="1"/>
  <c r="M21" i="1" s="1"/>
  <c r="H20" i="1"/>
  <c r="L20" i="1" s="1"/>
  <c r="M20" i="1" s="1"/>
  <c r="H19" i="1"/>
  <c r="L19" i="1" s="1"/>
  <c r="M19" i="1" s="1"/>
  <c r="H18" i="1"/>
  <c r="L18" i="1" s="1"/>
  <c r="M18" i="1" s="1"/>
  <c r="H17" i="1"/>
  <c r="L17" i="1" s="1"/>
  <c r="M17" i="1" s="1"/>
  <c r="H16" i="1"/>
  <c r="L16" i="1" s="1"/>
  <c r="M16" i="1" s="1"/>
  <c r="H15" i="1"/>
  <c r="H14" i="1"/>
  <c r="L14" i="1" s="1"/>
  <c r="M14" i="1" s="1"/>
  <c r="H13" i="1"/>
  <c r="L13" i="1" s="1"/>
  <c r="M13" i="1" s="1"/>
  <c r="H12" i="1"/>
  <c r="L12" i="1" s="1"/>
  <c r="M12" i="1" s="1"/>
  <c r="N18" i="1"/>
  <c r="N17" i="1"/>
  <c r="N15" i="1"/>
  <c r="N14" i="1"/>
  <c r="N16" i="1"/>
  <c r="N19" i="1"/>
  <c r="J21" i="1" l="1"/>
  <c r="K21" i="1" s="1"/>
  <c r="J16" i="1"/>
  <c r="K16" i="1" s="1"/>
  <c r="J28" i="1"/>
  <c r="K28" i="1" s="1"/>
  <c r="J50" i="1"/>
  <c r="K50" i="1" s="1"/>
  <c r="J52" i="1"/>
  <c r="K52" i="1" s="1"/>
  <c r="J31" i="1"/>
  <c r="K31" i="1" s="1"/>
  <c r="J45" i="1"/>
  <c r="K45" i="1" s="1"/>
  <c r="J33" i="1"/>
  <c r="K33" i="1" s="1"/>
  <c r="J36" i="1"/>
  <c r="K36" i="1" s="1"/>
  <c r="J30" i="1"/>
  <c r="K30" i="1" s="1"/>
  <c r="J53" i="1"/>
  <c r="K53" i="1" s="1"/>
  <c r="J35" i="1"/>
  <c r="K35" i="1" s="1"/>
  <c r="J49" i="1"/>
  <c r="K49" i="1" s="1"/>
  <c r="J44" i="1"/>
  <c r="K44" i="1" s="1"/>
  <c r="J47" i="1"/>
  <c r="K47" i="1" s="1"/>
  <c r="J34" i="1"/>
  <c r="K34" i="1" s="1"/>
  <c r="J48" i="1"/>
  <c r="K48" i="1" s="1"/>
  <c r="J29" i="1"/>
  <c r="K29" i="1" s="1"/>
  <c r="J37" i="1"/>
  <c r="K37" i="1" s="1"/>
  <c r="J51" i="1"/>
  <c r="K51" i="1" s="1"/>
  <c r="J19" i="1"/>
  <c r="K19" i="1" s="1"/>
  <c r="L28" i="1"/>
  <c r="M28" i="1" s="1"/>
  <c r="L30" i="1"/>
  <c r="M30" i="1" s="1"/>
  <c r="L32" i="1"/>
  <c r="M32" i="1" s="1"/>
  <c r="L34" i="1"/>
  <c r="M34" i="1" s="1"/>
  <c r="L36" i="1"/>
  <c r="M36" i="1" s="1"/>
  <c r="L44" i="1"/>
  <c r="M44" i="1" s="1"/>
  <c r="L46" i="1"/>
  <c r="M46" i="1" s="1"/>
  <c r="L48" i="1"/>
  <c r="M48" i="1" s="1"/>
  <c r="L50" i="1"/>
  <c r="M50" i="1" s="1"/>
  <c r="L52" i="1"/>
  <c r="M52" i="1" s="1"/>
  <c r="J13" i="1"/>
  <c r="K13" i="1" s="1"/>
  <c r="J15" i="1"/>
  <c r="K15" i="1" s="1"/>
  <c r="J12" i="1"/>
  <c r="K12" i="1" s="1"/>
  <c r="L29" i="1"/>
  <c r="M29" i="1" s="1"/>
  <c r="L31" i="1"/>
  <c r="M31" i="1" s="1"/>
  <c r="L33" i="1"/>
  <c r="M33" i="1" s="1"/>
  <c r="L35" i="1"/>
  <c r="M35" i="1" s="1"/>
  <c r="L37" i="1"/>
  <c r="M37" i="1" s="1"/>
  <c r="L45" i="1"/>
  <c r="M45" i="1" s="1"/>
  <c r="L47" i="1"/>
  <c r="M47" i="1" s="1"/>
  <c r="L49" i="1"/>
  <c r="M49" i="1" s="1"/>
  <c r="L51" i="1"/>
  <c r="M51" i="1" s="1"/>
  <c r="L53" i="1"/>
  <c r="M53" i="1" s="1"/>
  <c r="J14" i="1"/>
  <c r="K14" i="1" s="1"/>
  <c r="J20" i="1"/>
  <c r="K20" i="1" s="1"/>
  <c r="L15" i="1"/>
  <c r="M15" i="1" s="1"/>
  <c r="J17" i="1"/>
  <c r="K17" i="1" s="1"/>
  <c r="J18" i="1"/>
  <c r="K18" i="1" s="1"/>
  <c r="N52" i="1"/>
  <c r="N34" i="1"/>
  <c r="N13" i="1"/>
  <c r="N51" i="1"/>
  <c r="N32" i="1"/>
  <c r="N46" i="1"/>
  <c r="N35" i="1"/>
  <c r="N44" i="1"/>
  <c r="N29" i="1"/>
  <c r="N30" i="1"/>
  <c r="N53" i="1"/>
  <c r="N20" i="1"/>
  <c r="N21" i="1"/>
  <c r="N12" i="1"/>
  <c r="N45" i="1"/>
  <c r="N37" i="1"/>
  <c r="N50" i="1"/>
  <c r="N49" i="1"/>
  <c r="N48" i="1"/>
  <c r="N47" i="1"/>
  <c r="N33" i="1"/>
  <c r="N31" i="1"/>
  <c r="N28" i="1"/>
  <c r="N36" i="1"/>
  <c r="N54" i="1" l="1"/>
  <c r="J59" i="1" s="1"/>
  <c r="E59" i="1" s="1"/>
  <c r="J61" i="1"/>
  <c r="E61" i="1" s="1"/>
  <c r="J58" i="1"/>
  <c r="J62" i="1" l="1"/>
  <c r="J60" i="1"/>
  <c r="E60" i="1" s="1"/>
  <c r="E58" i="1"/>
  <c r="J63" i="1"/>
  <c r="E63" i="1" s="1"/>
  <c r="E62" i="1"/>
  <c r="J66" i="1"/>
  <c r="E66" i="1" s="1"/>
  <c r="J64" i="1" l="1"/>
  <c r="J65" i="1" s="1"/>
  <c r="E65" i="1" s="1"/>
  <c r="E64" i="1"/>
</calcChain>
</file>

<file path=xl/sharedStrings.xml><?xml version="1.0" encoding="utf-8"?>
<sst xmlns="http://schemas.openxmlformats.org/spreadsheetml/2006/main" count="86" uniqueCount="52">
  <si>
    <t>Example from:</t>
  </si>
  <si>
    <t>https://www.spss-tutorials.com/anova-what-is-it/</t>
  </si>
  <si>
    <t>Group</t>
  </si>
  <si>
    <t>Group Mean</t>
  </si>
  <si>
    <t>Mean</t>
  </si>
  <si>
    <t>GM - M</t>
  </si>
  <si>
    <t>Squares Between</t>
  </si>
  <si>
    <t>Score - GM</t>
  </si>
  <si>
    <t>Squares Within</t>
  </si>
  <si>
    <t>Count Groups</t>
  </si>
  <si>
    <t>Count Observations</t>
  </si>
  <si>
    <t>ANOVA TABLE</t>
  </si>
  <si>
    <t>SS Between</t>
  </si>
  <si>
    <t>DF Between</t>
  </si>
  <si>
    <t>MS Between</t>
  </si>
  <si>
    <t>SS Within</t>
  </si>
  <si>
    <t>DF Within</t>
  </si>
  <si>
    <t>MS Within</t>
  </si>
  <si>
    <t>F</t>
  </si>
  <si>
    <t>Statistical Significance: P</t>
  </si>
  <si>
    <t>Effect Size: Eta Squared</t>
  </si>
  <si>
    <t>Specification</t>
  </si>
  <si>
    <t>Calculate One Way Anova</t>
  </si>
  <si>
    <t>Given a</t>
  </si>
  <si>
    <t>AnovaCalculator</t>
  </si>
  <si>
    <t>With Properties</t>
  </si>
  <si>
    <t>Groups(0) of</t>
  </si>
  <si>
    <t>Name of</t>
  </si>
  <si>
    <t>Langley School</t>
  </si>
  <si>
    <t>Ninestiles School</t>
  </si>
  <si>
    <t>VariableDescription of</t>
  </si>
  <si>
    <t>IQ</t>
  </si>
  <si>
    <t>Values table of</t>
  </si>
  <si>
    <t>Value</t>
  </si>
  <si>
    <t>Value of</t>
  </si>
  <si>
    <t>Groups(1) of</t>
  </si>
  <si>
    <t>Groups(2) of</t>
  </si>
  <si>
    <t>Alderbrook School</t>
  </si>
  <si>
    <t>When</t>
  </si>
  <si>
    <t>Assert</t>
  </si>
  <si>
    <t>=</t>
  </si>
  <si>
    <t>Calculate</t>
  </si>
  <si>
    <t>AnovaResult</t>
  </si>
  <si>
    <t>StatisticalSignificance</t>
  </si>
  <si>
    <t>EffectSize</t>
  </si>
  <si>
    <t>PercentagePrecision</t>
  </si>
  <si>
    <t>SS_Between</t>
  </si>
  <si>
    <t>DF_Between</t>
  </si>
  <si>
    <t>MS_Between</t>
  </si>
  <si>
    <t>SS_Within</t>
  </si>
  <si>
    <t>DF_Within</t>
  </si>
  <si>
    <t>MS_Within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</si>
</sst>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color rgb="FF0000FF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7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 applyFont="1" applyAlignment="1"/>
    <xf numFmtId="0" fontId="2" fillId="0" borderId="1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4" fillId="0" borderId="0" xfId="0" applyFont="1"/>
    <xf numFmtId="0" fontId="7" fillId="2" borderId="0" xfId="1" applyAlignment="1">
      <alignment wrapText="1"/>
    </xf>
    <xf numFmtId="0" fontId="7" fillId="2" borderId="0" xfId="1" applyAlignment="1"/>
    <xf numFmtId="0" fontId="1" fillId="4" borderId="0" xfId="3"/>
    <xf numFmtId="0" fontId="0" fillId="3" borderId="0" xfId="2" applyFont="1" applyAlignment="1">
      <alignment wrapText="1"/>
    </xf>
    <xf numFmtId="0" fontId="6" fillId="0" borderId="0" xfId="0" applyFont="1" applyAlignment="1"/>
    <xf numFmtId="0" fontId="0" fillId="0" borderId="0" xfId="0"/>
    <xf numFmtId="0" fontId="0" fillId="4" borderId="0" xfId="3" applyFont="1"/>
    <xf numFmtId="0" fontId="0" fillId="0" borderId="0" xfId="0" applyAlignment="1">
      <alignment horizontal="center"/>
    </xf>
    <xf numFmtId="0" fontId="6" fillId="4" borderId="0" xfId="3" applyFont="1"/>
  </cellXfs>
  <cellStyles count="4">
    <cellStyle name="20% - Accent4" xfId="2" builtinId="42"/>
    <cellStyle name="40% - Accent4" xfId="3" builtinId="43"/>
    <cellStyle name="Accent4" xfId="1" builtinId="41"/>
    <cellStyle name="Normal" xfId="0" builtinId="0"/>
  </cellStyles>
  <dxfs count="2"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ss-tutorials.com/anova-what-is-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21"/>
  <sheetViews>
    <sheetView tabSelected="1" topLeftCell="A42" workbookViewId="0">
      <selection activeCell="E46" sqref="E46"/>
    </sheetView>
  </sheetViews>
  <sheetFormatPr defaultColWidth="14.42578125" defaultRowHeight="15.75" customHeight="1" x14ac:dyDescent="0.2"/>
  <cols>
    <col min="2" max="2" width="21" customWidth="1"/>
    <col min="3" max="3" width="19.28515625" bestFit="1" customWidth="1"/>
    <col min="4" max="4" width="14" bestFit="1" customWidth="1"/>
    <col min="5" max="5" width="15.5703125" bestFit="1" customWidth="1"/>
    <col min="6" max="6" width="18.42578125" customWidth="1"/>
    <col min="7" max="7" width="15.140625" customWidth="1"/>
    <col min="8" max="8" width="24.5703125" customWidth="1"/>
    <col min="9" max="9" width="17.7109375" customWidth="1"/>
    <col min="10" max="10" width="22.7109375" customWidth="1"/>
    <col min="11" max="11" width="23" customWidth="1"/>
    <col min="12" max="12" width="28.28515625" customWidth="1"/>
    <col min="14" max="14" width="36.42578125" customWidth="1"/>
    <col min="16" max="16" width="22.7109375" bestFit="1" customWidth="1"/>
  </cols>
  <sheetData>
    <row r="1" spans="1:29" ht="15.75" customHeight="1" x14ac:dyDescent="0.25">
      <c r="A1" s="6" t="s">
        <v>21</v>
      </c>
      <c r="B1" s="7" t="s">
        <v>22</v>
      </c>
      <c r="E1" s="4"/>
      <c r="F1" s="3"/>
      <c r="H1" s="1" t="s">
        <v>0</v>
      </c>
      <c r="I1" s="2" t="s">
        <v>1</v>
      </c>
    </row>
    <row r="2" spans="1:29" ht="18" x14ac:dyDescent="0.25">
      <c r="E2" s="3"/>
      <c r="F2" s="3"/>
      <c r="G2" s="3"/>
      <c r="H2" s="3"/>
      <c r="I2" s="3"/>
      <c r="J2" s="3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8" x14ac:dyDescent="0.25">
      <c r="A3" s="6" t="s">
        <v>23</v>
      </c>
      <c r="B3" s="8" t="s">
        <v>24</v>
      </c>
      <c r="C3" s="3"/>
      <c r="D3" s="3"/>
      <c r="E3" s="3"/>
      <c r="F3" s="3"/>
      <c r="G3" s="3"/>
      <c r="H3" s="3"/>
      <c r="I3" s="3"/>
      <c r="J3" s="3"/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8" x14ac:dyDescent="0.25">
      <c r="B4" s="9" t="s">
        <v>25</v>
      </c>
      <c r="C4" s="3"/>
      <c r="D4" s="3"/>
      <c r="E4" s="3"/>
      <c r="F4" s="3"/>
      <c r="G4" s="3"/>
      <c r="H4" s="3"/>
      <c r="I4" s="3"/>
      <c r="J4" s="3"/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8" x14ac:dyDescent="0.25">
      <c r="C5" s="10" t="s">
        <v>30</v>
      </c>
      <c r="D5" s="10" t="s">
        <v>31</v>
      </c>
      <c r="E5" s="3"/>
      <c r="F5" s="3"/>
      <c r="G5" s="3"/>
      <c r="H5" s="3"/>
      <c r="I5" s="3"/>
      <c r="J5" s="3"/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8" x14ac:dyDescent="0.25">
      <c r="C6" s="10" t="s">
        <v>26</v>
      </c>
      <c r="D6" s="10" t="s">
        <v>2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" x14ac:dyDescent="0.25">
      <c r="C7" s="10"/>
      <c r="D7" s="10" t="s">
        <v>25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8" x14ac:dyDescent="0.25">
      <c r="C8" s="10"/>
      <c r="E8" s="10" t="s">
        <v>27</v>
      </c>
      <c r="F8" s="10" t="s">
        <v>28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8" x14ac:dyDescent="0.25">
      <c r="E9" s="10" t="s">
        <v>32</v>
      </c>
      <c r="F9" s="10" t="s">
        <v>33</v>
      </c>
      <c r="G9" s="10"/>
      <c r="Q9" s="10"/>
      <c r="R9" s="10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8" x14ac:dyDescent="0.25">
      <c r="E10" s="10"/>
      <c r="F10" s="10" t="s">
        <v>25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8" x14ac:dyDescent="0.25">
      <c r="E11" s="10"/>
      <c r="F11" s="10" t="s">
        <v>34</v>
      </c>
      <c r="G11" s="10"/>
      <c r="H11" s="10" t="s">
        <v>3</v>
      </c>
      <c r="I11" s="10" t="s">
        <v>4</v>
      </c>
      <c r="J11" s="10" t="s">
        <v>5</v>
      </c>
      <c r="K11" s="10" t="s">
        <v>6</v>
      </c>
      <c r="L11" s="10" t="s">
        <v>7</v>
      </c>
      <c r="M11" s="10" t="s">
        <v>8</v>
      </c>
      <c r="N11" s="10" t="s">
        <v>9</v>
      </c>
      <c r="O11" s="10" t="s">
        <v>10</v>
      </c>
      <c r="P11" s="10"/>
      <c r="Q11" s="10"/>
      <c r="R11" s="10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8" x14ac:dyDescent="0.25">
      <c r="E12" s="10"/>
      <c r="F12" s="10">
        <v>90</v>
      </c>
      <c r="G12" s="10"/>
      <c r="H12" s="10">
        <f t="shared" ref="H12:H21" si="0">AVERAGE(F$12:F$21)</f>
        <v>99.2</v>
      </c>
      <c r="I12" s="10">
        <f>AVERAGE(F$12:F$53)</f>
        <v>101.7</v>
      </c>
      <c r="J12" s="10">
        <f t="shared" ref="J12:J21" si="1">H12-I12</f>
        <v>-2.5</v>
      </c>
      <c r="K12" s="10">
        <f t="shared" ref="K12:K21" si="2">J12^2</f>
        <v>6.25</v>
      </c>
      <c r="L12" s="10">
        <f t="shared" ref="L12:L21" si="3">F12-H12</f>
        <v>-9.2000000000000028</v>
      </c>
      <c r="M12" s="10">
        <f t="shared" ref="M12:M21" si="4">L12^2</f>
        <v>84.640000000000057</v>
      </c>
      <c r="N12" s="10">
        <f ca="1">IFERROR(__xludf.DUMMYFUNCTION("countunique(A$4:A$33)"),3)</f>
        <v>3</v>
      </c>
      <c r="O12" s="10">
        <f>COUNT(F$12:F$53)</f>
        <v>30</v>
      </c>
      <c r="P12" s="10"/>
      <c r="Q12" s="10"/>
      <c r="R12" s="10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8" x14ac:dyDescent="0.25">
      <c r="E13" s="10"/>
      <c r="F13" s="10">
        <v>87</v>
      </c>
      <c r="G13" s="10"/>
      <c r="H13" s="10">
        <f t="shared" si="0"/>
        <v>99.2</v>
      </c>
      <c r="I13" s="10">
        <f t="shared" ref="I13:I21" si="5">AVERAGE(F$12:F$53)</f>
        <v>101.7</v>
      </c>
      <c r="J13" s="10">
        <f t="shared" si="1"/>
        <v>-2.5</v>
      </c>
      <c r="K13" s="10">
        <f t="shared" si="2"/>
        <v>6.25</v>
      </c>
      <c r="L13" s="10">
        <f t="shared" si="3"/>
        <v>-12.200000000000003</v>
      </c>
      <c r="M13" s="10">
        <f t="shared" si="4"/>
        <v>148.84000000000006</v>
      </c>
      <c r="N13" s="10">
        <f ca="1">IFERROR(__xludf.DUMMYFUNCTION("countunique(A$4:A$33)"),3)</f>
        <v>3</v>
      </c>
      <c r="O13" s="10">
        <f t="shared" ref="O13:O21" si="6">COUNT(F$12:F$53)</f>
        <v>30</v>
      </c>
      <c r="R13" s="10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8" x14ac:dyDescent="0.25">
      <c r="E14" s="10"/>
      <c r="F14" s="10">
        <v>93</v>
      </c>
      <c r="G14" s="10"/>
      <c r="H14" s="10">
        <f t="shared" si="0"/>
        <v>99.2</v>
      </c>
      <c r="I14" s="10">
        <f t="shared" si="5"/>
        <v>101.7</v>
      </c>
      <c r="J14" s="10">
        <f t="shared" si="1"/>
        <v>-2.5</v>
      </c>
      <c r="K14" s="10">
        <f t="shared" si="2"/>
        <v>6.25</v>
      </c>
      <c r="L14" s="10">
        <f t="shared" si="3"/>
        <v>-6.2000000000000028</v>
      </c>
      <c r="M14" s="10">
        <f t="shared" si="4"/>
        <v>38.440000000000033</v>
      </c>
      <c r="N14" s="10">
        <f ca="1">IFERROR(__xludf.DUMMYFUNCTION("countunique(A$4:A$33)"),3)</f>
        <v>3</v>
      </c>
      <c r="O14" s="10">
        <f t="shared" si="6"/>
        <v>30</v>
      </c>
      <c r="R14" s="10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8" x14ac:dyDescent="0.25">
      <c r="E15" s="10"/>
      <c r="F15" s="10">
        <v>115</v>
      </c>
      <c r="G15" s="10"/>
      <c r="H15" s="10">
        <f t="shared" si="0"/>
        <v>99.2</v>
      </c>
      <c r="I15" s="10">
        <f t="shared" si="5"/>
        <v>101.7</v>
      </c>
      <c r="J15" s="10">
        <f t="shared" si="1"/>
        <v>-2.5</v>
      </c>
      <c r="K15" s="10">
        <f t="shared" si="2"/>
        <v>6.25</v>
      </c>
      <c r="L15" s="10">
        <f t="shared" si="3"/>
        <v>15.799999999999997</v>
      </c>
      <c r="M15" s="10">
        <f t="shared" si="4"/>
        <v>249.6399999999999</v>
      </c>
      <c r="N15" s="10">
        <f ca="1">IFERROR(__xludf.DUMMYFUNCTION("countunique(A$4:A$33)"),3)</f>
        <v>3</v>
      </c>
      <c r="O15" s="10">
        <f t="shared" si="6"/>
        <v>30</v>
      </c>
      <c r="R15" s="10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8" x14ac:dyDescent="0.25">
      <c r="E16" s="10"/>
      <c r="F16" s="10">
        <v>97</v>
      </c>
      <c r="G16" s="10"/>
      <c r="H16" s="10">
        <f t="shared" si="0"/>
        <v>99.2</v>
      </c>
      <c r="I16" s="10">
        <f t="shared" si="5"/>
        <v>101.7</v>
      </c>
      <c r="J16" s="10">
        <f t="shared" si="1"/>
        <v>-2.5</v>
      </c>
      <c r="K16" s="10">
        <f t="shared" si="2"/>
        <v>6.25</v>
      </c>
      <c r="L16" s="10">
        <f t="shared" si="3"/>
        <v>-2.2000000000000028</v>
      </c>
      <c r="M16" s="10">
        <f t="shared" si="4"/>
        <v>4.8400000000000123</v>
      </c>
      <c r="N16" s="10">
        <f ca="1">IFERROR(__xludf.DUMMYFUNCTION("countunique(A$4:A$33)"),3)</f>
        <v>3</v>
      </c>
      <c r="O16" s="10">
        <f t="shared" si="6"/>
        <v>30</v>
      </c>
      <c r="R16" s="10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3:29" ht="18" x14ac:dyDescent="0.25">
      <c r="E17" s="10"/>
      <c r="F17" s="10">
        <v>85</v>
      </c>
      <c r="G17" s="10"/>
      <c r="H17" s="10">
        <f t="shared" si="0"/>
        <v>99.2</v>
      </c>
      <c r="I17" s="10">
        <f t="shared" si="5"/>
        <v>101.7</v>
      </c>
      <c r="J17" s="10">
        <f t="shared" si="1"/>
        <v>-2.5</v>
      </c>
      <c r="K17" s="10">
        <f t="shared" si="2"/>
        <v>6.25</v>
      </c>
      <c r="L17" s="10">
        <f t="shared" si="3"/>
        <v>-14.200000000000003</v>
      </c>
      <c r="M17" s="10">
        <f t="shared" si="4"/>
        <v>201.64000000000007</v>
      </c>
      <c r="N17" s="10">
        <f ca="1">IFERROR(__xludf.DUMMYFUNCTION("countunique(A$4:A$33)"),3)</f>
        <v>3</v>
      </c>
      <c r="O17" s="10">
        <f t="shared" si="6"/>
        <v>30</v>
      </c>
      <c r="R17" s="10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3:29" ht="18" x14ac:dyDescent="0.25">
      <c r="E18" s="10"/>
      <c r="F18" s="10">
        <v>102</v>
      </c>
      <c r="G18" s="10"/>
      <c r="H18" s="10">
        <f t="shared" si="0"/>
        <v>99.2</v>
      </c>
      <c r="I18" s="10">
        <f t="shared" si="5"/>
        <v>101.7</v>
      </c>
      <c r="J18" s="10">
        <f t="shared" si="1"/>
        <v>-2.5</v>
      </c>
      <c r="K18" s="10">
        <f t="shared" si="2"/>
        <v>6.25</v>
      </c>
      <c r="L18" s="10">
        <f t="shared" si="3"/>
        <v>2.7999999999999972</v>
      </c>
      <c r="M18" s="10">
        <f t="shared" si="4"/>
        <v>7.8399999999999839</v>
      </c>
      <c r="N18" s="10">
        <f ca="1">IFERROR(__xludf.DUMMYFUNCTION("countunique(A$4:A$33)"),3)</f>
        <v>3</v>
      </c>
      <c r="O18" s="10">
        <f t="shared" si="6"/>
        <v>30</v>
      </c>
      <c r="R18" s="10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3:29" ht="18" x14ac:dyDescent="0.25">
      <c r="E19" s="10"/>
      <c r="F19" s="10">
        <v>110</v>
      </c>
      <c r="G19" s="10"/>
      <c r="H19" s="10">
        <f t="shared" si="0"/>
        <v>99.2</v>
      </c>
      <c r="I19" s="10">
        <f t="shared" si="5"/>
        <v>101.7</v>
      </c>
      <c r="J19" s="10">
        <f t="shared" si="1"/>
        <v>-2.5</v>
      </c>
      <c r="K19" s="10">
        <f t="shared" si="2"/>
        <v>6.25</v>
      </c>
      <c r="L19" s="10">
        <f t="shared" si="3"/>
        <v>10.799999999999997</v>
      </c>
      <c r="M19" s="10">
        <f t="shared" si="4"/>
        <v>116.63999999999994</v>
      </c>
      <c r="N19" s="10">
        <f ca="1">IFERROR(__xludf.DUMMYFUNCTION("countunique(A$4:A$33)"),3)</f>
        <v>3</v>
      </c>
      <c r="O19" s="10">
        <f t="shared" si="6"/>
        <v>30</v>
      </c>
      <c r="R19" s="10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3:29" ht="18" x14ac:dyDescent="0.25">
      <c r="E20" s="10"/>
      <c r="F20" s="10">
        <v>111</v>
      </c>
      <c r="G20" s="10"/>
      <c r="H20" s="10">
        <f t="shared" si="0"/>
        <v>99.2</v>
      </c>
      <c r="I20" s="10">
        <f t="shared" si="5"/>
        <v>101.7</v>
      </c>
      <c r="J20" s="10">
        <f t="shared" si="1"/>
        <v>-2.5</v>
      </c>
      <c r="K20" s="10">
        <f t="shared" si="2"/>
        <v>6.25</v>
      </c>
      <c r="L20" s="10">
        <f t="shared" si="3"/>
        <v>11.799999999999997</v>
      </c>
      <c r="M20" s="10">
        <f t="shared" si="4"/>
        <v>139.23999999999992</v>
      </c>
      <c r="N20" s="10">
        <f ca="1">IFERROR(__xludf.DUMMYFUNCTION("countunique(A$4:A$33)"),3)</f>
        <v>3</v>
      </c>
      <c r="O20" s="10">
        <f t="shared" si="6"/>
        <v>30</v>
      </c>
      <c r="R20" s="10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3:29" ht="18" x14ac:dyDescent="0.25">
      <c r="E21" s="10"/>
      <c r="F21" s="10">
        <v>102</v>
      </c>
      <c r="G21" s="10"/>
      <c r="H21" s="10">
        <f t="shared" si="0"/>
        <v>99.2</v>
      </c>
      <c r="I21" s="10">
        <f t="shared" si="5"/>
        <v>101.7</v>
      </c>
      <c r="J21" s="10">
        <f t="shared" si="1"/>
        <v>-2.5</v>
      </c>
      <c r="K21" s="10">
        <f t="shared" si="2"/>
        <v>6.25</v>
      </c>
      <c r="L21" s="10">
        <f t="shared" si="3"/>
        <v>2.7999999999999972</v>
      </c>
      <c r="M21" s="10">
        <f t="shared" si="4"/>
        <v>7.8399999999999839</v>
      </c>
      <c r="N21" s="10">
        <f ca="1">IFERROR(__xludf.DUMMYFUNCTION("countunique(A$4:A$33)"),3)</f>
        <v>3</v>
      </c>
      <c r="O21" s="10">
        <f t="shared" si="6"/>
        <v>30</v>
      </c>
      <c r="R21" s="10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3:29" ht="18" x14ac:dyDescent="0.25">
      <c r="C22" s="10" t="s">
        <v>35</v>
      </c>
      <c r="D22" s="10" t="s">
        <v>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3:29" ht="18" x14ac:dyDescent="0.25">
      <c r="C23" s="10"/>
      <c r="D23" s="10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3:29" ht="18" x14ac:dyDescent="0.25">
      <c r="C24" s="10"/>
      <c r="E24" s="10" t="s">
        <v>27</v>
      </c>
      <c r="F24" s="10" t="s">
        <v>29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3:29" ht="18" x14ac:dyDescent="0.25">
      <c r="E25" s="10" t="s">
        <v>32</v>
      </c>
      <c r="F25" s="10" t="s">
        <v>33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3:29" ht="18" x14ac:dyDescent="0.25">
      <c r="E26" s="10"/>
      <c r="F26" s="10" t="s">
        <v>25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3:29" ht="18" x14ac:dyDescent="0.25">
      <c r="E27" s="10"/>
      <c r="F27" s="10" t="s">
        <v>34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3:29" ht="18" x14ac:dyDescent="0.25">
      <c r="E28" s="10"/>
      <c r="F28" s="10">
        <v>135</v>
      </c>
      <c r="G28" s="10"/>
      <c r="H28" s="10">
        <f t="shared" ref="H28:H37" si="7">AVERAGE(F$28:F$37)</f>
        <v>112.6</v>
      </c>
      <c r="I28" s="10">
        <f>AVERAGE(F$12:F$53)</f>
        <v>101.7</v>
      </c>
      <c r="J28" s="10">
        <f t="shared" ref="J28:J37" si="8">H28-I28</f>
        <v>10.899999999999991</v>
      </c>
      <c r="K28" s="10">
        <f t="shared" ref="K28:K37" si="9">J28^2</f>
        <v>118.80999999999982</v>
      </c>
      <c r="L28" s="10">
        <f t="shared" ref="L28:L37" si="10">F28-H28</f>
        <v>22.400000000000006</v>
      </c>
      <c r="M28" s="10">
        <f t="shared" ref="M28:M37" si="11">L28^2</f>
        <v>501.76000000000028</v>
      </c>
      <c r="N28" s="10">
        <f ca="1">IFERROR(__xludf.DUMMYFUNCTION("countunique(A$4:A$33)"),3)</f>
        <v>3</v>
      </c>
      <c r="O28" s="10">
        <f t="shared" ref="O28:O37" si="12">COUNT(F$12:F$53)</f>
        <v>30</v>
      </c>
      <c r="P28" s="10"/>
      <c r="Q28" s="10"/>
      <c r="R28" s="10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3:29" ht="18" x14ac:dyDescent="0.25">
      <c r="E29" s="10"/>
      <c r="F29" s="10">
        <v>125</v>
      </c>
      <c r="G29" s="10"/>
      <c r="H29" s="10">
        <f t="shared" si="7"/>
        <v>112.6</v>
      </c>
      <c r="I29" s="10">
        <f t="shared" ref="I29:I37" si="13">AVERAGE(F$12:F$53)</f>
        <v>101.7</v>
      </c>
      <c r="J29" s="10">
        <f t="shared" si="8"/>
        <v>10.899999999999991</v>
      </c>
      <c r="K29" s="10">
        <f t="shared" si="9"/>
        <v>118.80999999999982</v>
      </c>
      <c r="L29" s="10">
        <f t="shared" si="10"/>
        <v>12.400000000000006</v>
      </c>
      <c r="M29" s="10">
        <f t="shared" si="11"/>
        <v>153.76000000000013</v>
      </c>
      <c r="N29" s="10">
        <f ca="1">IFERROR(__xludf.DUMMYFUNCTION("countunique(A$4:A$33)"),3)</f>
        <v>3</v>
      </c>
      <c r="O29" s="10">
        <f t="shared" si="12"/>
        <v>30</v>
      </c>
      <c r="P29" s="10"/>
      <c r="Q29" s="10"/>
      <c r="R29" s="10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3:29" ht="18" x14ac:dyDescent="0.25">
      <c r="E30" s="10"/>
      <c r="F30" s="10">
        <v>107</v>
      </c>
      <c r="G30" s="10"/>
      <c r="H30" s="10">
        <f t="shared" si="7"/>
        <v>112.6</v>
      </c>
      <c r="I30" s="10">
        <f t="shared" si="13"/>
        <v>101.7</v>
      </c>
      <c r="J30" s="10">
        <f t="shared" si="8"/>
        <v>10.899999999999991</v>
      </c>
      <c r="K30" s="10">
        <f t="shared" si="9"/>
        <v>118.80999999999982</v>
      </c>
      <c r="L30" s="10">
        <f t="shared" si="10"/>
        <v>-5.5999999999999943</v>
      </c>
      <c r="M30" s="10">
        <f t="shared" si="11"/>
        <v>31.359999999999935</v>
      </c>
      <c r="N30" s="10">
        <f ca="1">IFERROR(__xludf.DUMMYFUNCTION("countunique(A$4:A$33)"),3)</f>
        <v>3</v>
      </c>
      <c r="O30" s="10">
        <f t="shared" si="12"/>
        <v>30</v>
      </c>
      <c r="P30" s="10"/>
      <c r="Q30" s="10"/>
      <c r="R30" s="10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3:29" ht="18" x14ac:dyDescent="0.25">
      <c r="E31" s="10"/>
      <c r="F31" s="10">
        <v>96</v>
      </c>
      <c r="G31" s="10"/>
      <c r="H31" s="10">
        <f t="shared" si="7"/>
        <v>112.6</v>
      </c>
      <c r="I31" s="10">
        <f t="shared" si="13"/>
        <v>101.7</v>
      </c>
      <c r="J31" s="10">
        <f t="shared" si="8"/>
        <v>10.899999999999991</v>
      </c>
      <c r="K31" s="10">
        <f t="shared" si="9"/>
        <v>118.80999999999982</v>
      </c>
      <c r="L31" s="10">
        <f t="shared" si="10"/>
        <v>-16.599999999999994</v>
      </c>
      <c r="M31" s="10">
        <f t="shared" si="11"/>
        <v>275.55999999999983</v>
      </c>
      <c r="N31" s="10">
        <f ca="1">IFERROR(__xludf.DUMMYFUNCTION("countunique(A$4:A$33)"),3)</f>
        <v>3</v>
      </c>
      <c r="O31" s="10">
        <f t="shared" si="12"/>
        <v>30</v>
      </c>
      <c r="P31" s="10"/>
      <c r="Q31" s="10"/>
      <c r="R31" s="10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3:29" ht="18" x14ac:dyDescent="0.25">
      <c r="E32" s="10"/>
      <c r="F32" s="10">
        <v>114</v>
      </c>
      <c r="G32" s="10"/>
      <c r="H32" s="10">
        <f t="shared" si="7"/>
        <v>112.6</v>
      </c>
      <c r="I32" s="10">
        <f t="shared" si="13"/>
        <v>101.7</v>
      </c>
      <c r="J32" s="10">
        <f t="shared" si="8"/>
        <v>10.899999999999991</v>
      </c>
      <c r="K32" s="10">
        <f t="shared" si="9"/>
        <v>118.80999999999982</v>
      </c>
      <c r="L32" s="10">
        <f t="shared" si="10"/>
        <v>1.4000000000000057</v>
      </c>
      <c r="M32" s="10">
        <f t="shared" si="11"/>
        <v>1.960000000000016</v>
      </c>
      <c r="N32" s="10">
        <f ca="1">IFERROR(__xludf.DUMMYFUNCTION("countunique(A$4:A$33)"),3)</f>
        <v>3</v>
      </c>
      <c r="O32" s="10">
        <f t="shared" si="12"/>
        <v>30</v>
      </c>
      <c r="P32" s="10"/>
      <c r="Q32" s="10"/>
      <c r="R32" s="10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3:29" ht="18" x14ac:dyDescent="0.25">
      <c r="E33" s="10"/>
      <c r="F33" s="10">
        <v>125</v>
      </c>
      <c r="G33" s="10"/>
      <c r="H33" s="10">
        <f t="shared" si="7"/>
        <v>112.6</v>
      </c>
      <c r="I33" s="10">
        <f t="shared" si="13"/>
        <v>101.7</v>
      </c>
      <c r="J33" s="10">
        <f t="shared" si="8"/>
        <v>10.899999999999991</v>
      </c>
      <c r="K33" s="10">
        <f t="shared" si="9"/>
        <v>118.80999999999982</v>
      </c>
      <c r="L33" s="10">
        <f t="shared" si="10"/>
        <v>12.400000000000006</v>
      </c>
      <c r="M33" s="10">
        <f t="shared" si="11"/>
        <v>153.76000000000013</v>
      </c>
      <c r="N33" s="10">
        <f ca="1">IFERROR(__xludf.DUMMYFUNCTION("countunique(A$4:A$33)"),3)</f>
        <v>3</v>
      </c>
      <c r="O33" s="10">
        <f t="shared" si="12"/>
        <v>30</v>
      </c>
      <c r="P33" s="10"/>
      <c r="Q33" s="10"/>
      <c r="R33" s="10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3:29" ht="18" x14ac:dyDescent="0.25">
      <c r="E34" s="10"/>
      <c r="F34" s="10">
        <v>94</v>
      </c>
      <c r="G34" s="10"/>
      <c r="H34" s="10">
        <f t="shared" si="7"/>
        <v>112.6</v>
      </c>
      <c r="I34" s="10">
        <f t="shared" si="13"/>
        <v>101.7</v>
      </c>
      <c r="J34" s="10">
        <f t="shared" si="8"/>
        <v>10.899999999999991</v>
      </c>
      <c r="K34" s="10">
        <f t="shared" si="9"/>
        <v>118.80999999999982</v>
      </c>
      <c r="L34" s="10">
        <f t="shared" si="10"/>
        <v>-18.599999999999994</v>
      </c>
      <c r="M34" s="10">
        <f t="shared" si="11"/>
        <v>345.95999999999981</v>
      </c>
      <c r="N34" s="10">
        <f ca="1">IFERROR(__xludf.DUMMYFUNCTION("countunique(A$4:A$33)"),3)</f>
        <v>3</v>
      </c>
      <c r="O34" s="10">
        <f t="shared" si="12"/>
        <v>30</v>
      </c>
      <c r="P34" s="10"/>
      <c r="Q34" s="10"/>
      <c r="R34" s="10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3:29" ht="18" x14ac:dyDescent="0.25">
      <c r="E35" s="10"/>
      <c r="F35" s="10">
        <v>123</v>
      </c>
      <c r="G35" s="10"/>
      <c r="H35" s="10">
        <f t="shared" si="7"/>
        <v>112.6</v>
      </c>
      <c r="I35" s="10">
        <f t="shared" si="13"/>
        <v>101.7</v>
      </c>
      <c r="J35" s="10">
        <f t="shared" si="8"/>
        <v>10.899999999999991</v>
      </c>
      <c r="K35" s="10">
        <f t="shared" si="9"/>
        <v>118.80999999999982</v>
      </c>
      <c r="L35" s="10">
        <f t="shared" si="10"/>
        <v>10.400000000000006</v>
      </c>
      <c r="M35" s="10">
        <f t="shared" si="11"/>
        <v>108.16000000000012</v>
      </c>
      <c r="N35" s="10">
        <f ca="1">IFERROR(__xludf.DUMMYFUNCTION("countunique(A$4:A$33)"),3)</f>
        <v>3</v>
      </c>
      <c r="O35" s="10">
        <f t="shared" si="12"/>
        <v>30</v>
      </c>
      <c r="P35" s="10"/>
      <c r="Q35" s="10"/>
      <c r="R35" s="10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3:29" ht="18" x14ac:dyDescent="0.25">
      <c r="E36" s="10"/>
      <c r="F36" s="10">
        <v>111</v>
      </c>
      <c r="G36" s="10"/>
      <c r="H36" s="10">
        <f t="shared" si="7"/>
        <v>112.6</v>
      </c>
      <c r="I36" s="10">
        <f t="shared" si="13"/>
        <v>101.7</v>
      </c>
      <c r="J36" s="10">
        <f t="shared" si="8"/>
        <v>10.899999999999991</v>
      </c>
      <c r="K36" s="10">
        <f t="shared" si="9"/>
        <v>118.80999999999982</v>
      </c>
      <c r="L36" s="10">
        <f t="shared" si="10"/>
        <v>-1.5999999999999943</v>
      </c>
      <c r="M36" s="10">
        <f t="shared" si="11"/>
        <v>2.5599999999999818</v>
      </c>
      <c r="N36" s="10">
        <f ca="1">IFERROR(__xludf.DUMMYFUNCTION("countunique(A$4:A$33)"),3)</f>
        <v>3</v>
      </c>
      <c r="O36" s="10">
        <f t="shared" si="12"/>
        <v>30</v>
      </c>
      <c r="P36" s="10"/>
      <c r="Q36" s="10"/>
      <c r="R36" s="10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3:29" ht="18" x14ac:dyDescent="0.25">
      <c r="E37" s="10"/>
      <c r="F37" s="10">
        <v>96</v>
      </c>
      <c r="G37" s="10"/>
      <c r="H37" s="10">
        <f t="shared" si="7"/>
        <v>112.6</v>
      </c>
      <c r="I37" s="10">
        <f t="shared" si="13"/>
        <v>101.7</v>
      </c>
      <c r="J37" s="10">
        <f t="shared" si="8"/>
        <v>10.899999999999991</v>
      </c>
      <c r="K37" s="10">
        <f t="shared" si="9"/>
        <v>118.80999999999982</v>
      </c>
      <c r="L37" s="10">
        <f t="shared" si="10"/>
        <v>-16.599999999999994</v>
      </c>
      <c r="M37" s="10">
        <f t="shared" si="11"/>
        <v>275.55999999999983</v>
      </c>
      <c r="N37" s="10">
        <f ca="1">IFERROR(__xludf.DUMMYFUNCTION("countunique(A$4:A$33)"),3)</f>
        <v>3</v>
      </c>
      <c r="O37" s="10">
        <f t="shared" si="12"/>
        <v>30</v>
      </c>
      <c r="P37" s="10"/>
      <c r="Q37" s="10"/>
      <c r="R37" s="10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3:29" ht="18" x14ac:dyDescent="0.25">
      <c r="C38" s="10" t="s">
        <v>36</v>
      </c>
      <c r="D38" s="10" t="s">
        <v>2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3:29" ht="18" x14ac:dyDescent="0.25">
      <c r="C39" s="10"/>
      <c r="D39" s="10" t="s">
        <v>25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3:29" ht="18" x14ac:dyDescent="0.25">
      <c r="C40" s="10"/>
      <c r="E40" s="10" t="s">
        <v>27</v>
      </c>
      <c r="F40" s="10" t="s">
        <v>37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3:29" ht="18" x14ac:dyDescent="0.25">
      <c r="E41" s="10" t="s">
        <v>32</v>
      </c>
      <c r="F41" s="10" t="s">
        <v>33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3:29" ht="18" x14ac:dyDescent="0.25">
      <c r="E42" s="10"/>
      <c r="F42" s="10" t="s">
        <v>25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3:29" ht="18" x14ac:dyDescent="0.25">
      <c r="E43" s="10"/>
      <c r="F43" s="10" t="s">
        <v>34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3:29" ht="18" x14ac:dyDescent="0.25">
      <c r="E44" s="10"/>
      <c r="F44" s="10">
        <v>93</v>
      </c>
      <c r="G44" s="10"/>
      <c r="H44" s="10">
        <f t="shared" ref="H44:H53" si="14">AVERAGE(F$44:F$53)</f>
        <v>93.3</v>
      </c>
      <c r="I44" s="10">
        <f>AVERAGE(F$12:F$53)</f>
        <v>101.7</v>
      </c>
      <c r="J44" s="10">
        <f t="shared" ref="J44:J53" si="15">H44-I44</f>
        <v>-8.4000000000000057</v>
      </c>
      <c r="K44" s="10">
        <f t="shared" ref="K44:K53" si="16">J44^2</f>
        <v>70.560000000000102</v>
      </c>
      <c r="L44" s="10">
        <f t="shared" ref="L44:L53" si="17">F44-H44</f>
        <v>-0.29999999999999716</v>
      </c>
      <c r="M44" s="10">
        <f t="shared" ref="M44:M53" si="18">L44^2</f>
        <v>8.999999999999829E-2</v>
      </c>
      <c r="N44" s="10">
        <f ca="1">IFERROR(__xludf.DUMMYFUNCTION("countunique(A$4:A$33)"),3)</f>
        <v>3</v>
      </c>
      <c r="O44" s="10">
        <f t="shared" ref="O44:O53" si="19">COUNT(F$12:F$53)</f>
        <v>30</v>
      </c>
      <c r="P44" s="10"/>
      <c r="Q44" s="10"/>
      <c r="R44" s="10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3:29" ht="18" x14ac:dyDescent="0.25">
      <c r="E45" s="10"/>
      <c r="F45" s="10">
        <v>101</v>
      </c>
      <c r="G45" s="10"/>
      <c r="H45" s="10">
        <f t="shared" si="14"/>
        <v>93.3</v>
      </c>
      <c r="I45" s="10">
        <f t="shared" ref="I45:I53" si="20">AVERAGE(F$12:F$53)</f>
        <v>101.7</v>
      </c>
      <c r="J45" s="10">
        <f t="shared" si="15"/>
        <v>-8.4000000000000057</v>
      </c>
      <c r="K45" s="10">
        <f t="shared" si="16"/>
        <v>70.560000000000102</v>
      </c>
      <c r="L45" s="10">
        <f t="shared" si="17"/>
        <v>7.7000000000000028</v>
      </c>
      <c r="M45" s="10">
        <f t="shared" si="18"/>
        <v>59.290000000000042</v>
      </c>
      <c r="N45" s="10">
        <f ca="1">IFERROR(__xludf.DUMMYFUNCTION("countunique(A$4:A$33)"),3)</f>
        <v>3</v>
      </c>
      <c r="O45" s="10">
        <f t="shared" si="19"/>
        <v>30</v>
      </c>
      <c r="P45" s="10"/>
      <c r="Q45" s="10"/>
      <c r="R45" s="10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3:29" ht="18" x14ac:dyDescent="0.25">
      <c r="E46" s="10"/>
      <c r="F46" s="10">
        <v>74</v>
      </c>
      <c r="G46" s="10"/>
      <c r="H46" s="10">
        <f t="shared" si="14"/>
        <v>93.3</v>
      </c>
      <c r="I46" s="10">
        <f t="shared" si="20"/>
        <v>101.7</v>
      </c>
      <c r="J46" s="10">
        <f t="shared" si="15"/>
        <v>-8.4000000000000057</v>
      </c>
      <c r="K46" s="10">
        <f t="shared" si="16"/>
        <v>70.560000000000102</v>
      </c>
      <c r="L46" s="10">
        <f t="shared" si="17"/>
        <v>-19.299999999999997</v>
      </c>
      <c r="M46" s="10">
        <f t="shared" si="18"/>
        <v>372.4899999999999</v>
      </c>
      <c r="N46" s="10">
        <f ca="1">IFERROR(__xludf.DUMMYFUNCTION("countunique(A$4:A$33)"),3)</f>
        <v>3</v>
      </c>
      <c r="O46" s="10">
        <f t="shared" si="19"/>
        <v>30</v>
      </c>
      <c r="P46" s="10"/>
      <c r="Q46" s="10"/>
      <c r="R46" s="10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3:29" ht="18" x14ac:dyDescent="0.25">
      <c r="E47" s="10"/>
      <c r="F47" s="10">
        <v>87</v>
      </c>
      <c r="G47" s="10"/>
      <c r="H47" s="10">
        <f t="shared" si="14"/>
        <v>93.3</v>
      </c>
      <c r="I47" s="10">
        <f t="shared" si="20"/>
        <v>101.7</v>
      </c>
      <c r="J47" s="10">
        <f t="shared" si="15"/>
        <v>-8.4000000000000057</v>
      </c>
      <c r="K47" s="10">
        <f t="shared" si="16"/>
        <v>70.560000000000102</v>
      </c>
      <c r="L47" s="10">
        <f t="shared" si="17"/>
        <v>-6.2999999999999972</v>
      </c>
      <c r="M47" s="10">
        <f t="shared" si="18"/>
        <v>39.689999999999962</v>
      </c>
      <c r="N47" s="10">
        <f ca="1">IFERROR(__xludf.DUMMYFUNCTION("countunique(A$4:A$33)"),3)</f>
        <v>3</v>
      </c>
      <c r="O47" s="10">
        <f t="shared" si="19"/>
        <v>30</v>
      </c>
      <c r="P47" s="10"/>
      <c r="Q47" s="10"/>
      <c r="R47" s="10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3:29" ht="18" x14ac:dyDescent="0.25">
      <c r="E48" s="10"/>
      <c r="F48" s="10">
        <v>76</v>
      </c>
      <c r="G48" s="10"/>
      <c r="H48" s="10">
        <f t="shared" si="14"/>
        <v>93.3</v>
      </c>
      <c r="I48" s="10">
        <f t="shared" si="20"/>
        <v>101.7</v>
      </c>
      <c r="J48" s="10">
        <f t="shared" si="15"/>
        <v>-8.4000000000000057</v>
      </c>
      <c r="K48" s="10">
        <f t="shared" si="16"/>
        <v>70.560000000000102</v>
      </c>
      <c r="L48" s="10">
        <f t="shared" si="17"/>
        <v>-17.299999999999997</v>
      </c>
      <c r="M48" s="10">
        <f t="shared" si="18"/>
        <v>299.28999999999991</v>
      </c>
      <c r="N48" s="10">
        <f ca="1">IFERROR(__xludf.DUMMYFUNCTION("countunique(A$4:A$33)"),3)</f>
        <v>3</v>
      </c>
      <c r="O48" s="10">
        <f t="shared" si="19"/>
        <v>30</v>
      </c>
      <c r="P48" s="10"/>
      <c r="Q48" s="10"/>
      <c r="R48" s="10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8" x14ac:dyDescent="0.25">
      <c r="E49" s="10"/>
      <c r="F49" s="10">
        <v>87</v>
      </c>
      <c r="G49" s="10"/>
      <c r="H49" s="10">
        <f t="shared" si="14"/>
        <v>93.3</v>
      </c>
      <c r="I49" s="10">
        <f t="shared" si="20"/>
        <v>101.7</v>
      </c>
      <c r="J49" s="10">
        <f t="shared" si="15"/>
        <v>-8.4000000000000057</v>
      </c>
      <c r="K49" s="10">
        <f t="shared" si="16"/>
        <v>70.560000000000102</v>
      </c>
      <c r="L49" s="10">
        <f t="shared" si="17"/>
        <v>-6.2999999999999972</v>
      </c>
      <c r="M49" s="10">
        <f t="shared" si="18"/>
        <v>39.689999999999962</v>
      </c>
      <c r="N49" s="10">
        <f ca="1">IFERROR(__xludf.DUMMYFUNCTION("countunique(A$4:A$33)"),3)</f>
        <v>3</v>
      </c>
      <c r="O49" s="10">
        <f t="shared" si="19"/>
        <v>30</v>
      </c>
      <c r="P49" s="10"/>
      <c r="Q49" s="10"/>
      <c r="R49" s="10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8" x14ac:dyDescent="0.25">
      <c r="E50" s="10"/>
      <c r="F50" s="10">
        <v>98</v>
      </c>
      <c r="G50" s="10"/>
      <c r="H50" s="10">
        <f t="shared" si="14"/>
        <v>93.3</v>
      </c>
      <c r="I50" s="10">
        <f t="shared" si="20"/>
        <v>101.7</v>
      </c>
      <c r="J50" s="10">
        <f t="shared" si="15"/>
        <v>-8.4000000000000057</v>
      </c>
      <c r="K50" s="10">
        <f t="shared" si="16"/>
        <v>70.560000000000102</v>
      </c>
      <c r="L50" s="10">
        <f t="shared" si="17"/>
        <v>4.7000000000000028</v>
      </c>
      <c r="M50" s="10">
        <f t="shared" si="18"/>
        <v>22.090000000000028</v>
      </c>
      <c r="N50" s="10">
        <f ca="1">IFERROR(__xludf.DUMMYFUNCTION("countunique(A$4:A$33)"),3)</f>
        <v>3</v>
      </c>
      <c r="O50" s="10">
        <f t="shared" si="19"/>
        <v>30</v>
      </c>
      <c r="P50" s="10"/>
      <c r="Q50" s="10"/>
      <c r="R50" s="10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8" x14ac:dyDescent="0.25">
      <c r="E51" s="10"/>
      <c r="F51" s="10">
        <v>108</v>
      </c>
      <c r="G51" s="10"/>
      <c r="H51" s="10">
        <f t="shared" si="14"/>
        <v>93.3</v>
      </c>
      <c r="I51" s="10">
        <f t="shared" si="20"/>
        <v>101.7</v>
      </c>
      <c r="J51" s="10">
        <f t="shared" si="15"/>
        <v>-8.4000000000000057</v>
      </c>
      <c r="K51" s="10">
        <f t="shared" si="16"/>
        <v>70.560000000000102</v>
      </c>
      <c r="L51" s="10">
        <f t="shared" si="17"/>
        <v>14.700000000000003</v>
      </c>
      <c r="M51" s="10">
        <f t="shared" si="18"/>
        <v>216.09000000000009</v>
      </c>
      <c r="N51" s="10">
        <f ca="1">IFERROR(__xludf.DUMMYFUNCTION("countunique(A$4:A$33)"),3)</f>
        <v>3</v>
      </c>
      <c r="O51" s="10">
        <f t="shared" si="19"/>
        <v>30</v>
      </c>
      <c r="P51" s="10"/>
      <c r="Q51" s="10"/>
      <c r="R51" s="10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8" x14ac:dyDescent="0.25">
      <c r="E52" s="10"/>
      <c r="F52" s="10">
        <v>113</v>
      </c>
      <c r="G52" s="10"/>
      <c r="H52" s="10">
        <f t="shared" si="14"/>
        <v>93.3</v>
      </c>
      <c r="I52" s="10">
        <f t="shared" si="20"/>
        <v>101.7</v>
      </c>
      <c r="J52" s="10">
        <f t="shared" si="15"/>
        <v>-8.4000000000000057</v>
      </c>
      <c r="K52" s="10">
        <f t="shared" si="16"/>
        <v>70.560000000000102</v>
      </c>
      <c r="L52" s="10">
        <f t="shared" si="17"/>
        <v>19.700000000000003</v>
      </c>
      <c r="M52" s="10">
        <f t="shared" si="18"/>
        <v>388.09000000000009</v>
      </c>
      <c r="N52" s="10">
        <f ca="1">IFERROR(__xludf.DUMMYFUNCTION("countunique(A$4:A$33)"),3)</f>
        <v>3</v>
      </c>
      <c r="O52" s="10">
        <f t="shared" si="19"/>
        <v>30</v>
      </c>
      <c r="P52" s="10"/>
      <c r="Q52" s="10"/>
      <c r="R52" s="10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8" x14ac:dyDescent="0.25">
      <c r="E53" s="10"/>
      <c r="F53" s="10">
        <v>96</v>
      </c>
      <c r="G53" s="10"/>
      <c r="H53" s="10">
        <f t="shared" si="14"/>
        <v>93.3</v>
      </c>
      <c r="I53" s="10">
        <f t="shared" si="20"/>
        <v>101.7</v>
      </c>
      <c r="J53" s="10">
        <f t="shared" si="15"/>
        <v>-8.4000000000000057</v>
      </c>
      <c r="K53" s="10">
        <f t="shared" si="16"/>
        <v>70.560000000000102</v>
      </c>
      <c r="L53" s="10">
        <f t="shared" si="17"/>
        <v>2.7000000000000028</v>
      </c>
      <c r="M53" s="10">
        <f t="shared" si="18"/>
        <v>7.2900000000000151</v>
      </c>
      <c r="N53" s="10">
        <f ca="1">IFERROR(__xludf.DUMMYFUNCTION("countunique(A$4:A$33)"),3)</f>
        <v>3</v>
      </c>
      <c r="O53" s="10">
        <f t="shared" si="19"/>
        <v>30</v>
      </c>
      <c r="P53" s="10"/>
      <c r="Q53" s="10"/>
      <c r="R53" s="10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8" x14ac:dyDescent="0.25">
      <c r="A54" s="6" t="s">
        <v>38</v>
      </c>
      <c r="B54" s="8" t="s">
        <v>41</v>
      </c>
      <c r="C54" s="11"/>
      <c r="E54" s="11"/>
      <c r="F54" s="11"/>
      <c r="G54" s="10"/>
      <c r="H54" s="10"/>
      <c r="I54" s="10"/>
      <c r="K54" s="10">
        <f>SUM(K12:K53)</f>
        <v>1956.1999999999998</v>
      </c>
      <c r="L54" s="10"/>
      <c r="M54" s="10">
        <f>SUM(M12:M53)</f>
        <v>4294.1000000000004</v>
      </c>
      <c r="N54" s="10">
        <f ca="1">AVERAGE(N12:N53)</f>
        <v>3</v>
      </c>
      <c r="O54" s="10">
        <f>AVERAGE(O12:O53)</f>
        <v>30</v>
      </c>
      <c r="P54" s="10"/>
      <c r="Q54" s="10"/>
      <c r="R54" s="10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8" x14ac:dyDescent="0.25">
      <c r="A55" s="11"/>
      <c r="B55" s="11"/>
      <c r="C55" s="11"/>
      <c r="D55" s="11"/>
      <c r="E55" s="11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8" x14ac:dyDescent="0.25">
      <c r="A56" s="6" t="s">
        <v>39</v>
      </c>
      <c r="B56" s="11"/>
      <c r="C56" s="11"/>
      <c r="D56" s="11"/>
      <c r="E56" s="11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8" x14ac:dyDescent="0.25">
      <c r="A57" s="11"/>
      <c r="B57" s="12" t="s">
        <v>42</v>
      </c>
      <c r="C57" s="14" t="s">
        <v>42</v>
      </c>
      <c r="D57" s="11"/>
      <c r="E57" s="11"/>
      <c r="F57" s="10"/>
      <c r="I57" s="10" t="s">
        <v>11</v>
      </c>
      <c r="J57" s="10"/>
      <c r="K57" s="10"/>
      <c r="L57" s="10"/>
      <c r="M57" s="10"/>
      <c r="N57" s="10"/>
      <c r="O57" s="10"/>
      <c r="P57" s="10"/>
      <c r="Q57" s="10"/>
      <c r="R57" s="10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8" x14ac:dyDescent="0.25">
      <c r="A58" s="11"/>
      <c r="B58" s="11"/>
      <c r="C58" s="10" t="s">
        <v>46</v>
      </c>
      <c r="D58" s="13" t="s">
        <v>40</v>
      </c>
      <c r="E58" s="13">
        <f>J58</f>
        <v>1956.1999999999998</v>
      </c>
      <c r="F58" s="10" t="s">
        <v>45</v>
      </c>
      <c r="G58">
        <v>1E-3</v>
      </c>
      <c r="I58" s="10" t="s">
        <v>12</v>
      </c>
      <c r="J58" s="10">
        <f>K54</f>
        <v>1956.1999999999998</v>
      </c>
      <c r="K58" s="10"/>
      <c r="L58" s="10"/>
      <c r="M58" s="10"/>
      <c r="N58" s="10"/>
      <c r="O58" s="10"/>
      <c r="P58" s="10"/>
      <c r="Q58" s="10"/>
      <c r="R58" s="10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8" x14ac:dyDescent="0.25">
      <c r="A59" s="11"/>
      <c r="B59" s="11"/>
      <c r="C59" s="10" t="s">
        <v>47</v>
      </c>
      <c r="D59" s="13" t="s">
        <v>40</v>
      </c>
      <c r="E59" s="13">
        <f ca="1">J59</f>
        <v>2</v>
      </c>
      <c r="F59" s="10" t="s">
        <v>45</v>
      </c>
      <c r="G59">
        <v>1E-3</v>
      </c>
      <c r="I59" s="10" t="s">
        <v>13</v>
      </c>
      <c r="J59" s="10">
        <f ca="1">N54-1</f>
        <v>2</v>
      </c>
      <c r="K59" s="10"/>
      <c r="L59" s="10"/>
      <c r="M59" s="10"/>
      <c r="N59" s="10"/>
      <c r="O59" s="10"/>
      <c r="P59" s="10"/>
      <c r="Q59" s="10"/>
      <c r="R59" s="10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8" x14ac:dyDescent="0.25">
      <c r="B60" s="4"/>
      <c r="C60" s="10" t="s">
        <v>48</v>
      </c>
      <c r="D60" s="13" t="s">
        <v>40</v>
      </c>
      <c r="E60" s="13">
        <f ca="1">J60</f>
        <v>978.09999999999991</v>
      </c>
      <c r="F60" s="10" t="s">
        <v>45</v>
      </c>
      <c r="G60">
        <v>1E-3</v>
      </c>
      <c r="I60" s="10" t="s">
        <v>14</v>
      </c>
      <c r="J60" s="10">
        <f ca="1">J58/J59</f>
        <v>978.09999999999991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8" x14ac:dyDescent="0.25">
      <c r="B61" s="4"/>
      <c r="C61" s="10" t="s">
        <v>49</v>
      </c>
      <c r="D61" s="13" t="s">
        <v>40</v>
      </c>
      <c r="E61" s="13">
        <f>J61</f>
        <v>4294.1000000000004</v>
      </c>
      <c r="F61" s="10" t="s">
        <v>45</v>
      </c>
      <c r="G61">
        <v>1E-3</v>
      </c>
      <c r="I61" s="10" t="s">
        <v>15</v>
      </c>
      <c r="J61" s="10">
        <f>M54</f>
        <v>4294.1000000000004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8" x14ac:dyDescent="0.25">
      <c r="B62" s="4"/>
      <c r="C62" s="10" t="s">
        <v>50</v>
      </c>
      <c r="D62" s="13" t="s">
        <v>40</v>
      </c>
      <c r="E62" s="13">
        <f ca="1">J62</f>
        <v>27</v>
      </c>
      <c r="F62" s="10" t="s">
        <v>45</v>
      </c>
      <c r="G62">
        <v>1E-3</v>
      </c>
      <c r="I62" s="10" t="s">
        <v>16</v>
      </c>
      <c r="J62" s="10">
        <f ca="1">O54-N54</f>
        <v>27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8" x14ac:dyDescent="0.25">
      <c r="B63" s="4"/>
      <c r="C63" s="10" t="s">
        <v>51</v>
      </c>
      <c r="D63" s="13" t="s">
        <v>40</v>
      </c>
      <c r="E63" s="13">
        <f ca="1">J63</f>
        <v>159.04074074074074</v>
      </c>
      <c r="F63" s="10" t="s">
        <v>45</v>
      </c>
      <c r="G63">
        <v>1E-3</v>
      </c>
      <c r="I63" s="10" t="s">
        <v>17</v>
      </c>
      <c r="J63" s="10">
        <f ca="1">J61/J62</f>
        <v>159.04074074074074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8" x14ac:dyDescent="0.25">
      <c r="B64" s="4"/>
      <c r="C64" s="10" t="s">
        <v>18</v>
      </c>
      <c r="D64" s="13" t="s">
        <v>40</v>
      </c>
      <c r="E64" s="13">
        <f ca="1">J64</f>
        <v>6.1499965068349587</v>
      </c>
      <c r="F64" s="10" t="s">
        <v>45</v>
      </c>
      <c r="G64">
        <v>1E-3</v>
      </c>
      <c r="I64" s="10" t="s">
        <v>18</v>
      </c>
      <c r="J64" s="10">
        <f ca="1">J60/J63</f>
        <v>6.1499965068349587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ht="18" x14ac:dyDescent="0.25">
      <c r="B65" s="4"/>
      <c r="C65" s="10" t="s">
        <v>43</v>
      </c>
      <c r="D65" s="13" t="s">
        <v>40</v>
      </c>
      <c r="E65" s="13">
        <f ca="1">J65</f>
        <v>6.2966916787415188E-3</v>
      </c>
      <c r="F65" s="10" t="s">
        <v>45</v>
      </c>
      <c r="G65">
        <v>1E-3</v>
      </c>
      <c r="I65" s="10" t="s">
        <v>19</v>
      </c>
      <c r="J65" s="10">
        <f ca="1">FDIST(J64,J59,J62)</f>
        <v>6.2966916787415188E-3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ht="18" x14ac:dyDescent="0.25">
      <c r="B66" s="4"/>
      <c r="C66" s="10" t="s">
        <v>44</v>
      </c>
      <c r="D66" s="13" t="s">
        <v>40</v>
      </c>
      <c r="E66" s="13">
        <f>J66</f>
        <v>0.31297697710509892</v>
      </c>
      <c r="F66" s="10" t="s">
        <v>45</v>
      </c>
      <c r="G66">
        <v>1E-3</v>
      </c>
      <c r="I66" s="10" t="s">
        <v>20</v>
      </c>
      <c r="J66" s="10">
        <f>J58/(J58+J61)</f>
        <v>0.31297697710509892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ht="18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ht="18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ht="18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ht="18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ht="18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ht="18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ht="18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ht="18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ht="18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ht="18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ht="18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ht="18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ht="18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ht="18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ht="18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ht="18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ht="18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ht="18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ht="18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ht="18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ht="18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ht="18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ht="18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ht="18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ht="18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ht="18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ht="18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ht="18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ht="18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ht="18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ht="18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ht="18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ht="18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ht="18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ht="18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ht="18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ht="18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ht="18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ht="18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ht="18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ht="18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ht="18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ht="18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ht="18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ht="18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ht="18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ht="18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ht="18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ht="18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ht="18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ht="18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ht="18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ht="18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ht="18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ht="18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ht="18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ht="18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ht="18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ht="18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ht="18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2:29" ht="18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2:29" ht="18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2:29" ht="18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2:29" ht="18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2:29" ht="18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2:29" ht="18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2:29" ht="18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2:29" ht="18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2:29" ht="18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2:29" ht="18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2:29" ht="18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2:29" ht="18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2:29" ht="18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2:29" ht="18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2:29" ht="18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2:29" ht="18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2:29" ht="18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2:29" ht="18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2:29" ht="18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2:29" ht="18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2:29" ht="18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2:29" ht="18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2:29" ht="18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2:29" ht="18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2:29" ht="18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2:29" ht="18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2:29" ht="18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2:29" ht="18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2:29" ht="18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2:29" ht="18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2:29" ht="18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2:29" ht="18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2:29" ht="18" x14ac:dyDescent="0.2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2:29" ht="18" x14ac:dyDescent="0.2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2:29" ht="18" x14ac:dyDescent="0.2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2:29" ht="18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2:29" ht="18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2:29" ht="18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2:29" ht="18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2:29" ht="18" x14ac:dyDescent="0.2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2:29" ht="18" x14ac:dyDescent="0.2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2:29" ht="18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2:29" ht="18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2:29" ht="18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2:29" ht="18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2:29" ht="18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2:29" ht="18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2:29" ht="18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2:29" ht="18" x14ac:dyDescent="0.2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2:29" ht="18" x14ac:dyDescent="0.2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2:29" ht="18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2:29" ht="18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2:29" ht="18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2:29" ht="18" x14ac:dyDescent="0.2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2:29" ht="18" x14ac:dyDescent="0.2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2:29" ht="18" x14ac:dyDescent="0.2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2:29" ht="18" x14ac:dyDescent="0.2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2:29" ht="18" x14ac:dyDescent="0.2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2:29" ht="18" x14ac:dyDescent="0.2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2:29" ht="18" x14ac:dyDescent="0.2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2:29" ht="18" x14ac:dyDescent="0.2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2:29" ht="18" x14ac:dyDescent="0.2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2:29" ht="18" x14ac:dyDescent="0.2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2:29" ht="18" x14ac:dyDescent="0.2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2:29" ht="18" x14ac:dyDescent="0.2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2:29" ht="18" x14ac:dyDescent="0.2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2:29" ht="18" x14ac:dyDescent="0.2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2:29" ht="18" x14ac:dyDescent="0.2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2:29" ht="18" x14ac:dyDescent="0.2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2:29" ht="18" x14ac:dyDescent="0.2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2:29" ht="18" x14ac:dyDescent="0.2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2:29" ht="18" x14ac:dyDescent="0.2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2:29" ht="18" x14ac:dyDescent="0.2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2:29" ht="18" x14ac:dyDescent="0.2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2:29" ht="18" x14ac:dyDescent="0.2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2:29" ht="18" x14ac:dyDescent="0.2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2:29" ht="18" x14ac:dyDescent="0.2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2:29" ht="18" x14ac:dyDescent="0.2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2:29" ht="18" x14ac:dyDescent="0.2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2:29" ht="18" x14ac:dyDescent="0.25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2:29" ht="18" x14ac:dyDescent="0.25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2:29" ht="18" x14ac:dyDescent="0.25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2:29" ht="18" x14ac:dyDescent="0.25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2:29" ht="18" x14ac:dyDescent="0.25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2:29" ht="18" x14ac:dyDescent="0.25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2:29" ht="18" x14ac:dyDescent="0.25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2:29" ht="18" x14ac:dyDescent="0.25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2:29" ht="18" x14ac:dyDescent="0.25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2:29" ht="18" x14ac:dyDescent="0.2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2:29" ht="18" x14ac:dyDescent="0.25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2:29" ht="18" x14ac:dyDescent="0.25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2:29" ht="18" x14ac:dyDescent="0.25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2:29" ht="18" x14ac:dyDescent="0.2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2:29" ht="18" x14ac:dyDescent="0.25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2:29" ht="18" x14ac:dyDescent="0.25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2:29" ht="18" x14ac:dyDescent="0.25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2:29" ht="18" x14ac:dyDescent="0.25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2:29" ht="18" x14ac:dyDescent="0.25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2:29" ht="18" x14ac:dyDescent="0.2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2:29" ht="18" x14ac:dyDescent="0.25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2:29" ht="18" x14ac:dyDescent="0.25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2:29" ht="18" x14ac:dyDescent="0.25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2:29" ht="18" x14ac:dyDescent="0.25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2:29" ht="18" x14ac:dyDescent="0.25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2:29" ht="18" x14ac:dyDescent="0.25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2:29" ht="18" x14ac:dyDescent="0.25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2:29" ht="18" x14ac:dyDescent="0.25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2:29" ht="18" x14ac:dyDescent="0.25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2:29" ht="18" x14ac:dyDescent="0.2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2:29" ht="18" x14ac:dyDescent="0.25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2:29" ht="18" x14ac:dyDescent="0.25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2:29" ht="18" x14ac:dyDescent="0.25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2:29" ht="18" x14ac:dyDescent="0.25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2:29" ht="18" x14ac:dyDescent="0.25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2:29" ht="18" x14ac:dyDescent="0.25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2:29" ht="18" x14ac:dyDescent="0.25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2:29" ht="18" x14ac:dyDescent="0.25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2:29" ht="18" x14ac:dyDescent="0.25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2:29" ht="18" x14ac:dyDescent="0.25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2:29" ht="18" x14ac:dyDescent="0.25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2:29" ht="18" x14ac:dyDescent="0.25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2:29" ht="18" x14ac:dyDescent="0.25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2:29" ht="18" x14ac:dyDescent="0.25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2:29" ht="18" x14ac:dyDescent="0.25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2:29" ht="18" x14ac:dyDescent="0.25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2:29" ht="18" x14ac:dyDescent="0.25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2:29" ht="18" x14ac:dyDescent="0.25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2:29" ht="18" x14ac:dyDescent="0.2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2:29" ht="18" x14ac:dyDescent="0.2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2:29" ht="18" x14ac:dyDescent="0.25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2:29" ht="18" x14ac:dyDescent="0.25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2:29" ht="18" x14ac:dyDescent="0.25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2:29" ht="18" x14ac:dyDescent="0.25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2:29" ht="18" x14ac:dyDescent="0.25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2:29" ht="18" x14ac:dyDescent="0.25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2:29" ht="18" x14ac:dyDescent="0.25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2:29" ht="18" x14ac:dyDescent="0.2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2:29" ht="18" x14ac:dyDescent="0.2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2:29" ht="18" x14ac:dyDescent="0.2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2:29" ht="18" x14ac:dyDescent="0.25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2:29" ht="18" x14ac:dyDescent="0.25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2:29" ht="18" x14ac:dyDescent="0.25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2:29" ht="18" x14ac:dyDescent="0.25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2:29" ht="18" x14ac:dyDescent="0.25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2:29" ht="18" x14ac:dyDescent="0.25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2:29" ht="18" x14ac:dyDescent="0.25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2:29" ht="18" x14ac:dyDescent="0.25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2:29" ht="18" x14ac:dyDescent="0.2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2:29" ht="18" x14ac:dyDescent="0.2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2:29" ht="18" x14ac:dyDescent="0.2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2:29" ht="18" x14ac:dyDescent="0.2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2:29" ht="18" x14ac:dyDescent="0.2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2:29" ht="18" x14ac:dyDescent="0.2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2:29" ht="18" x14ac:dyDescent="0.2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2:29" ht="18" x14ac:dyDescent="0.2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2:29" ht="18" x14ac:dyDescent="0.2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2:29" ht="18" x14ac:dyDescent="0.2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2:29" ht="18" x14ac:dyDescent="0.2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2:29" ht="18" x14ac:dyDescent="0.2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2:29" ht="18" x14ac:dyDescent="0.2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2:29" ht="18" x14ac:dyDescent="0.2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2:29" ht="18" x14ac:dyDescent="0.2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2:29" ht="18" x14ac:dyDescent="0.2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2:29" ht="18" x14ac:dyDescent="0.2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2:29" ht="18" x14ac:dyDescent="0.2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2:29" ht="18" x14ac:dyDescent="0.25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2:29" ht="18" x14ac:dyDescent="0.25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2:29" ht="18" x14ac:dyDescent="0.25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2:29" ht="18" x14ac:dyDescent="0.2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2:29" ht="18" x14ac:dyDescent="0.25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2:29" ht="18" x14ac:dyDescent="0.25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2:29" ht="18" x14ac:dyDescent="0.2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2:29" ht="18" x14ac:dyDescent="0.2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2:29" ht="18" x14ac:dyDescent="0.2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2:29" ht="18" x14ac:dyDescent="0.2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2:29" ht="18" x14ac:dyDescent="0.25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2:29" ht="18" x14ac:dyDescent="0.25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2:29" ht="18" x14ac:dyDescent="0.25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2:29" ht="18" x14ac:dyDescent="0.2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2:29" ht="18" x14ac:dyDescent="0.25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2:29" ht="18" x14ac:dyDescent="0.25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2:29" ht="18" x14ac:dyDescent="0.25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2:29" ht="18" x14ac:dyDescent="0.25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2:29" ht="18" x14ac:dyDescent="0.25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2:29" ht="18" x14ac:dyDescent="0.25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2:29" ht="18" x14ac:dyDescent="0.25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2:29" ht="18" x14ac:dyDescent="0.25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2:29" ht="18" x14ac:dyDescent="0.25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2:29" ht="18" x14ac:dyDescent="0.2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2:29" ht="18" x14ac:dyDescent="0.25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2:29" ht="18" x14ac:dyDescent="0.25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2:29" ht="18" x14ac:dyDescent="0.2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2:29" ht="18" x14ac:dyDescent="0.2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2:29" ht="18" x14ac:dyDescent="0.25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2:29" ht="18" x14ac:dyDescent="0.2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2:29" ht="18" x14ac:dyDescent="0.25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2:29" ht="18" x14ac:dyDescent="0.25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2:29" ht="18" x14ac:dyDescent="0.25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2:29" ht="18" x14ac:dyDescent="0.2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2:29" ht="18" x14ac:dyDescent="0.25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2:29" ht="18" x14ac:dyDescent="0.25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2:29" ht="18" x14ac:dyDescent="0.25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2:29" ht="18" x14ac:dyDescent="0.25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2:29" ht="18" x14ac:dyDescent="0.25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2:29" ht="18" x14ac:dyDescent="0.25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2:29" ht="18" x14ac:dyDescent="0.25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2:29" ht="18" x14ac:dyDescent="0.25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2:29" ht="18" x14ac:dyDescent="0.25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2:29" ht="18" x14ac:dyDescent="0.2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2:29" ht="18" x14ac:dyDescent="0.25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2:29" ht="18" x14ac:dyDescent="0.25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2:29" ht="18" x14ac:dyDescent="0.25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2:29" ht="18" x14ac:dyDescent="0.25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2:29" ht="18" x14ac:dyDescent="0.25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2:29" ht="18" x14ac:dyDescent="0.25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2:29" ht="18" x14ac:dyDescent="0.25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2:29" ht="18" x14ac:dyDescent="0.25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2:29" ht="18" x14ac:dyDescent="0.25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2:29" ht="18" x14ac:dyDescent="0.2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2:29" ht="18" x14ac:dyDescent="0.25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2:29" ht="18" x14ac:dyDescent="0.25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2:29" ht="18" x14ac:dyDescent="0.25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2:29" ht="18" x14ac:dyDescent="0.25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2:29" ht="18" x14ac:dyDescent="0.25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2:29" ht="18" x14ac:dyDescent="0.25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2:29" ht="18" x14ac:dyDescent="0.25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2:29" ht="18" x14ac:dyDescent="0.25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2:29" ht="18" x14ac:dyDescent="0.25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2:29" ht="18" x14ac:dyDescent="0.2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2:29" ht="18" x14ac:dyDescent="0.25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2:29" ht="18" x14ac:dyDescent="0.25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2:29" ht="18" x14ac:dyDescent="0.25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2:29" ht="18" x14ac:dyDescent="0.25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2:29" ht="18" x14ac:dyDescent="0.25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2:29" ht="18" x14ac:dyDescent="0.25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2:29" ht="18" x14ac:dyDescent="0.25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2:29" ht="18" x14ac:dyDescent="0.25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2:29" ht="18" x14ac:dyDescent="0.25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2:29" ht="18" x14ac:dyDescent="0.2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2:29" ht="18" x14ac:dyDescent="0.25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2:29" ht="18" x14ac:dyDescent="0.25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2:29" ht="18" x14ac:dyDescent="0.25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2:29" ht="18" x14ac:dyDescent="0.25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2:29" ht="18" x14ac:dyDescent="0.25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2:29" ht="18" x14ac:dyDescent="0.25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2:29" ht="18" x14ac:dyDescent="0.25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2:29" ht="18" x14ac:dyDescent="0.25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2:29" ht="18" x14ac:dyDescent="0.25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2:29" ht="18" x14ac:dyDescent="0.2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2:29" ht="18" x14ac:dyDescent="0.25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2:29" ht="18" x14ac:dyDescent="0.25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2:29" ht="18" x14ac:dyDescent="0.25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2:29" ht="18" x14ac:dyDescent="0.25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2:29" ht="18" x14ac:dyDescent="0.25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2:29" ht="18" x14ac:dyDescent="0.25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2:29" ht="18" x14ac:dyDescent="0.25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2:29" ht="18" x14ac:dyDescent="0.25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2:29" ht="18" x14ac:dyDescent="0.25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2:29" ht="18" x14ac:dyDescent="0.2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2:29" ht="18" x14ac:dyDescent="0.25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2:29" ht="18" x14ac:dyDescent="0.25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2:29" ht="18" x14ac:dyDescent="0.25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2:29" ht="18" x14ac:dyDescent="0.25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2:29" ht="18" x14ac:dyDescent="0.25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2:29" ht="18" x14ac:dyDescent="0.25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2:29" ht="18" x14ac:dyDescent="0.25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2:29" ht="18" x14ac:dyDescent="0.25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2:29" ht="18" x14ac:dyDescent="0.25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2:29" ht="18" x14ac:dyDescent="0.2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2:29" ht="18" x14ac:dyDescent="0.25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2:29" ht="18" x14ac:dyDescent="0.25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2:29" ht="18" x14ac:dyDescent="0.25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2:29" ht="18" x14ac:dyDescent="0.25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2:29" ht="18" x14ac:dyDescent="0.25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2:29" ht="18" x14ac:dyDescent="0.25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2:29" ht="18" x14ac:dyDescent="0.25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2:29" ht="18" x14ac:dyDescent="0.25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2:29" ht="18" x14ac:dyDescent="0.25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2:29" ht="18" x14ac:dyDescent="0.2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2:29" ht="18" x14ac:dyDescent="0.25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2:29" ht="18" x14ac:dyDescent="0.25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2:29" ht="18" x14ac:dyDescent="0.25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2:29" ht="18" x14ac:dyDescent="0.25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2:29" ht="18" x14ac:dyDescent="0.25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2:29" ht="18" x14ac:dyDescent="0.25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2:29" ht="18" x14ac:dyDescent="0.25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2:29" ht="18" x14ac:dyDescent="0.25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2:29" ht="18" x14ac:dyDescent="0.25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2:29" ht="18" x14ac:dyDescent="0.2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2:29" ht="18" x14ac:dyDescent="0.25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2:29" ht="18" x14ac:dyDescent="0.25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2:29" ht="18" x14ac:dyDescent="0.25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2:29" ht="18" x14ac:dyDescent="0.25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2:29" ht="18" x14ac:dyDescent="0.25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2:29" ht="18" x14ac:dyDescent="0.25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2:29" ht="18" x14ac:dyDescent="0.25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2:29" ht="18" x14ac:dyDescent="0.25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2:29" ht="18" x14ac:dyDescent="0.25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2:29" ht="18" x14ac:dyDescent="0.2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2:29" ht="18" x14ac:dyDescent="0.25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2:29" ht="18" x14ac:dyDescent="0.25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2:29" ht="18" x14ac:dyDescent="0.25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2:29" ht="18" x14ac:dyDescent="0.25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2:29" ht="18" x14ac:dyDescent="0.25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2:29" ht="18" x14ac:dyDescent="0.25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2:29" ht="18" x14ac:dyDescent="0.25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2:29" ht="18" x14ac:dyDescent="0.25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2:29" ht="18" x14ac:dyDescent="0.25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2:29" ht="18" x14ac:dyDescent="0.2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2:29" ht="18" x14ac:dyDescent="0.25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2:29" ht="18" x14ac:dyDescent="0.25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2:29" ht="18" x14ac:dyDescent="0.25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2:29" ht="18" x14ac:dyDescent="0.25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2:29" ht="18" x14ac:dyDescent="0.25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2:29" ht="18" x14ac:dyDescent="0.25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2:29" ht="18" x14ac:dyDescent="0.25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2:29" ht="18" x14ac:dyDescent="0.25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2:29" ht="18" x14ac:dyDescent="0.25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2:29" ht="18" x14ac:dyDescent="0.2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2:29" ht="18" x14ac:dyDescent="0.25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2:29" ht="18" x14ac:dyDescent="0.25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2:29" ht="18" x14ac:dyDescent="0.25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2:29" ht="18" x14ac:dyDescent="0.25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2:29" ht="18" x14ac:dyDescent="0.25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2:29" ht="18" x14ac:dyDescent="0.25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2:29" ht="18" x14ac:dyDescent="0.25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2:29" ht="18" x14ac:dyDescent="0.25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2:29" ht="18" x14ac:dyDescent="0.25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2:29" ht="18" x14ac:dyDescent="0.2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2:29" ht="18" x14ac:dyDescent="0.25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2:29" ht="18" x14ac:dyDescent="0.25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2:29" ht="18" x14ac:dyDescent="0.25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2:29" ht="18" x14ac:dyDescent="0.25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2:29" ht="18" x14ac:dyDescent="0.25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2:29" ht="18" x14ac:dyDescent="0.25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2:29" ht="18" x14ac:dyDescent="0.25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2:29" ht="18" x14ac:dyDescent="0.25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2:29" ht="18" x14ac:dyDescent="0.25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2:29" ht="18" x14ac:dyDescent="0.2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2:29" ht="18" x14ac:dyDescent="0.25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2:29" ht="18" x14ac:dyDescent="0.25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2:29" ht="18" x14ac:dyDescent="0.25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2:29" ht="18" x14ac:dyDescent="0.25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2:29" ht="18" x14ac:dyDescent="0.25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2:29" ht="18" x14ac:dyDescent="0.25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2:29" ht="18" x14ac:dyDescent="0.25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2:29" ht="18" x14ac:dyDescent="0.25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2:29" ht="18" x14ac:dyDescent="0.25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2:29" ht="18" x14ac:dyDescent="0.2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2:29" ht="18" x14ac:dyDescent="0.25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2:29" ht="18" x14ac:dyDescent="0.25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2:29" ht="18" x14ac:dyDescent="0.25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2:29" ht="18" x14ac:dyDescent="0.25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2:29" ht="18" x14ac:dyDescent="0.25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2:29" ht="18" x14ac:dyDescent="0.25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2:29" ht="18" x14ac:dyDescent="0.25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2:29" ht="18" x14ac:dyDescent="0.25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2:29" ht="18" x14ac:dyDescent="0.25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2:29" ht="18" x14ac:dyDescent="0.2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2:29" ht="18" x14ac:dyDescent="0.25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2:29" ht="18" x14ac:dyDescent="0.25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2:29" ht="18" x14ac:dyDescent="0.25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2:29" ht="18" x14ac:dyDescent="0.25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2:29" ht="18" x14ac:dyDescent="0.25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2:29" ht="18" x14ac:dyDescent="0.25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2:29" ht="18" x14ac:dyDescent="0.25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2:29" ht="18" x14ac:dyDescent="0.25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2:29" ht="18" x14ac:dyDescent="0.25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2:29" ht="18" x14ac:dyDescent="0.2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2:29" ht="18" x14ac:dyDescent="0.25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2:29" ht="18" x14ac:dyDescent="0.25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2:29" ht="18" x14ac:dyDescent="0.25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2:29" ht="18" x14ac:dyDescent="0.25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2:29" ht="18" x14ac:dyDescent="0.2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2:29" ht="18" x14ac:dyDescent="0.25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2:29" ht="18" x14ac:dyDescent="0.25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2:29" ht="18" x14ac:dyDescent="0.25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2:29" ht="18" x14ac:dyDescent="0.25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2:29" ht="18" x14ac:dyDescent="0.2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2:29" ht="18" x14ac:dyDescent="0.25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2:29" ht="18" x14ac:dyDescent="0.25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2:29" ht="18" x14ac:dyDescent="0.25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2:29" ht="18" x14ac:dyDescent="0.25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2:29" ht="18" x14ac:dyDescent="0.25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2:29" ht="18" x14ac:dyDescent="0.25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2:29" ht="18" x14ac:dyDescent="0.25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2:29" ht="18" x14ac:dyDescent="0.25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2:29" ht="18" x14ac:dyDescent="0.25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2:29" ht="18" x14ac:dyDescent="0.2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2:29" ht="18" x14ac:dyDescent="0.25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2:29" ht="18" x14ac:dyDescent="0.25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2:29" ht="18" x14ac:dyDescent="0.2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2:29" ht="18" x14ac:dyDescent="0.25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2:29" ht="18" x14ac:dyDescent="0.25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2:29" ht="18" x14ac:dyDescent="0.25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2:29" ht="18" x14ac:dyDescent="0.25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2:29" ht="18" x14ac:dyDescent="0.25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2:29" ht="18" x14ac:dyDescent="0.25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2:29" ht="18" x14ac:dyDescent="0.2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2:29" ht="18" x14ac:dyDescent="0.25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2:29" ht="18" x14ac:dyDescent="0.25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2:29" ht="18" x14ac:dyDescent="0.25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2:29" ht="18" x14ac:dyDescent="0.25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2:29" ht="18" x14ac:dyDescent="0.25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2:29" ht="18" x14ac:dyDescent="0.25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2:29" ht="18" x14ac:dyDescent="0.25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2:29" ht="18" x14ac:dyDescent="0.25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2:29" ht="18" x14ac:dyDescent="0.25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2:29" ht="18" x14ac:dyDescent="0.2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2:29" ht="18" x14ac:dyDescent="0.2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2:29" ht="18" x14ac:dyDescent="0.25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2:29" ht="18" x14ac:dyDescent="0.25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2:29" ht="18" x14ac:dyDescent="0.25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2:29" ht="18" x14ac:dyDescent="0.25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2:29" ht="18" x14ac:dyDescent="0.25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2:29" ht="18" x14ac:dyDescent="0.25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2:29" ht="18" x14ac:dyDescent="0.25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2:29" ht="18" x14ac:dyDescent="0.25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2:29" ht="18" x14ac:dyDescent="0.2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2:29" ht="18" x14ac:dyDescent="0.25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2:29" ht="18" x14ac:dyDescent="0.25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2:29" ht="18" x14ac:dyDescent="0.25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2:29" ht="18" x14ac:dyDescent="0.25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2:29" ht="18" x14ac:dyDescent="0.25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2:29" ht="18" x14ac:dyDescent="0.25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2:29" ht="18" x14ac:dyDescent="0.25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2:29" ht="18" x14ac:dyDescent="0.25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2:29" ht="18" x14ac:dyDescent="0.25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2:29" ht="18" x14ac:dyDescent="0.2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2:29" ht="18" x14ac:dyDescent="0.25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2:29" ht="18" x14ac:dyDescent="0.25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2:29" ht="18" x14ac:dyDescent="0.25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2:29" ht="18" x14ac:dyDescent="0.25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2:29" ht="18" x14ac:dyDescent="0.25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2:29" ht="18" x14ac:dyDescent="0.25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2:29" ht="18" x14ac:dyDescent="0.25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2:29" ht="18" x14ac:dyDescent="0.25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2:29" ht="18" x14ac:dyDescent="0.25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2:29" ht="18" x14ac:dyDescent="0.2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2:29" ht="18" x14ac:dyDescent="0.25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2:29" ht="18" x14ac:dyDescent="0.25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2:29" ht="18" x14ac:dyDescent="0.25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2:29" ht="18" x14ac:dyDescent="0.25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2:29" ht="18" x14ac:dyDescent="0.25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2:29" ht="18" x14ac:dyDescent="0.25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2:29" ht="18" x14ac:dyDescent="0.25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2:29" ht="18" x14ac:dyDescent="0.25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2:29" ht="18" x14ac:dyDescent="0.25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2:29" ht="18" x14ac:dyDescent="0.2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2:29" ht="18" x14ac:dyDescent="0.25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2:29" ht="18" x14ac:dyDescent="0.25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2:29" ht="18" x14ac:dyDescent="0.25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2:29" ht="18" x14ac:dyDescent="0.25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2:29" ht="18" x14ac:dyDescent="0.25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2:29" ht="18" x14ac:dyDescent="0.25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2:29" ht="18" x14ac:dyDescent="0.25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2:29" ht="18" x14ac:dyDescent="0.25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2:29" ht="18" x14ac:dyDescent="0.25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2:29" ht="18" x14ac:dyDescent="0.2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2:29" ht="18" x14ac:dyDescent="0.25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2:29" ht="18" x14ac:dyDescent="0.25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2:29" ht="18" x14ac:dyDescent="0.25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2:29" ht="18" x14ac:dyDescent="0.25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2:29" ht="18" x14ac:dyDescent="0.25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2:29" ht="18" x14ac:dyDescent="0.25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2:29" ht="18" x14ac:dyDescent="0.25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2:29" ht="18" x14ac:dyDescent="0.25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2:29" ht="18" x14ac:dyDescent="0.25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2:29" ht="18" x14ac:dyDescent="0.2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2:29" ht="18" x14ac:dyDescent="0.25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2:29" ht="18" x14ac:dyDescent="0.25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2:29" ht="18" x14ac:dyDescent="0.25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2:29" ht="18" x14ac:dyDescent="0.25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2:29" ht="18" x14ac:dyDescent="0.25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2:29" ht="18" x14ac:dyDescent="0.25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2:29" ht="18" x14ac:dyDescent="0.25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2:29" ht="18" x14ac:dyDescent="0.25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2:29" ht="18" x14ac:dyDescent="0.25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2:29" ht="18" x14ac:dyDescent="0.2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2:29" ht="18" x14ac:dyDescent="0.25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2:29" ht="18" x14ac:dyDescent="0.25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2:29" ht="18" x14ac:dyDescent="0.25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2:29" ht="18" x14ac:dyDescent="0.25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2:29" ht="18" x14ac:dyDescent="0.25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2:29" ht="18" x14ac:dyDescent="0.25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2:29" ht="18" x14ac:dyDescent="0.25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2:29" ht="18" x14ac:dyDescent="0.25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2:29" ht="18" x14ac:dyDescent="0.25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2:29" ht="18" x14ac:dyDescent="0.2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2:29" ht="18" x14ac:dyDescent="0.25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2:29" ht="18" x14ac:dyDescent="0.25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2:29" ht="18" x14ac:dyDescent="0.25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2:29" ht="18" x14ac:dyDescent="0.25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2:29" ht="18" x14ac:dyDescent="0.25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2:29" ht="18" x14ac:dyDescent="0.25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2:29" ht="18" x14ac:dyDescent="0.25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2:29" ht="18" x14ac:dyDescent="0.25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2:29" ht="18" x14ac:dyDescent="0.25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2:29" ht="18" x14ac:dyDescent="0.2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2:29" ht="18" x14ac:dyDescent="0.25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2:29" ht="18" x14ac:dyDescent="0.25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2:29" ht="18" x14ac:dyDescent="0.25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2:29" ht="18" x14ac:dyDescent="0.25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2:29" ht="18" x14ac:dyDescent="0.25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2:29" ht="18" x14ac:dyDescent="0.25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2:29" ht="18" x14ac:dyDescent="0.25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2:29" ht="18" x14ac:dyDescent="0.25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2:29" ht="18" x14ac:dyDescent="0.25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2:29" ht="18" x14ac:dyDescent="0.2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2:29" ht="18" x14ac:dyDescent="0.25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2:29" ht="18" x14ac:dyDescent="0.25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2:29" ht="18" x14ac:dyDescent="0.25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2:29" ht="18" x14ac:dyDescent="0.25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2:29" ht="18" x14ac:dyDescent="0.25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2:29" ht="18" x14ac:dyDescent="0.25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2:29" ht="18" x14ac:dyDescent="0.25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2:29" ht="18" x14ac:dyDescent="0.25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2:29" ht="18" x14ac:dyDescent="0.25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2:29" ht="18" x14ac:dyDescent="0.2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2:29" ht="18" x14ac:dyDescent="0.25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2:29" ht="18" x14ac:dyDescent="0.25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2:29" ht="18" x14ac:dyDescent="0.25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2:29" ht="18" x14ac:dyDescent="0.25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2:29" ht="18" x14ac:dyDescent="0.25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2:29" ht="18" x14ac:dyDescent="0.25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2:29" ht="18" x14ac:dyDescent="0.25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2:29" ht="18" x14ac:dyDescent="0.25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2:29" ht="18" x14ac:dyDescent="0.25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2:29" ht="18" x14ac:dyDescent="0.2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2:29" ht="18" x14ac:dyDescent="0.25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2:29" ht="18" x14ac:dyDescent="0.25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2:29" ht="18" x14ac:dyDescent="0.25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2:29" ht="18" x14ac:dyDescent="0.25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2:29" ht="18" x14ac:dyDescent="0.25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2:29" ht="18" x14ac:dyDescent="0.25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2:29" ht="18" x14ac:dyDescent="0.25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2:29" ht="18" x14ac:dyDescent="0.25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2:29" ht="18" x14ac:dyDescent="0.25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2:29" ht="18" x14ac:dyDescent="0.2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2:29" ht="18" x14ac:dyDescent="0.25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2:29" ht="18" x14ac:dyDescent="0.25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2:29" ht="18" x14ac:dyDescent="0.25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2:29" ht="18" x14ac:dyDescent="0.25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2:29" ht="18" x14ac:dyDescent="0.25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2:29" ht="18" x14ac:dyDescent="0.25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2:29" ht="18" x14ac:dyDescent="0.25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2:29" ht="18" x14ac:dyDescent="0.25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2:29" ht="18" x14ac:dyDescent="0.25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2:29" ht="18" x14ac:dyDescent="0.2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2:29" ht="18" x14ac:dyDescent="0.25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2:29" ht="18" x14ac:dyDescent="0.25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2:29" ht="18" x14ac:dyDescent="0.25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2:29" ht="18" x14ac:dyDescent="0.25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2:29" ht="18" x14ac:dyDescent="0.25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2:29" ht="18" x14ac:dyDescent="0.25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2:29" ht="18" x14ac:dyDescent="0.25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2:29" ht="18" x14ac:dyDescent="0.25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2:29" ht="18" x14ac:dyDescent="0.25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2:29" ht="18" x14ac:dyDescent="0.2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2:29" ht="18" x14ac:dyDescent="0.25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2:29" ht="18" x14ac:dyDescent="0.25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2:29" ht="18" x14ac:dyDescent="0.25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2:29" ht="18" x14ac:dyDescent="0.25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2:29" ht="18" x14ac:dyDescent="0.25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2:29" ht="18" x14ac:dyDescent="0.25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2:29" ht="18" x14ac:dyDescent="0.25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2:29" ht="18" x14ac:dyDescent="0.25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2:29" ht="18" x14ac:dyDescent="0.25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2:29" ht="18" x14ac:dyDescent="0.2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2:29" ht="18" x14ac:dyDescent="0.25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2:29" ht="18" x14ac:dyDescent="0.25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2:29" ht="18" x14ac:dyDescent="0.25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2:29" ht="18" x14ac:dyDescent="0.25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2:29" ht="18" x14ac:dyDescent="0.25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2:29" ht="18" x14ac:dyDescent="0.25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2:29" ht="18" x14ac:dyDescent="0.25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2:29" ht="18" x14ac:dyDescent="0.25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2:29" ht="18" x14ac:dyDescent="0.25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2:29" ht="18" x14ac:dyDescent="0.2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2:29" ht="18" x14ac:dyDescent="0.25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2:29" ht="18" x14ac:dyDescent="0.25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2:29" ht="18" x14ac:dyDescent="0.25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2:29" ht="18" x14ac:dyDescent="0.25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2:29" ht="18" x14ac:dyDescent="0.25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2:29" ht="18" x14ac:dyDescent="0.25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2:29" ht="18" x14ac:dyDescent="0.25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2:29" ht="18" x14ac:dyDescent="0.25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2:29" ht="18" x14ac:dyDescent="0.25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2:29" ht="18" x14ac:dyDescent="0.2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2:29" ht="18" x14ac:dyDescent="0.25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2:29" ht="18" x14ac:dyDescent="0.25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2:29" ht="18" x14ac:dyDescent="0.25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2:29" ht="18" x14ac:dyDescent="0.25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2:29" ht="18" x14ac:dyDescent="0.25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2:29" ht="18" x14ac:dyDescent="0.25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2:29" ht="18" x14ac:dyDescent="0.25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2:29" ht="18" x14ac:dyDescent="0.25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2:29" ht="18" x14ac:dyDescent="0.25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2:29" ht="18" x14ac:dyDescent="0.2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2:29" ht="18" x14ac:dyDescent="0.25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2:29" ht="18" x14ac:dyDescent="0.25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2:29" ht="18" x14ac:dyDescent="0.25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2:29" ht="18" x14ac:dyDescent="0.25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2:29" ht="18" x14ac:dyDescent="0.25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2:29" ht="18" x14ac:dyDescent="0.25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2:29" ht="18" x14ac:dyDescent="0.25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2:29" ht="18" x14ac:dyDescent="0.25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2:29" ht="18" x14ac:dyDescent="0.25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2:29" ht="18" x14ac:dyDescent="0.2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2:29" ht="18" x14ac:dyDescent="0.25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2:29" ht="18" x14ac:dyDescent="0.25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2:29" ht="18" x14ac:dyDescent="0.25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2:29" ht="18" x14ac:dyDescent="0.25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2:29" ht="18" x14ac:dyDescent="0.25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2:29" ht="18" x14ac:dyDescent="0.25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2:29" ht="18" x14ac:dyDescent="0.25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2:29" ht="18" x14ac:dyDescent="0.25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2:29" ht="18" x14ac:dyDescent="0.25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2:29" ht="18" x14ac:dyDescent="0.2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2:29" ht="18" x14ac:dyDescent="0.25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2:29" ht="18" x14ac:dyDescent="0.25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2:29" ht="18" x14ac:dyDescent="0.25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2:29" ht="18" x14ac:dyDescent="0.25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2:29" ht="18" x14ac:dyDescent="0.25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2:29" ht="18" x14ac:dyDescent="0.25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2:29" ht="18" x14ac:dyDescent="0.25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2:29" ht="18" x14ac:dyDescent="0.25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2:29" ht="18" x14ac:dyDescent="0.25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2:29" ht="18" x14ac:dyDescent="0.2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2:29" ht="18" x14ac:dyDescent="0.25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2:29" ht="18" x14ac:dyDescent="0.25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2:29" ht="18" x14ac:dyDescent="0.25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2:29" ht="18" x14ac:dyDescent="0.25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2:29" ht="18" x14ac:dyDescent="0.25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2:29" ht="18" x14ac:dyDescent="0.25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2:29" ht="18" x14ac:dyDescent="0.25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2:29" ht="18" x14ac:dyDescent="0.25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2:29" ht="18" x14ac:dyDescent="0.25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2:29" ht="18" x14ac:dyDescent="0.2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2:29" ht="18" x14ac:dyDescent="0.25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2:29" ht="18" x14ac:dyDescent="0.25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2:29" ht="18" x14ac:dyDescent="0.25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2:29" ht="18" x14ac:dyDescent="0.25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2:29" ht="18" x14ac:dyDescent="0.25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2:29" ht="18" x14ac:dyDescent="0.25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2:29" ht="18" x14ac:dyDescent="0.25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2:29" ht="18" x14ac:dyDescent="0.2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2:29" ht="18" x14ac:dyDescent="0.2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2:29" ht="18" x14ac:dyDescent="0.2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2:29" ht="18" x14ac:dyDescent="0.25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2:29" ht="18" x14ac:dyDescent="0.25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2:29" ht="18" x14ac:dyDescent="0.25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2:29" ht="18" x14ac:dyDescent="0.25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2:29" ht="18" x14ac:dyDescent="0.25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2:29" ht="18" x14ac:dyDescent="0.25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2:29" ht="18" x14ac:dyDescent="0.25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2:29" ht="18" x14ac:dyDescent="0.25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2:29" ht="18" x14ac:dyDescent="0.25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2:29" ht="18" x14ac:dyDescent="0.2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2:29" ht="18" x14ac:dyDescent="0.25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2:29" ht="18" x14ac:dyDescent="0.25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2:29" ht="18" x14ac:dyDescent="0.25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2:29" ht="18" x14ac:dyDescent="0.25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2:29" ht="18" x14ac:dyDescent="0.25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2:29" ht="18" x14ac:dyDescent="0.25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2:29" ht="18" x14ac:dyDescent="0.25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2:29" ht="18" x14ac:dyDescent="0.25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2:29" ht="18" x14ac:dyDescent="0.25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2:29" ht="18" x14ac:dyDescent="0.2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2:29" ht="18" x14ac:dyDescent="0.25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2:29" ht="18" x14ac:dyDescent="0.25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2:29" ht="18" x14ac:dyDescent="0.25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2:29" ht="18" x14ac:dyDescent="0.25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2:29" ht="18" x14ac:dyDescent="0.25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2:29" ht="18" x14ac:dyDescent="0.25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2:29" ht="18" x14ac:dyDescent="0.25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2:29" ht="18" x14ac:dyDescent="0.25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2:29" ht="18" x14ac:dyDescent="0.25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2:29" ht="18" x14ac:dyDescent="0.2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2:29" ht="18" x14ac:dyDescent="0.25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2:29" ht="18" x14ac:dyDescent="0.25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2:29" ht="18" x14ac:dyDescent="0.25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2:29" ht="18" x14ac:dyDescent="0.25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2:29" ht="18" x14ac:dyDescent="0.25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2:29" ht="18" x14ac:dyDescent="0.25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2:29" ht="18" x14ac:dyDescent="0.25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2:29" ht="18" x14ac:dyDescent="0.25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2:29" ht="18" x14ac:dyDescent="0.25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2:29" ht="18" x14ac:dyDescent="0.2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2:29" ht="18" x14ac:dyDescent="0.25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2:29" ht="18" x14ac:dyDescent="0.25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2:29" ht="18" x14ac:dyDescent="0.25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2:29" ht="18" x14ac:dyDescent="0.25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2:29" ht="18" x14ac:dyDescent="0.25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2:29" ht="18" x14ac:dyDescent="0.25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2:29" ht="18" x14ac:dyDescent="0.25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2:29" ht="18" x14ac:dyDescent="0.25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2:29" ht="18" x14ac:dyDescent="0.25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2:29" ht="18" x14ac:dyDescent="0.2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2:29" ht="18" x14ac:dyDescent="0.25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2:29" ht="18" x14ac:dyDescent="0.25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2:29" ht="18" x14ac:dyDescent="0.25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2:29" ht="18" x14ac:dyDescent="0.25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2:29" ht="18" x14ac:dyDescent="0.25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2:29" ht="18" x14ac:dyDescent="0.25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2:29" ht="18" x14ac:dyDescent="0.25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2:29" ht="18" x14ac:dyDescent="0.25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2:29" ht="18" x14ac:dyDescent="0.25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2:29" ht="18" x14ac:dyDescent="0.2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2:29" ht="18" x14ac:dyDescent="0.25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2:29" ht="18" x14ac:dyDescent="0.25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2:29" ht="18" x14ac:dyDescent="0.25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2:29" ht="18" x14ac:dyDescent="0.25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2:29" ht="18" x14ac:dyDescent="0.25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2:29" ht="18" x14ac:dyDescent="0.25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2:29" ht="18" x14ac:dyDescent="0.25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2:29" ht="18" x14ac:dyDescent="0.25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2:29" ht="18" x14ac:dyDescent="0.25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2:29" ht="18" x14ac:dyDescent="0.2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2:29" ht="18" x14ac:dyDescent="0.25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2:29" ht="18" x14ac:dyDescent="0.25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2:29" ht="18" x14ac:dyDescent="0.25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2:29" ht="18" x14ac:dyDescent="0.25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2:29" ht="18" x14ac:dyDescent="0.25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2:29" ht="18" x14ac:dyDescent="0.25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2:29" ht="18" x14ac:dyDescent="0.25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2:29" ht="18" x14ac:dyDescent="0.25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2:29" ht="18" x14ac:dyDescent="0.25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2:29" ht="18" x14ac:dyDescent="0.2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2:29" ht="18" x14ac:dyDescent="0.25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2:29" ht="18" x14ac:dyDescent="0.25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2:29" ht="18" x14ac:dyDescent="0.25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2:29" ht="18" x14ac:dyDescent="0.25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2:29" ht="18" x14ac:dyDescent="0.25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2:29" ht="18" x14ac:dyDescent="0.25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2:29" ht="18" x14ac:dyDescent="0.25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2:29" ht="18" x14ac:dyDescent="0.25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2:29" ht="18" x14ac:dyDescent="0.25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2:29" ht="18" x14ac:dyDescent="0.2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2:29" ht="18" x14ac:dyDescent="0.25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2:29" ht="18" x14ac:dyDescent="0.25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2:29" ht="18" x14ac:dyDescent="0.25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2:29" ht="18" x14ac:dyDescent="0.25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2:29" ht="18" x14ac:dyDescent="0.25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2:29" ht="18" x14ac:dyDescent="0.25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2:29" ht="18" x14ac:dyDescent="0.25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2:29" ht="18" x14ac:dyDescent="0.25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2:29" ht="18" x14ac:dyDescent="0.25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2:29" ht="18" x14ac:dyDescent="0.2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2:29" ht="18" x14ac:dyDescent="0.25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2:29" ht="18" x14ac:dyDescent="0.25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2:29" ht="18" x14ac:dyDescent="0.25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2:29" ht="18" x14ac:dyDescent="0.25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2:29" ht="18" x14ac:dyDescent="0.25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2:29" ht="18" x14ac:dyDescent="0.25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2:29" ht="18" x14ac:dyDescent="0.25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2:29" ht="18" x14ac:dyDescent="0.25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2:29" ht="18" x14ac:dyDescent="0.25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2:29" ht="18" x14ac:dyDescent="0.2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2:29" ht="18" x14ac:dyDescent="0.25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2:29" ht="18" x14ac:dyDescent="0.25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2:29" ht="18" x14ac:dyDescent="0.25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2:29" ht="18" x14ac:dyDescent="0.25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2:29" ht="18" x14ac:dyDescent="0.25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2:29" ht="18" x14ac:dyDescent="0.25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2:29" ht="18" x14ac:dyDescent="0.25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2:29" ht="18" x14ac:dyDescent="0.25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2:29" ht="18" x14ac:dyDescent="0.25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2:29" ht="18" x14ac:dyDescent="0.2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2:29" ht="18" x14ac:dyDescent="0.25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2:29" ht="18" x14ac:dyDescent="0.25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2:29" ht="18" x14ac:dyDescent="0.25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2:29" ht="18" x14ac:dyDescent="0.25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2:29" ht="18" x14ac:dyDescent="0.25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2:29" ht="18" x14ac:dyDescent="0.25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2:29" ht="18" x14ac:dyDescent="0.25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2:29" ht="18" x14ac:dyDescent="0.25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2:29" ht="18" x14ac:dyDescent="0.25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2:29" ht="18" x14ac:dyDescent="0.2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2:29" ht="18" x14ac:dyDescent="0.25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2:29" ht="18" x14ac:dyDescent="0.25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2:29" ht="18" x14ac:dyDescent="0.25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2:29" ht="18" x14ac:dyDescent="0.25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2:29" ht="18" x14ac:dyDescent="0.25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2:29" ht="18" x14ac:dyDescent="0.25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2:29" ht="18" x14ac:dyDescent="0.25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2:29" ht="18" x14ac:dyDescent="0.25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2:29" ht="18" x14ac:dyDescent="0.25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2:29" ht="18" x14ac:dyDescent="0.2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2:29" ht="18" x14ac:dyDescent="0.25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2:29" ht="18" x14ac:dyDescent="0.25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2:29" ht="18" x14ac:dyDescent="0.25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2:29" ht="18" x14ac:dyDescent="0.25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2:29" ht="18" x14ac:dyDescent="0.25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2:29" ht="18" x14ac:dyDescent="0.25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2:29" ht="18" x14ac:dyDescent="0.25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2:29" ht="18" x14ac:dyDescent="0.25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2:29" ht="18" x14ac:dyDescent="0.25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2:29" ht="18" x14ac:dyDescent="0.2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2:29" ht="18" x14ac:dyDescent="0.25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2:29" ht="18" x14ac:dyDescent="0.25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2:29" ht="18" x14ac:dyDescent="0.25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2:29" ht="18" x14ac:dyDescent="0.25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2:29" ht="18" x14ac:dyDescent="0.25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2:29" ht="18" x14ac:dyDescent="0.25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2:29" ht="18" x14ac:dyDescent="0.25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2:29" ht="18" x14ac:dyDescent="0.25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2:29" ht="18" x14ac:dyDescent="0.25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2:29" ht="18" x14ac:dyDescent="0.2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2:29" ht="18" x14ac:dyDescent="0.25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2:29" ht="18" x14ac:dyDescent="0.25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2:29" ht="18" x14ac:dyDescent="0.25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2:29" ht="18" x14ac:dyDescent="0.25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2:29" ht="18" x14ac:dyDescent="0.25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2:29" ht="18" x14ac:dyDescent="0.25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2:29" ht="18" x14ac:dyDescent="0.25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2:29" ht="18" x14ac:dyDescent="0.25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2:29" ht="18" x14ac:dyDescent="0.25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2:29" ht="18" x14ac:dyDescent="0.2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2:29" ht="18" x14ac:dyDescent="0.25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2:29" ht="18" x14ac:dyDescent="0.25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2:29" ht="18" x14ac:dyDescent="0.25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2:29" ht="18" x14ac:dyDescent="0.25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2:29" ht="18" x14ac:dyDescent="0.25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2:29" ht="18" x14ac:dyDescent="0.25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2:29" ht="18" x14ac:dyDescent="0.25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2:29" ht="18" x14ac:dyDescent="0.25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2:29" ht="18" x14ac:dyDescent="0.25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2:29" ht="18" x14ac:dyDescent="0.2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2:29" ht="18" x14ac:dyDescent="0.25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2:29" ht="18" x14ac:dyDescent="0.25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2:29" ht="18" x14ac:dyDescent="0.25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2:29" ht="18" x14ac:dyDescent="0.25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2:29" ht="18" x14ac:dyDescent="0.25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2:29" ht="18" x14ac:dyDescent="0.25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2:29" ht="18" x14ac:dyDescent="0.25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2:29" ht="18" x14ac:dyDescent="0.25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2:29" ht="18" x14ac:dyDescent="0.25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2:29" ht="18" x14ac:dyDescent="0.2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2:29" ht="18" x14ac:dyDescent="0.25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2:29" ht="18" x14ac:dyDescent="0.25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2:29" ht="18" x14ac:dyDescent="0.25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2:29" ht="18" x14ac:dyDescent="0.25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2:29" ht="18" x14ac:dyDescent="0.25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2:29" ht="18" x14ac:dyDescent="0.25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2:29" ht="18" x14ac:dyDescent="0.25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2:29" ht="18" x14ac:dyDescent="0.25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2:29" ht="18" x14ac:dyDescent="0.25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2:29" ht="18" x14ac:dyDescent="0.2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2:29" ht="18" x14ac:dyDescent="0.25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2:29" ht="18" x14ac:dyDescent="0.25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2:29" ht="18" x14ac:dyDescent="0.25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2:29" ht="18" x14ac:dyDescent="0.25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2:29" ht="18" x14ac:dyDescent="0.25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2:29" ht="18" x14ac:dyDescent="0.25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2:29" ht="18" x14ac:dyDescent="0.25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2:29" ht="18" x14ac:dyDescent="0.25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2:29" ht="18" x14ac:dyDescent="0.25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2:29" ht="18" x14ac:dyDescent="0.25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2:29" ht="18" x14ac:dyDescent="0.25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2:29" ht="18" x14ac:dyDescent="0.25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2:29" ht="18" x14ac:dyDescent="0.25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2:29" ht="18" x14ac:dyDescent="0.25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2:29" ht="18" x14ac:dyDescent="0.25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2:29" ht="18" x14ac:dyDescent="0.25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2:29" ht="18" x14ac:dyDescent="0.25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2:29" ht="18" x14ac:dyDescent="0.25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2:29" ht="18" x14ac:dyDescent="0.25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2:29" ht="18" x14ac:dyDescent="0.25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2:29" ht="18" x14ac:dyDescent="0.25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2:29" ht="18" x14ac:dyDescent="0.25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2:29" ht="18" x14ac:dyDescent="0.25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2:29" ht="18" x14ac:dyDescent="0.25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2:29" ht="18" x14ac:dyDescent="0.25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spans="2:29" ht="18" x14ac:dyDescent="0.25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 spans="2:29" ht="18" x14ac:dyDescent="0.25"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 spans="2:29" ht="18" x14ac:dyDescent="0.25"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 spans="2:29" ht="18" x14ac:dyDescent="0.25"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 spans="2:29" ht="18" x14ac:dyDescent="0.25"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  <row r="1006" spans="2:29" ht="18" x14ac:dyDescent="0.25"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</row>
    <row r="1007" spans="2:29" ht="18" x14ac:dyDescent="0.25"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</row>
    <row r="1008" spans="2:29" ht="18" x14ac:dyDescent="0.25"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</row>
    <row r="1009" spans="2:29" ht="18" x14ac:dyDescent="0.25"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</row>
    <row r="1010" spans="2:29" ht="18" x14ac:dyDescent="0.25"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</row>
    <row r="1011" spans="2:29" ht="18" x14ac:dyDescent="0.25"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</row>
    <row r="1012" spans="2:29" ht="18" x14ac:dyDescent="0.25"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</row>
    <row r="1013" spans="2:29" ht="18" x14ac:dyDescent="0.25"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</row>
    <row r="1014" spans="2:29" ht="18" x14ac:dyDescent="0.25"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</row>
    <row r="1015" spans="2:29" ht="18" x14ac:dyDescent="0.25"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</row>
    <row r="1016" spans="2:29" ht="18" x14ac:dyDescent="0.25"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</row>
    <row r="1017" spans="2:29" ht="18" x14ac:dyDescent="0.25"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</row>
    <row r="1018" spans="2:29" ht="18" x14ac:dyDescent="0.25"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</row>
    <row r="1019" spans="2:29" ht="18" x14ac:dyDescent="0.25"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</row>
    <row r="1020" spans="2:29" ht="18" x14ac:dyDescent="0.25"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</row>
    <row r="1021" spans="2:29" ht="18" x14ac:dyDescent="0.25"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</row>
  </sheetData>
  <conditionalFormatting sqref="A1:XFD4 A67:XFD1048576 P6:XFD8 A54:C57 E5:XFD5 S9:XFD59 A5:A53 A58:B66 I60:XFD66">
    <cfRule type="cellIs" dxfId="1" priority="4" operator="equal">
      <formula>""""""</formula>
    </cfRule>
  </conditionalFormatting>
  <conditionalFormatting sqref="C60:C66">
    <cfRule type="cellIs" dxfId="0" priority="3" operator="equal">
      <formula>""""""</formula>
    </cfRule>
  </conditionalFormatting>
  <hyperlinks>
    <hyperlink ref="I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 Way 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2018-11-15T08:44:44Z</dcterms:created>
  <dcterms:modified xsi:type="dcterms:W3CDTF">2018-11-27T08:58:22Z</dcterms:modified>
</cp:coreProperties>
</file>