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aderno de Registro de tiempos" sheetId="1" r:id="rId4"/>
    <sheet state="visible" name="Diccionario de Actividades" sheetId="2" r:id="rId5"/>
    <sheet state="visible" name="Cuaderno de Defectos" sheetId="3" r:id="rId6"/>
    <sheet state="visible" name="Cuaderno de Trabajo" sheetId="4" r:id="rId7"/>
    <sheet state="visible" name="Métricas" sheetId="5" r:id="rId8"/>
    <sheet state="visible" name="calculo_defectos" sheetId="6" r:id="rId9"/>
    <sheet state="visible" name="Resumen" sheetId="7" r:id="rId10"/>
  </sheets>
  <definedNames/>
  <calcPr/>
  <extLst>
    <ext uri="GoogleSheetsCustomDataVersion2">
      <go:sheetsCustomData xmlns:go="http://customooxmlschemas.google.com/" r:id="rId11" roundtripDataChecksum="EQDGZ13gAtjegpZaUOkvYyweyQV/rjJPaEOwTpOj29w="/>
    </ext>
  </extLst>
</workbook>
</file>

<file path=xl/sharedStrings.xml><?xml version="1.0" encoding="utf-8"?>
<sst xmlns="http://schemas.openxmlformats.org/spreadsheetml/2006/main" count="761" uniqueCount="322">
  <si>
    <t>Ecommerce de productos electrónicos</t>
  </si>
  <si>
    <t>Estudiantes:</t>
  </si>
  <si>
    <t>Alban, Llumigusin, Yanez</t>
  </si>
  <si>
    <r>
      <rPr>
        <rFont val="Book Antiqua"/>
        <b/>
        <color theme="1"/>
        <sz val="10.0"/>
      </rPr>
      <t xml:space="preserve">Fecha: </t>
    </r>
    <r>
      <rPr>
        <rFont val="Book Antiqua"/>
        <b val="0"/>
        <color theme="1"/>
        <sz val="10.0"/>
      </rPr>
      <t>26-02-2025</t>
    </r>
  </si>
  <si>
    <t>Profesor:</t>
  </si>
  <si>
    <t>Ing. Jenny Ruíz</t>
  </si>
  <si>
    <r>
      <rPr>
        <rFont val="Book Antiqua"/>
        <b/>
        <color theme="1"/>
        <sz val="10.0"/>
      </rPr>
      <t xml:space="preserve">Class: </t>
    </r>
    <r>
      <rPr>
        <rFont val="Book Antiqua"/>
        <b val="0"/>
        <color theme="1"/>
        <sz val="10.0"/>
      </rPr>
      <t>2567</t>
    </r>
  </si>
  <si>
    <t>Daniel 3 Cuadernos</t>
  </si>
  <si>
    <t>Fecha</t>
  </si>
  <si>
    <t>Comienzo</t>
  </si>
  <si>
    <t>Fin</t>
  </si>
  <si>
    <t>T.Interrup.</t>
  </si>
  <si>
    <t>Inc. Tiempo</t>
  </si>
  <si>
    <t>Actividad</t>
  </si>
  <si>
    <t>Comentarios</t>
  </si>
  <si>
    <t>C</t>
  </si>
  <si>
    <t>U</t>
  </si>
  <si>
    <t>Richard 3 Cuadernos</t>
  </si>
  <si>
    <t>Requisito 1</t>
  </si>
  <si>
    <t>Configuración Inicial</t>
  </si>
  <si>
    <t>x</t>
  </si>
  <si>
    <t>Michelle Resumen y Actas</t>
  </si>
  <si>
    <t>Tarea 1</t>
  </si>
  <si>
    <t>Configurar repositorio GitHub - GitLab</t>
  </si>
  <si>
    <t>Tarea 2</t>
  </si>
  <si>
    <t>Instalar dependencias</t>
  </si>
  <si>
    <t>Tarea 3</t>
  </si>
  <si>
    <t>Configurar entorno de trabajo VSC</t>
  </si>
  <si>
    <t>Tarea 4</t>
  </si>
  <si>
    <t>Definir estructura del proyecto(Back y Front)</t>
  </si>
  <si>
    <t>Tarea 5</t>
  </si>
  <si>
    <t>Crear base de datos inicial</t>
  </si>
  <si>
    <t>Tarea 6</t>
  </si>
  <si>
    <t>Configurar autenticación básica</t>
  </si>
  <si>
    <t>Requisito 2</t>
  </si>
  <si>
    <t>Gestión de Usuarios</t>
  </si>
  <si>
    <t>Tarea 7</t>
  </si>
  <si>
    <t>Implementar API para registro de usuarios</t>
  </si>
  <si>
    <t>Tarea 8</t>
  </si>
  <si>
    <t>Validación de credenciales seguras</t>
  </si>
  <si>
    <t>Tarea 9</t>
  </si>
  <si>
    <t>Implementar inicio de sesión con JWT</t>
  </si>
  <si>
    <t>Tarea 10</t>
  </si>
  <si>
    <t>Crear lógica de recuperación de contraseña</t>
  </si>
  <si>
    <t>Tarea 11</t>
  </si>
  <si>
    <t>Construir UI de registro, login y recuperacion de contraseña</t>
  </si>
  <si>
    <t>Tarea 12</t>
  </si>
  <si>
    <t>Diseñar y desarrollar perfil de usuario</t>
  </si>
  <si>
    <t>Requisito 3</t>
  </si>
  <si>
    <t>Gestión de Productos</t>
  </si>
  <si>
    <t>Tarea 13</t>
  </si>
  <si>
    <t>Crear modelo de productos en base de datos</t>
  </si>
  <si>
    <t>Tarea 14</t>
  </si>
  <si>
    <t>API para listar productos con detalles</t>
  </si>
  <si>
    <t>Tarea 15</t>
  </si>
  <si>
    <t>Implementar filtros para categoría, precio, etc.</t>
  </si>
  <si>
    <t>Tarea 16</t>
  </si>
  <si>
    <t>Construir interfaz de lista y detalle de productos</t>
  </si>
  <si>
    <t>Tarea 17</t>
  </si>
  <si>
    <t>Desarrollar panel de administracion para CRUD</t>
  </si>
  <si>
    <t>Tarea 18</t>
  </si>
  <si>
    <t>Implementar subida de imágenes</t>
  </si>
  <si>
    <t xml:space="preserve">Requisito 4 </t>
  </si>
  <si>
    <t>Carrito de Compras</t>
  </si>
  <si>
    <t>Implementar lógica para agregar productos al carrito</t>
  </si>
  <si>
    <t>Tarea 19</t>
  </si>
  <si>
    <t>Crear API para obtener el contenido del carrito</t>
  </si>
  <si>
    <t>Tarea 20</t>
  </si>
  <si>
    <t>Permitir modificar cantidades y eliminar productos</t>
  </si>
  <si>
    <t>Tarea 21</t>
  </si>
  <si>
    <t>Calcular subtotal y total automaticamente</t>
  </si>
  <si>
    <t>Tarea 22</t>
  </si>
  <si>
    <t>Diseñar la UI del carrito de compras</t>
  </si>
  <si>
    <t>Requisito 5</t>
  </si>
  <si>
    <t>Integración con Braintree</t>
  </si>
  <si>
    <t>Tarea 23</t>
  </si>
  <si>
    <t>Configuracion integracion con Braintree</t>
  </si>
  <si>
    <t>Tarea 24</t>
  </si>
  <si>
    <t>Implementar validación de tarjetas</t>
  </si>
  <si>
    <t>Tarea 25</t>
  </si>
  <si>
    <t>API para procesar pagos y confirmar transacción</t>
  </si>
  <si>
    <t>Tarea 26</t>
  </si>
  <si>
    <t>Diseñar la UI de pago</t>
  </si>
  <si>
    <t>Requisito 6</t>
  </si>
  <si>
    <t>Proceso de Pago</t>
  </si>
  <si>
    <t>Tarea 27</t>
  </si>
  <si>
    <t>Integracion del Proceso de Pago</t>
  </si>
  <si>
    <t>Tarea 28</t>
  </si>
  <si>
    <t>Intergaz de Usuario para el Pago</t>
  </si>
  <si>
    <t>Pruebas</t>
  </si>
  <si>
    <t xml:space="preserve">Pruebas Unitarias, Integración y Aceptación </t>
  </si>
  <si>
    <t>Prueba 1</t>
  </si>
  <si>
    <t>Verificar el título de la página</t>
  </si>
  <si>
    <t>Prueba 2</t>
  </si>
  <si>
    <t>Verificar el tiítulo de un Producto específico</t>
  </si>
  <si>
    <t>Prueba 3</t>
  </si>
  <si>
    <t>Filtrar productos por categoría</t>
  </si>
  <si>
    <t>Prueba 4</t>
  </si>
  <si>
    <t>Piltrar productos por precio</t>
  </si>
  <si>
    <t>Prueba 5</t>
  </si>
  <si>
    <t>Agregar producto al carrito</t>
  </si>
  <si>
    <t>Prueba 6</t>
  </si>
  <si>
    <t>Verificar cantidad total de productos</t>
  </si>
  <si>
    <t>Prueba 7</t>
  </si>
  <si>
    <t>Verificar la funcionalidad de "Cargar más"</t>
  </si>
  <si>
    <t>Prueba 8</t>
  </si>
  <si>
    <t>Verificar que un producto tiene imagen</t>
  </si>
  <si>
    <t>Prueba 9</t>
  </si>
  <si>
    <t>Verificar que un producto tiene descripción</t>
  </si>
  <si>
    <t>Prueba 10</t>
  </si>
  <si>
    <t>Resetear Filtros</t>
  </si>
  <si>
    <t>Prueba 11</t>
  </si>
  <si>
    <t>Bad usage</t>
  </si>
  <si>
    <t>Diccionario de Actividades</t>
  </si>
  <si>
    <t>Identificador</t>
  </si>
  <si>
    <t>Descripcion</t>
  </si>
  <si>
    <t>Tipos de defectos</t>
  </si>
  <si>
    <t>Documentación</t>
  </si>
  <si>
    <t>Interfaz</t>
  </si>
  <si>
    <t>Sistema</t>
  </si>
  <si>
    <t>TOTAL EN MINUTOS:</t>
  </si>
  <si>
    <t>Sintaxis</t>
  </si>
  <si>
    <t>Comprobación</t>
  </si>
  <si>
    <t>Entorno</t>
  </si>
  <si>
    <t>Construcción Paquetes</t>
  </si>
  <si>
    <t>Datos</t>
  </si>
  <si>
    <t>Asignación</t>
  </si>
  <si>
    <t>Función</t>
  </si>
  <si>
    <t>Estudiantes</t>
  </si>
  <si>
    <t>Profesor</t>
  </si>
  <si>
    <t>Ing. Jenny Ruiz</t>
  </si>
  <si>
    <t>Programa</t>
  </si>
  <si>
    <t>Ecoomerce de equipos electrónicos</t>
  </si>
  <si>
    <t>Nº</t>
  </si>
  <si>
    <t>Tipo</t>
  </si>
  <si>
    <t>Introducido</t>
  </si>
  <si>
    <t>Eliminado</t>
  </si>
  <si>
    <t>T. Corrección (minutos)</t>
  </si>
  <si>
    <t>Defecto Corregido</t>
  </si>
  <si>
    <t>Configuración</t>
  </si>
  <si>
    <t>Codificacion</t>
  </si>
  <si>
    <t>SI</t>
  </si>
  <si>
    <t>Descripción:</t>
  </si>
  <si>
    <t>Configurar atuenticacion básica</t>
  </si>
  <si>
    <t>T. Corrección</t>
  </si>
  <si>
    <t>Codificiación</t>
  </si>
  <si>
    <t>Implementación inicio de sesión con JWT</t>
  </si>
  <si>
    <t>Diseño</t>
  </si>
  <si>
    <t>Codificación</t>
  </si>
  <si>
    <t>NO</t>
  </si>
  <si>
    <t>Integración de Proceso de Pago</t>
  </si>
  <si>
    <t>Interfaz de Usuario para el Pago</t>
  </si>
  <si>
    <t>Pruebas de Filtrar productos por precio</t>
  </si>
  <si>
    <t>Pruebas de agregar productos al carrito</t>
  </si>
  <si>
    <t>Pruebas de validación de tarjetas de crédito</t>
  </si>
  <si>
    <t>Codificaion</t>
  </si>
  <si>
    <t>Api para procesar pago y confirmar la trasaccion</t>
  </si>
  <si>
    <t>Nombre:</t>
  </si>
  <si>
    <t>Fecha:</t>
  </si>
  <si>
    <t>Trabajo</t>
  </si>
  <si>
    <t>Proceso</t>
  </si>
  <si>
    <t>Estimado</t>
  </si>
  <si>
    <t>Real</t>
  </si>
  <si>
    <t>Hasta la fecha</t>
  </si>
  <si>
    <t>Tiempo</t>
  </si>
  <si>
    <t>Unidades</t>
  </si>
  <si>
    <t>Velocidad</t>
  </si>
  <si>
    <t>MAX</t>
  </si>
  <si>
    <t>MIN</t>
  </si>
  <si>
    <t>Descripción</t>
  </si>
  <si>
    <t>Requisito 4</t>
  </si>
  <si>
    <t>s</t>
  </si>
  <si>
    <t>33:60</t>
  </si>
  <si>
    <t>EL TAMAÑO DEL PRODUCTO DE SEGUIMIENTO A GRADUADOS IASA</t>
  </si>
  <si>
    <t>Tabla 6,4 Formulario para estimar el tamaño del programa</t>
  </si>
  <si>
    <t>ESTUDIANTES</t>
  </si>
  <si>
    <t>Richard Alban</t>
  </si>
  <si>
    <t>PROFESOR</t>
  </si>
  <si>
    <t>Jenny Ruiz</t>
  </si>
  <si>
    <t>Daniel Llumigusin</t>
  </si>
  <si>
    <t>FECHA</t>
  </si>
  <si>
    <t>Michelle Yanez</t>
  </si>
  <si>
    <t>Enlace al git:</t>
  </si>
  <si>
    <t>Tiempo de Desarrollo</t>
  </si>
  <si>
    <t>LOC</t>
  </si>
  <si>
    <t>Minutos/LOC</t>
  </si>
  <si>
    <t>Funciones Anteriores</t>
  </si>
  <si>
    <t>Funciones Estimadas</t>
  </si>
  <si>
    <t>Mín.</t>
  </si>
  <si>
    <t>Media</t>
  </si>
  <si>
    <t>Máx.</t>
  </si>
  <si>
    <t>Frontend</t>
  </si>
  <si>
    <t>Componentes del Front</t>
  </si>
  <si>
    <t>Formullario de Categorias</t>
  </si>
  <si>
    <t>Formulario y conexión con api de busqueda</t>
  </si>
  <si>
    <t>Menu de admin</t>
  </si>
  <si>
    <t>Footer</t>
  </si>
  <si>
    <t>Header</t>
  </si>
  <si>
    <t>Layout</t>
  </si>
  <si>
    <t>Menu del usuario</t>
  </si>
  <si>
    <t>Admin Route</t>
  </si>
  <si>
    <t>Private</t>
  </si>
  <si>
    <t>Clase modelo para representar elementos en una lista Precio</t>
  </si>
  <si>
    <t>Spinner</t>
  </si>
  <si>
    <t>Context del Front</t>
  </si>
  <si>
    <t>Auth</t>
  </si>
  <si>
    <t>Cart</t>
  </si>
  <si>
    <t>Serch</t>
  </si>
  <si>
    <t>Hooks del Front</t>
  </si>
  <si>
    <t>User Category</t>
  </si>
  <si>
    <t>Pages del Front</t>
  </si>
  <si>
    <t>Admin Dashboard</t>
  </si>
  <si>
    <t>Admin Orders</t>
  </si>
  <si>
    <t>Crear Categoria Admin</t>
  </si>
  <si>
    <t>Crear Productos Admin</t>
  </si>
  <si>
    <t>Productos lista</t>
  </si>
  <si>
    <t>Actualizar Productos</t>
  </si>
  <si>
    <t>Usuarios</t>
  </si>
  <si>
    <t>Forgot Password</t>
  </si>
  <si>
    <t>Página Login</t>
  </si>
  <si>
    <t>Página Registro</t>
  </si>
  <si>
    <t>Dashboar Usuarios</t>
  </si>
  <si>
    <t>Ordenes</t>
  </si>
  <si>
    <t>Perfil</t>
  </si>
  <si>
    <t>Página About</t>
  </si>
  <si>
    <t>Página de CartPage</t>
  </si>
  <si>
    <t>Página de Categorias</t>
  </si>
  <si>
    <t>Página de categorias de Productos</t>
  </si>
  <si>
    <t>Página de Contactos</t>
  </si>
  <si>
    <t>Página Principal</t>
  </si>
  <si>
    <t>Página de no válido</t>
  </si>
  <si>
    <t>Página de politicas</t>
  </si>
  <si>
    <t>Página de productos detalles</t>
  </si>
  <si>
    <t>Página de busquedas</t>
  </si>
  <si>
    <t>Estilos del Front</t>
  </si>
  <si>
    <t>Estilos del Auth</t>
  </si>
  <si>
    <t>Estilos de Cart</t>
  </si>
  <si>
    <t>Estilos de Categoria de Productos</t>
  </si>
  <si>
    <t>Estilos del home</t>
  </si>
  <si>
    <t>Estilos de detalles del Producto</t>
  </si>
  <si>
    <t>Paginas de Configuración del Front React</t>
  </si>
  <si>
    <t>App.js</t>
  </si>
  <si>
    <t>Index.js</t>
  </si>
  <si>
    <t>Backend</t>
  </si>
  <si>
    <t>config</t>
  </si>
  <si>
    <t>db.js</t>
  </si>
  <si>
    <t>controllers</t>
  </si>
  <si>
    <t>Auth Controller</t>
  </si>
  <si>
    <t>Category Controller</t>
  </si>
  <si>
    <t>Product Controller</t>
  </si>
  <si>
    <t>helpers</t>
  </si>
  <si>
    <t>Auth Helper</t>
  </si>
  <si>
    <t>middlewares</t>
  </si>
  <si>
    <t>Auth Middleware</t>
  </si>
  <si>
    <t>models</t>
  </si>
  <si>
    <t>Modelo de categorias</t>
  </si>
  <si>
    <t>Modelo de ordenes</t>
  </si>
  <si>
    <t>Modelo de productos</t>
  </si>
  <si>
    <t>Modelo de usuarios</t>
  </si>
  <si>
    <t>routes</t>
  </si>
  <si>
    <t>Routes Auth</t>
  </si>
  <si>
    <t>Routes Category</t>
  </si>
  <si>
    <t>Routes Products</t>
  </si>
  <si>
    <t>Server.js</t>
  </si>
  <si>
    <t xml:space="preserve">Estimado </t>
  </si>
  <si>
    <t>real tiempo</t>
  </si>
  <si>
    <t>tiempo planeado</t>
  </si>
  <si>
    <t>HORAS</t>
  </si>
  <si>
    <t>Cálculo de defectos de aplicación de Ecommerce</t>
  </si>
  <si>
    <t>Tabla 15,1 Estimación de Defectos</t>
  </si>
  <si>
    <t>Programa Version Anterior</t>
  </si>
  <si>
    <t>Programa Version Actualizada</t>
  </si>
  <si>
    <t xml:space="preserve">Numero de programas </t>
  </si>
  <si>
    <t>Defectos (D)</t>
  </si>
  <si>
    <t>LOC(N)</t>
  </si>
  <si>
    <t xml:space="preserve">Total hasta la fecha </t>
  </si>
  <si>
    <t>Dd Plan= 1000*Suma(D1:Dj)/Suma(N1:Nj)</t>
  </si>
  <si>
    <t>Dd plan (N) =</t>
  </si>
  <si>
    <t>defectos/KLOC</t>
  </si>
  <si>
    <t>Dd plan =</t>
  </si>
  <si>
    <t>Defectos Estimados Ddplan</t>
  </si>
  <si>
    <t>Defectos Estimados Ddplan (N)</t>
  </si>
  <si>
    <t xml:space="preserve">Coclusiones </t>
  </si>
  <si>
    <t>Los defectos totales se redujeron de 253 a 34, lo que indica una mejora significativa en la calidad del código.</t>
  </si>
  <si>
    <t>El número total de LOC aumentó de 4190 a 4253, lo que sugiere que el código creció pero con un mejor control de defectos.</t>
  </si>
  <si>
    <t>La densidad de defectos por KLOC disminuyó de 60.38 a 7,99, reflejando una optimización en la detección y corrección de errores.</t>
  </si>
  <si>
    <t>Tabla 15.3 Resumen del plan del proyecto del PSP</t>
  </si>
  <si>
    <t xml:space="preserve">Estudiantes: </t>
  </si>
  <si>
    <t>Richard Alban, Daniel Llumigusin, Michelle Yanez</t>
  </si>
  <si>
    <t xml:space="preserve">Fecha: </t>
  </si>
  <si>
    <t>Miercoles 26 de febrero del 2025</t>
  </si>
  <si>
    <t>Programa:</t>
  </si>
  <si>
    <t>Ecommerce artículos electronicos</t>
  </si>
  <si>
    <t>Programa #</t>
  </si>
  <si>
    <t xml:space="preserve"> Ing. Jenny Ruiz</t>
  </si>
  <si>
    <t>Lenguaje</t>
  </si>
  <si>
    <t>Javascript</t>
  </si>
  <si>
    <t>Resumen</t>
  </si>
  <si>
    <t>Plan</t>
  </si>
  <si>
    <t>Hasta la Fecha</t>
  </si>
  <si>
    <t>LOC/Hora</t>
  </si>
  <si>
    <t>Defectos/KLOC</t>
  </si>
  <si>
    <t>Rendimiento</t>
  </si>
  <si>
    <t>V/F</t>
  </si>
  <si>
    <t>Tamaño Programa (LOC)</t>
  </si>
  <si>
    <t>Total Nuevo &amp; Cambiado</t>
  </si>
  <si>
    <t>Tamaño Máximo</t>
  </si>
  <si>
    <t>Tamaño Mínimo</t>
  </si>
  <si>
    <t>Tiempo por Fase (.min)</t>
  </si>
  <si>
    <t>%Hasta la Fecha</t>
  </si>
  <si>
    <t>Planificación</t>
  </si>
  <si>
    <t>Revisión del código</t>
  </si>
  <si>
    <t>Compilación</t>
  </si>
  <si>
    <t>Postmorten</t>
  </si>
  <si>
    <t>Total</t>
  </si>
  <si>
    <t>Tiempo Máximo</t>
  </si>
  <si>
    <t>Tiempo Mínimo</t>
  </si>
  <si>
    <t>Defectos introducidos</t>
  </si>
  <si>
    <t>Def./Hora</t>
  </si>
  <si>
    <t>Construcción de Paquetes</t>
  </si>
  <si>
    <t>Defectos eliminados</t>
  </si>
  <si>
    <t xml:space="preserve">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</si>
</sst>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31">
    <font>
      <sz val="10.0"/>
      <color rgb="FF000000"/>
      <name val="Arial"/>
      <scheme val="minor"/>
    </font>
    <font>
      <sz val="10.0"/>
      <color theme="1"/>
      <name val="Book Antiqua"/>
    </font>
    <font>
      <b/>
      <sz val="10.0"/>
      <color theme="1"/>
      <name val="Book Antiqua"/>
    </font>
    <font/>
    <font>
      <sz val="7.0"/>
      <color theme="1"/>
      <name val="Book Antiqua"/>
    </font>
    <font>
      <sz val="8.0"/>
      <color theme="1"/>
      <name val="Book Antiqua"/>
    </font>
    <font>
      <b/>
      <sz val="8.0"/>
      <color theme="1"/>
      <name val="Book Antiqua"/>
    </font>
    <font>
      <sz val="10.0"/>
      <color theme="1"/>
      <name val="Arial"/>
    </font>
    <font>
      <b/>
      <sz val="24.0"/>
      <color rgb="FF3F3F3F"/>
      <name val="Calibri"/>
    </font>
    <font>
      <sz val="12.0"/>
      <color rgb="FF3F3F3F"/>
      <name val="Calibri"/>
    </font>
    <font>
      <b/>
      <sz val="14.0"/>
      <color rgb="FF3F3F3F"/>
      <name val="Calibri"/>
    </font>
    <font>
      <b/>
      <sz val="12.0"/>
      <color theme="1"/>
      <name val="Book Antiqua"/>
    </font>
    <font>
      <b/>
      <sz val="11.0"/>
      <color theme="1"/>
      <name val="Book Antiqua"/>
    </font>
    <font>
      <sz val="11.0"/>
      <color theme="1"/>
      <name val="Book Antiqua"/>
    </font>
    <font>
      <b/>
      <i/>
      <sz val="8.0"/>
      <color theme="1"/>
      <name val="Book Antiqua"/>
    </font>
    <font>
      <b/>
      <i/>
      <sz val="10.0"/>
      <color theme="1"/>
      <name val="Book Antiqua"/>
    </font>
    <font>
      <b/>
      <sz val="10.0"/>
      <color rgb="FFFFFFFF"/>
      <name val="Book Antiqua"/>
    </font>
    <font>
      <sz val="10.0"/>
      <color rgb="FFFFFFFF"/>
      <name val="Book Antiqua"/>
    </font>
    <font>
      <sz val="8.0"/>
      <color rgb="FFFFFFFF"/>
      <name val="Book Antiqua"/>
    </font>
    <font>
      <i/>
      <sz val="8.0"/>
      <color theme="1"/>
      <name val="Book Antiqua"/>
    </font>
    <font>
      <b/>
      <sz val="10.0"/>
      <color theme="1"/>
      <name val="Arial"/>
    </font>
    <font>
      <color theme="1"/>
      <name val="Book Antiqua"/>
    </font>
    <font>
      <color theme="1"/>
      <name val="Arial"/>
    </font>
    <font>
      <b/>
      <color theme="1"/>
      <name val="Book Antiqua"/>
    </font>
    <font>
      <b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10.0"/>
      <color rgb="FF000000"/>
      <name val="Arial"/>
    </font>
    <font>
      <b/>
      <sz val="10.0"/>
      <color rgb="FF000000"/>
      <name val="Arial"/>
    </font>
    <font>
      <sz val="11.0"/>
      <color rgb="FF000000"/>
      <name val="&quot;Aptos Narrow&quot;"/>
    </font>
    <font>
      <b/>
      <sz val="11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rgb="FF00FF00"/>
        <bgColor rgb="FF00FF00"/>
      </patternFill>
    </fill>
  </fills>
  <borders count="54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2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/>
    </xf>
    <xf borderId="2" fillId="2" fontId="2" numFmtId="0" xfId="0" applyAlignment="1" applyBorder="1" applyFont="1">
      <alignment readingOrder="0"/>
    </xf>
    <xf borderId="3" fillId="2" fontId="1" numFmtId="0" xfId="0" applyAlignment="1" applyBorder="1" applyFont="1">
      <alignment horizontal="center" readingOrder="0"/>
    </xf>
    <xf borderId="4" fillId="0" fontId="3" numFmtId="0" xfId="0" applyBorder="1" applyFont="1"/>
    <xf borderId="5" fillId="0" fontId="3" numFmtId="0" xfId="0" applyBorder="1" applyFont="1"/>
    <xf borderId="6" fillId="2" fontId="1" numFmtId="0" xfId="0" applyBorder="1" applyFont="1"/>
    <xf borderId="6" fillId="2" fontId="2" numFmtId="0" xfId="0" applyAlignment="1" applyBorder="1" applyFont="1">
      <alignment readingOrder="0" shrinkToFit="0" wrapText="1"/>
    </xf>
    <xf borderId="3" fillId="2" fontId="4" numFmtId="164" xfId="0" applyAlignment="1" applyBorder="1" applyFont="1" applyNumberFormat="1">
      <alignment horizontal="center"/>
    </xf>
    <xf borderId="7" fillId="0" fontId="3" numFmtId="0" xfId="0" applyBorder="1" applyFont="1"/>
    <xf borderId="8" fillId="2" fontId="2" numFmtId="0" xfId="0" applyBorder="1" applyFont="1"/>
    <xf borderId="9" fillId="2" fontId="1" numFmtId="0" xfId="0" applyAlignment="1" applyBorder="1" applyFont="1">
      <alignment horizontal="center"/>
    </xf>
    <xf borderId="10" fillId="0" fontId="3" numFmtId="0" xfId="0" applyBorder="1" applyFont="1"/>
    <xf borderId="11" fillId="0" fontId="3" numFmtId="0" xfId="0" applyBorder="1" applyFont="1"/>
    <xf borderId="12" fillId="2" fontId="1" numFmtId="0" xfId="0" applyBorder="1" applyFont="1"/>
    <xf borderId="12" fillId="2" fontId="2" numFmtId="0" xfId="0" applyAlignment="1" applyBorder="1" applyFont="1">
      <alignment shrinkToFit="0" wrapText="1"/>
    </xf>
    <xf borderId="9" fillId="2" fontId="5" numFmtId="0" xfId="0" applyAlignment="1" applyBorder="1" applyFont="1">
      <alignment horizontal="center"/>
    </xf>
    <xf borderId="13" fillId="0" fontId="3" numFmtId="0" xfId="0" applyBorder="1" applyFont="1"/>
    <xf borderId="1" fillId="2" fontId="6" numFmtId="0" xfId="0" applyAlignment="1" applyBorder="1" applyFont="1">
      <alignment horizontal="center"/>
    </xf>
    <xf borderId="14" fillId="3" fontId="6" numFmtId="0" xfId="0" applyAlignment="1" applyBorder="1" applyFill="1" applyFont="1">
      <alignment horizontal="center"/>
    </xf>
    <xf borderId="15" fillId="3" fontId="6" numFmtId="0" xfId="0" applyAlignment="1" applyBorder="1" applyFont="1">
      <alignment horizontal="center"/>
    </xf>
    <xf borderId="15" fillId="3" fontId="6" numFmtId="0" xfId="0" applyAlignment="1" applyBorder="1" applyFont="1">
      <alignment horizontal="center" shrinkToFit="0" wrapText="1"/>
    </xf>
    <xf borderId="16" fillId="3" fontId="6" numFmtId="0" xfId="0" applyAlignment="1" applyBorder="1" applyFont="1">
      <alignment horizontal="center"/>
    </xf>
    <xf borderId="1" fillId="2" fontId="6" numFmtId="0" xfId="0" applyAlignment="1" applyBorder="1" applyFont="1">
      <alignment horizontal="center" readingOrder="0"/>
    </xf>
    <xf borderId="17" fillId="4" fontId="5" numFmtId="164" xfId="0" applyAlignment="1" applyBorder="1" applyFill="1" applyFont="1" applyNumberFormat="1">
      <alignment horizontal="center" readingOrder="0"/>
    </xf>
    <xf borderId="17" fillId="4" fontId="5" numFmtId="20" xfId="0" applyAlignment="1" applyBorder="1" applyFont="1" applyNumberFormat="1">
      <alignment horizontal="center"/>
    </xf>
    <xf borderId="17" fillId="4" fontId="5" numFmtId="0" xfId="0" applyAlignment="1" applyBorder="1" applyFont="1">
      <alignment horizontal="center"/>
    </xf>
    <xf borderId="17" fillId="4" fontId="6" numFmtId="0" xfId="0" applyAlignment="1" applyBorder="1" applyFont="1">
      <alignment horizontal="center"/>
    </xf>
    <xf borderId="17" fillId="4" fontId="6" numFmtId="0" xfId="0" applyAlignment="1" applyBorder="1" applyFont="1">
      <alignment horizontal="center" readingOrder="0" shrinkToFit="0" wrapText="1"/>
    </xf>
    <xf borderId="17" fillId="2" fontId="5" numFmtId="164" xfId="0" applyAlignment="1" applyBorder="1" applyFont="1" applyNumberFormat="1">
      <alignment horizontal="center" readingOrder="0"/>
    </xf>
    <xf borderId="17" fillId="2" fontId="5" numFmtId="20" xfId="0" applyAlignment="1" applyBorder="1" applyFont="1" applyNumberFormat="1">
      <alignment horizontal="center" readingOrder="0"/>
    </xf>
    <xf borderId="17" fillId="2" fontId="5" numFmtId="0" xfId="0" applyAlignment="1" applyBorder="1" applyFont="1">
      <alignment horizontal="center"/>
    </xf>
    <xf borderId="17" fillId="2" fontId="5" numFmtId="20" xfId="0" applyAlignment="1" applyBorder="1" applyFont="1" applyNumberFormat="1">
      <alignment horizontal="center"/>
    </xf>
    <xf borderId="17" fillId="2" fontId="5" numFmtId="0" xfId="0" applyAlignment="1" applyBorder="1" applyFont="1">
      <alignment horizontal="center" readingOrder="0" shrinkToFit="0" wrapText="1"/>
    </xf>
    <xf borderId="17" fillId="2" fontId="6" numFmtId="0" xfId="0" applyAlignment="1" applyBorder="1" applyFont="1">
      <alignment horizontal="center"/>
    </xf>
    <xf borderId="17" fillId="2" fontId="5" numFmtId="0" xfId="0" applyAlignment="1" applyBorder="1" applyFont="1">
      <alignment horizontal="center" readingOrder="0"/>
    </xf>
    <xf borderId="17" fillId="0" fontId="5" numFmtId="0" xfId="0" applyAlignment="1" applyBorder="1" applyFont="1">
      <alignment horizontal="center" readingOrder="0" shrinkToFit="0" wrapText="1"/>
    </xf>
    <xf borderId="17" fillId="4" fontId="5" numFmtId="0" xfId="0" applyAlignment="1" applyBorder="1" applyFont="1">
      <alignment horizontal="center" readingOrder="0" shrinkToFit="0" wrapText="1"/>
    </xf>
    <xf borderId="17" fillId="0" fontId="5" numFmtId="20" xfId="0" applyAlignment="1" applyBorder="1" applyFont="1" applyNumberFormat="1">
      <alignment horizontal="center"/>
    </xf>
    <xf borderId="17" fillId="0" fontId="5" numFmtId="0" xfId="0" applyAlignment="1" applyBorder="1" applyFont="1">
      <alignment horizontal="center" readingOrder="0"/>
    </xf>
    <xf borderId="17" fillId="0" fontId="5" numFmtId="0" xfId="0" applyAlignment="1" applyBorder="1" applyFont="1">
      <alignment horizontal="center"/>
    </xf>
    <xf borderId="17" fillId="4" fontId="5" numFmtId="0" xfId="0" applyAlignment="1" applyBorder="1" applyFont="1">
      <alignment horizontal="center" readingOrder="0"/>
    </xf>
    <xf borderId="17" fillId="5" fontId="5" numFmtId="164" xfId="0" applyAlignment="1" applyBorder="1" applyFill="1" applyFont="1" applyNumberFormat="1">
      <alignment horizontal="center" readingOrder="0"/>
    </xf>
    <xf borderId="17" fillId="5" fontId="5" numFmtId="20" xfId="0" applyAlignment="1" applyBorder="1" applyFont="1" applyNumberFormat="1">
      <alignment horizontal="center"/>
    </xf>
    <xf borderId="17" fillId="5" fontId="5" numFmtId="20" xfId="0" applyAlignment="1" applyBorder="1" applyFont="1" applyNumberFormat="1">
      <alignment horizontal="center" readingOrder="0"/>
    </xf>
    <xf borderId="17" fillId="5" fontId="5" numFmtId="0" xfId="0" applyAlignment="1" applyBorder="1" applyFont="1">
      <alignment horizontal="center"/>
    </xf>
    <xf borderId="17" fillId="5" fontId="5" numFmtId="0" xfId="0" applyAlignment="1" applyBorder="1" applyFont="1">
      <alignment horizontal="center" readingOrder="0"/>
    </xf>
    <xf borderId="17" fillId="5" fontId="5" numFmtId="0" xfId="0" applyAlignment="1" applyBorder="1" applyFont="1">
      <alignment horizontal="center" readingOrder="0" shrinkToFit="0" wrapText="1"/>
    </xf>
    <xf borderId="17" fillId="5" fontId="6" numFmtId="0" xfId="0" applyAlignment="1" applyBorder="1" applyFont="1">
      <alignment horizontal="center"/>
    </xf>
    <xf borderId="17" fillId="0" fontId="5" numFmtId="20" xfId="0" applyAlignment="1" applyBorder="1" applyFont="1" applyNumberFormat="1">
      <alignment horizontal="center" readingOrder="0"/>
    </xf>
    <xf borderId="17" fillId="2" fontId="1" numFmtId="0" xfId="0" applyBorder="1" applyFont="1"/>
    <xf borderId="17" fillId="2" fontId="1" numFmtId="0" xfId="0" applyAlignment="1" applyBorder="1" applyFont="1">
      <alignment readingOrder="0" shrinkToFit="0" wrapText="1"/>
    </xf>
    <xf borderId="0" fillId="0" fontId="5" numFmtId="0" xfId="0" applyFont="1"/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18" fillId="0" fontId="10" numFmtId="0" xfId="0" applyAlignment="1" applyBorder="1" applyFont="1">
      <alignment horizontal="center" shrinkToFit="0" vertical="center" wrapText="1"/>
    </xf>
    <xf borderId="19" fillId="0" fontId="10" numFmtId="0" xfId="0" applyAlignment="1" applyBorder="1" applyFont="1">
      <alignment horizontal="center" shrinkToFit="0" vertical="center" wrapText="1"/>
    </xf>
    <xf borderId="20" fillId="0" fontId="10" numFmtId="0" xfId="0" applyAlignment="1" applyBorder="1" applyFont="1">
      <alignment horizontal="center" shrinkToFit="0" vertical="center" wrapText="1"/>
    </xf>
    <xf borderId="0" fillId="0" fontId="1" numFmtId="0" xfId="0" applyFont="1"/>
    <xf borderId="21" fillId="0" fontId="11" numFmtId="0" xfId="0" applyBorder="1" applyFont="1"/>
    <xf borderId="22" fillId="0" fontId="3" numFmtId="0" xfId="0" applyBorder="1" applyFont="1"/>
    <xf borderId="22" fillId="0" fontId="1" numFmtId="0" xfId="0" applyBorder="1" applyFont="1"/>
    <xf borderId="23" fillId="0" fontId="1" numFmtId="0" xfId="0" applyBorder="1" applyFont="1"/>
    <xf borderId="24" fillId="0" fontId="1" numFmtId="0" xfId="0" applyAlignment="1" applyBorder="1" applyFont="1">
      <alignment horizontal="right"/>
    </xf>
    <xf borderId="0" fillId="0" fontId="1" numFmtId="0" xfId="0" applyAlignment="1" applyFont="1">
      <alignment horizontal="right"/>
    </xf>
    <xf borderId="25" fillId="0" fontId="1" numFmtId="0" xfId="0" applyBorder="1" applyFont="1"/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26" fillId="0" fontId="1" numFmtId="0" xfId="0" applyAlignment="1" applyBorder="1" applyFont="1">
      <alignment horizontal="right"/>
    </xf>
    <xf borderId="27" fillId="0" fontId="1" numFmtId="0" xfId="0" applyBorder="1" applyFont="1"/>
    <xf borderId="27" fillId="0" fontId="1" numFmtId="0" xfId="0" applyAlignment="1" applyBorder="1" applyFont="1">
      <alignment horizontal="right"/>
    </xf>
    <xf borderId="28" fillId="0" fontId="1" numFmtId="0" xfId="0" applyBorder="1" applyFont="1"/>
    <xf borderId="17" fillId="0" fontId="12" numFmtId="0" xfId="0" applyAlignment="1" applyBorder="1" applyFont="1">
      <alignment readingOrder="0"/>
    </xf>
    <xf borderId="29" fillId="2" fontId="1" numFmtId="0" xfId="0" applyAlignment="1" applyBorder="1" applyFont="1">
      <alignment horizontal="left" readingOrder="0"/>
    </xf>
    <xf borderId="30" fillId="0" fontId="3" numFmtId="0" xfId="0" applyBorder="1" applyFont="1"/>
    <xf borderId="31" fillId="0" fontId="3" numFmtId="0" xfId="0" applyBorder="1" applyFont="1"/>
    <xf borderId="0" fillId="0" fontId="13" numFmtId="0" xfId="0" applyFont="1"/>
    <xf borderId="0" fillId="0" fontId="12" numFmtId="0" xfId="0" applyFont="1"/>
    <xf borderId="0" fillId="0" fontId="1" numFmtId="165" xfId="0" applyAlignment="1" applyFont="1" applyNumberFormat="1">
      <alignment horizontal="left" readingOrder="0"/>
    </xf>
    <xf borderId="17" fillId="0" fontId="12" numFmtId="0" xfId="0" applyBorder="1" applyFont="1"/>
    <xf borderId="29" fillId="0" fontId="13" numFmtId="0" xfId="0" applyAlignment="1" applyBorder="1" applyFont="1">
      <alignment horizontal="left"/>
    </xf>
    <xf borderId="0" fillId="0" fontId="1" numFmtId="0" xfId="0" applyAlignment="1" applyFont="1">
      <alignment horizontal="left" readingOrder="0"/>
    </xf>
    <xf borderId="21" fillId="0" fontId="1" numFmtId="0" xfId="0" applyBorder="1" applyFont="1"/>
    <xf borderId="0" fillId="0" fontId="14" numFmtId="0" xfId="0" applyFont="1"/>
    <xf borderId="32" fillId="6" fontId="14" numFmtId="0" xfId="0" applyBorder="1" applyFill="1" applyFont="1"/>
    <xf borderId="1" fillId="6" fontId="14" numFmtId="0" xfId="0" applyBorder="1" applyFont="1"/>
    <xf borderId="33" fillId="6" fontId="14" numFmtId="0" xfId="0" applyBorder="1" applyFont="1"/>
    <xf borderId="24" fillId="0" fontId="1" numFmtId="0" xfId="0" applyBorder="1" applyFont="1"/>
    <xf borderId="17" fillId="0" fontId="1" numFmtId="165" xfId="0" applyAlignment="1" applyBorder="1" applyFont="1" applyNumberFormat="1">
      <alignment horizontal="right" readingOrder="0"/>
    </xf>
    <xf borderId="17" fillId="0" fontId="1" numFmtId="0" xfId="0" applyAlignment="1" applyBorder="1" applyFont="1">
      <alignment horizontal="right"/>
    </xf>
    <xf borderId="17" fillId="0" fontId="1" numFmtId="0" xfId="0" applyAlignment="1" applyBorder="1" applyFont="1">
      <alignment horizontal="right" readingOrder="0"/>
    </xf>
    <xf borderId="17" fillId="0" fontId="1" numFmtId="0" xfId="0" applyAlignment="1" applyBorder="1" applyFont="1">
      <alignment readingOrder="0"/>
    </xf>
    <xf borderId="17" fillId="0" fontId="1" numFmtId="0" xfId="0" applyBorder="1" applyFont="1"/>
    <xf borderId="32" fillId="6" fontId="15" numFmtId="0" xfId="0" applyBorder="1" applyFont="1"/>
    <xf borderId="29" fillId="0" fontId="5" numFmtId="0" xfId="0" applyAlignment="1" applyBorder="1" applyFont="1">
      <alignment horizontal="left" readingOrder="0"/>
    </xf>
    <xf borderId="26" fillId="0" fontId="1" numFmtId="0" xfId="0" applyBorder="1" applyFont="1"/>
    <xf borderId="17" fillId="0" fontId="1" numFmtId="165" xfId="0" applyAlignment="1" applyBorder="1" applyFont="1" applyNumberFormat="1">
      <alignment horizontal="right"/>
    </xf>
    <xf borderId="29" fillId="0" fontId="5" numFmtId="0" xfId="0" applyAlignment="1" applyBorder="1" applyFont="1">
      <alignment horizontal="left"/>
    </xf>
    <xf borderId="34" fillId="7" fontId="16" numFmtId="0" xfId="0" applyBorder="1" applyFill="1" applyFont="1"/>
    <xf borderId="35" fillId="7" fontId="17" numFmtId="0" xfId="0" applyAlignment="1" applyBorder="1" applyFont="1">
      <alignment readingOrder="0"/>
    </xf>
    <xf borderId="36" fillId="0" fontId="3" numFmtId="0" xfId="0" applyBorder="1" applyFont="1"/>
    <xf borderId="37" fillId="7" fontId="17" numFmtId="0" xfId="0" applyBorder="1" applyFont="1"/>
    <xf borderId="37" fillId="7" fontId="16" numFmtId="0" xfId="0" applyAlignment="1" applyBorder="1" applyFont="1">
      <alignment horizontal="center"/>
    </xf>
    <xf borderId="37" fillId="7" fontId="17" numFmtId="0" xfId="0" applyAlignment="1" applyBorder="1" applyFont="1">
      <alignment horizontal="center"/>
    </xf>
    <xf borderId="37" fillId="7" fontId="18" numFmtId="165" xfId="0" applyAlignment="1" applyBorder="1" applyFont="1" applyNumberFormat="1">
      <alignment horizontal="center"/>
    </xf>
    <xf borderId="38" fillId="7" fontId="17" numFmtId="0" xfId="0" applyAlignment="1" applyBorder="1" applyFont="1">
      <alignment horizontal="center"/>
    </xf>
    <xf borderId="39" fillId="6" fontId="12" numFmtId="0" xfId="0" applyBorder="1" applyFont="1"/>
    <xf borderId="40" fillId="6" fontId="12" numFmtId="0" xfId="0" applyBorder="1" applyFont="1"/>
    <xf borderId="41" fillId="6" fontId="12" numFmtId="0" xfId="0" applyAlignment="1" applyBorder="1" applyFont="1">
      <alignment horizontal="center"/>
    </xf>
    <xf borderId="42" fillId="0" fontId="3" numFmtId="0" xfId="0" applyBorder="1" applyFont="1"/>
    <xf borderId="43" fillId="0" fontId="3" numFmtId="0" xfId="0" applyBorder="1" applyFont="1"/>
    <xf borderId="0" fillId="0" fontId="19" numFmtId="0" xfId="0" applyFont="1"/>
    <xf borderId="44" fillId="6" fontId="19" numFmtId="0" xfId="0" applyBorder="1" applyFont="1"/>
    <xf borderId="45" fillId="6" fontId="19" numFmtId="0" xfId="0" applyBorder="1" applyFont="1"/>
    <xf borderId="46" fillId="6" fontId="19" numFmtId="0" xfId="0" applyBorder="1" applyFont="1"/>
    <xf borderId="46" fillId="6" fontId="14" numFmtId="0" xfId="0" applyAlignment="1" applyBorder="1" applyFont="1">
      <alignment horizontal="center"/>
    </xf>
    <xf borderId="46" fillId="6" fontId="19" numFmtId="0" xfId="0" applyAlignment="1" applyBorder="1" applyFont="1">
      <alignment horizontal="center"/>
    </xf>
    <xf borderId="45" fillId="6" fontId="19" numFmtId="0" xfId="0" applyAlignment="1" applyBorder="1" applyFont="1">
      <alignment horizontal="center"/>
    </xf>
    <xf borderId="47" fillId="0" fontId="1" numFmtId="0" xfId="0" applyAlignment="1" applyBorder="1" applyFont="1">
      <alignment horizontal="center"/>
    </xf>
    <xf borderId="45" fillId="8" fontId="5" numFmtId="165" xfId="0" applyAlignment="1" applyBorder="1" applyFill="1" applyFont="1" applyNumberFormat="1">
      <alignment horizontal="center"/>
    </xf>
    <xf borderId="28" fillId="8" fontId="1" numFmtId="0" xfId="0" applyBorder="1" applyFont="1"/>
    <xf borderId="28" fillId="0" fontId="1" numFmtId="20" xfId="0" applyBorder="1" applyFont="1" applyNumberFormat="1"/>
    <xf borderId="0" fillId="0" fontId="20" numFmtId="20" xfId="0" applyAlignment="1" applyFont="1" applyNumberFormat="1">
      <alignment horizontal="center"/>
    </xf>
    <xf borderId="26" fillId="0" fontId="1" numFmtId="20" xfId="0" applyAlignment="1" applyBorder="1" applyFont="1" applyNumberFormat="1">
      <alignment horizontal="center"/>
    </xf>
    <xf borderId="27" fillId="0" fontId="1" numFmtId="20" xfId="0" applyAlignment="1" applyBorder="1" applyFont="1" applyNumberFormat="1">
      <alignment horizontal="center"/>
    </xf>
    <xf borderId="28" fillId="0" fontId="1" numFmtId="20" xfId="0" applyAlignment="1" applyBorder="1" applyFont="1" applyNumberFormat="1">
      <alignment horizontal="center"/>
    </xf>
    <xf borderId="48" fillId="0" fontId="3" numFmtId="0" xfId="0" applyBorder="1" applyFont="1"/>
    <xf borderId="28" fillId="0" fontId="6" numFmtId="0" xfId="0" applyBorder="1" applyFont="1"/>
    <xf borderId="30" fillId="0" fontId="1" numFmtId="0" xfId="0" applyAlignment="1" applyBorder="1" applyFont="1">
      <alignment horizontal="left"/>
    </xf>
    <xf borderId="45" fillId="2" fontId="5" numFmtId="165" xfId="0" applyAlignment="1" applyBorder="1" applyFont="1" applyNumberFormat="1">
      <alignment horizontal="center"/>
    </xf>
    <xf borderId="27" fillId="0" fontId="1" numFmtId="20" xfId="0" applyAlignment="1" applyBorder="1" applyFont="1" applyNumberFormat="1">
      <alignment readingOrder="0"/>
    </xf>
    <xf borderId="26" fillId="0" fontId="1" numFmtId="20" xfId="0" applyAlignment="1" applyBorder="1" applyFont="1" applyNumberFormat="1">
      <alignment horizontal="center" readingOrder="0"/>
    </xf>
    <xf borderId="27" fillId="0" fontId="1" numFmtId="20" xfId="0" applyAlignment="1" applyBorder="1" applyFont="1" applyNumberFormat="1">
      <alignment horizontal="center" readingOrder="0"/>
    </xf>
    <xf borderId="28" fillId="0" fontId="1" numFmtId="20" xfId="0" applyAlignment="1" applyBorder="1" applyFont="1" applyNumberFormat="1">
      <alignment horizontal="center" readingOrder="0"/>
    </xf>
    <xf borderId="27" fillId="0" fontId="1" numFmtId="20" xfId="0" applyBorder="1" applyFont="1" applyNumberFormat="1"/>
    <xf borderId="27" fillId="0" fontId="2" numFmtId="20" xfId="0" applyAlignment="1" applyBorder="1" applyFont="1" applyNumberFormat="1">
      <alignment horizontal="center"/>
    </xf>
    <xf borderId="28" fillId="0" fontId="1" numFmtId="0" xfId="0" applyAlignment="1" applyBorder="1" applyFont="1">
      <alignment readingOrder="0"/>
    </xf>
    <xf borderId="28" fillId="0" fontId="1" numFmtId="20" xfId="0" applyAlignment="1" applyBorder="1" applyFont="1" applyNumberFormat="1">
      <alignment readingOrder="0"/>
    </xf>
    <xf borderId="47" fillId="0" fontId="1" numFmtId="0" xfId="0" applyAlignment="1" applyBorder="1" applyFont="1">
      <alignment horizontal="center" readingOrder="0"/>
    </xf>
    <xf borderId="49" fillId="8" fontId="5" numFmtId="165" xfId="0" applyAlignment="1" applyBorder="1" applyFont="1" applyNumberFormat="1">
      <alignment horizontal="center"/>
    </xf>
    <xf borderId="49" fillId="2" fontId="5" numFmtId="165" xfId="0" applyAlignment="1" applyBorder="1" applyFont="1" applyNumberFormat="1">
      <alignment horizontal="center"/>
    </xf>
    <xf borderId="29" fillId="0" fontId="1" numFmtId="0" xfId="0" applyAlignment="1" applyBorder="1" applyFont="1">
      <alignment horizontal="left"/>
    </xf>
    <xf borderId="27" fillId="0" fontId="1" numFmtId="0" xfId="0" applyAlignment="1" applyBorder="1" applyFont="1">
      <alignment horizontal="center"/>
    </xf>
    <xf borderId="28" fillId="0" fontId="1" numFmtId="0" xfId="0" applyAlignment="1" applyBorder="1" applyFont="1">
      <alignment horizontal="center"/>
    </xf>
    <xf borderId="49" fillId="2" fontId="5" numFmtId="165" xfId="0" applyAlignment="1" applyBorder="1" applyFont="1" applyNumberFormat="1">
      <alignment horizontal="center" vertical="bottom"/>
    </xf>
    <xf borderId="28" fillId="0" fontId="21" numFmtId="0" xfId="0" applyAlignment="1" applyBorder="1" applyFont="1">
      <alignment readingOrder="0" vertical="bottom"/>
    </xf>
    <xf borderId="27" fillId="0" fontId="21" numFmtId="20" xfId="0" applyAlignment="1" applyBorder="1" applyFont="1" applyNumberFormat="1">
      <alignment horizontal="right" readingOrder="0" vertical="bottom"/>
    </xf>
    <xf borderId="28" fillId="0" fontId="22" numFmtId="0" xfId="0" applyAlignment="1" applyBorder="1" applyFont="1">
      <alignment vertical="bottom"/>
    </xf>
    <xf borderId="17" fillId="0" fontId="23" numFmtId="20" xfId="0" applyAlignment="1" applyBorder="1" applyFont="1" applyNumberFormat="1">
      <alignment horizontal="center" vertical="bottom"/>
    </xf>
    <xf borderId="17" fillId="0" fontId="22" numFmtId="20" xfId="0" applyAlignment="1" applyBorder="1" applyFont="1" applyNumberFormat="1">
      <alignment horizontal="center" vertical="bottom"/>
    </xf>
    <xf borderId="0" fillId="0" fontId="22" numFmtId="20" xfId="0" applyAlignment="1" applyFont="1" applyNumberFormat="1">
      <alignment horizontal="center" vertical="bottom"/>
    </xf>
    <xf borderId="28" fillId="0" fontId="6" numFmtId="165" xfId="0" applyAlignment="1" applyBorder="1" applyFont="1" applyNumberFormat="1">
      <alignment vertical="bottom"/>
    </xf>
    <xf borderId="30" fillId="0" fontId="21" numFmtId="0" xfId="0" applyAlignment="1" applyBorder="1" applyFont="1">
      <alignment vertical="bottom"/>
    </xf>
    <xf borderId="27" fillId="0" fontId="22" numFmtId="20" xfId="0" applyAlignment="1" applyBorder="1" applyFont="1" applyNumberFormat="1">
      <alignment readingOrder="0" vertical="bottom"/>
    </xf>
    <xf borderId="17" fillId="0" fontId="24" numFmtId="20" xfId="0" applyAlignment="1" applyBorder="1" applyFont="1" applyNumberFormat="1">
      <alignment horizontal="center" vertical="bottom"/>
    </xf>
    <xf borderId="28" fillId="0" fontId="21" numFmtId="0" xfId="0" applyAlignment="1" applyBorder="1" applyFont="1">
      <alignment vertical="bottom"/>
    </xf>
    <xf borderId="17" fillId="0" fontId="2" numFmtId="20" xfId="0" applyAlignment="1" applyBorder="1" applyFont="1" applyNumberFormat="1">
      <alignment horizontal="center"/>
    </xf>
    <xf borderId="17" fillId="0" fontId="7" numFmtId="20" xfId="0" applyAlignment="1" applyBorder="1" applyFont="1" applyNumberFormat="1">
      <alignment horizontal="center"/>
    </xf>
    <xf borderId="0" fillId="0" fontId="7" numFmtId="20" xfId="0" applyAlignment="1" applyFont="1" applyNumberFormat="1">
      <alignment horizontal="center"/>
    </xf>
    <xf borderId="28" fillId="8" fontId="1" numFmtId="0" xfId="0" applyAlignment="1" applyBorder="1" applyFont="1">
      <alignment readingOrder="0"/>
    </xf>
    <xf borderId="17" fillId="0" fontId="7" numFmtId="20" xfId="0" applyAlignment="1" applyBorder="1" applyFont="1" applyNumberFormat="1">
      <alignment horizontal="center" readingOrder="0"/>
    </xf>
    <xf borderId="0" fillId="0" fontId="7" numFmtId="20" xfId="0" applyAlignment="1" applyFont="1" applyNumberFormat="1">
      <alignment horizontal="center" readingOrder="0"/>
    </xf>
    <xf borderId="0" fillId="0" fontId="1" numFmtId="46" xfId="0" applyAlignment="1" applyFont="1" applyNumberFormat="1">
      <alignment horizontal="center"/>
    </xf>
    <xf borderId="0" fillId="0" fontId="20" numFmtId="0" xfId="0" applyFont="1"/>
    <xf borderId="0" fillId="0" fontId="25" numFmtId="0" xfId="0" applyFont="1"/>
    <xf borderId="0" fillId="0" fontId="25" numFmtId="2" xfId="0" applyFont="1" applyNumberFormat="1"/>
    <xf borderId="0" fillId="0" fontId="26" numFmtId="0" xfId="0" applyFont="1"/>
    <xf borderId="0" fillId="0" fontId="25" numFmtId="0" xfId="0" applyAlignment="1" applyFont="1">
      <alignment readingOrder="0"/>
    </xf>
    <xf borderId="0" fillId="0" fontId="26" numFmtId="2" xfId="0" applyFont="1" applyNumberFormat="1"/>
    <xf borderId="0" fillId="0" fontId="27" numFmtId="165" xfId="0" applyFont="1" applyNumberFormat="1"/>
    <xf borderId="0" fillId="0" fontId="27" numFmtId="165" xfId="0" applyAlignment="1" applyFont="1" applyNumberFormat="1">
      <alignment readingOrder="0"/>
    </xf>
    <xf borderId="17" fillId="0" fontId="28" numFmtId="0" xfId="0" applyBorder="1" applyFont="1"/>
    <xf borderId="17" fillId="0" fontId="28" numFmtId="2" xfId="0" applyBorder="1" applyFont="1" applyNumberFormat="1"/>
    <xf borderId="17" fillId="5" fontId="27" numFmtId="0" xfId="0" applyAlignment="1" applyBorder="1" applyFont="1">
      <alignment readingOrder="0"/>
    </xf>
    <xf borderId="17" fillId="5" fontId="27" numFmtId="0" xfId="0" applyBorder="1" applyFont="1"/>
    <xf borderId="17" fillId="5" fontId="27" numFmtId="2" xfId="0" applyBorder="1" applyFont="1" applyNumberFormat="1"/>
    <xf borderId="17" fillId="0" fontId="27" numFmtId="0" xfId="0" applyBorder="1" applyFont="1"/>
    <xf borderId="17" fillId="0" fontId="27" numFmtId="0" xfId="0" applyAlignment="1" applyBorder="1" applyFont="1">
      <alignment readingOrder="0"/>
    </xf>
    <xf borderId="17" fillId="0" fontId="27" numFmtId="2" xfId="0" applyBorder="1" applyFont="1" applyNumberFormat="1"/>
    <xf borderId="17" fillId="0" fontId="27" numFmtId="0" xfId="0" applyAlignment="1" applyBorder="1" applyFont="1">
      <alignment horizontal="right" readingOrder="0"/>
    </xf>
    <xf borderId="17" fillId="5" fontId="27" numFmtId="0" xfId="0" applyAlignment="1" applyBorder="1" applyFont="1">
      <alignment horizontal="right" readingOrder="0"/>
    </xf>
    <xf borderId="0" fillId="0" fontId="27" numFmtId="0" xfId="0" applyFont="1"/>
    <xf borderId="17" fillId="8" fontId="27" numFmtId="0" xfId="0" applyBorder="1" applyFont="1"/>
    <xf borderId="17" fillId="8" fontId="27" numFmtId="2" xfId="0" applyBorder="1" applyFont="1" applyNumberFormat="1"/>
    <xf borderId="0" fillId="0" fontId="27" numFmtId="21" xfId="0" applyAlignment="1" applyFont="1" applyNumberFormat="1">
      <alignment readingOrder="0"/>
    </xf>
    <xf borderId="0" fillId="0" fontId="27" numFmtId="46" xfId="0" applyFont="1" applyNumberFormat="1"/>
    <xf borderId="0" fillId="0" fontId="26" numFmtId="0" xfId="0" applyAlignment="1" applyFont="1">
      <alignment readingOrder="0"/>
    </xf>
    <xf borderId="0" fillId="0" fontId="26" numFmtId="0" xfId="0" applyAlignment="1" applyFont="1">
      <alignment horizontal="center" readingOrder="0"/>
    </xf>
    <xf borderId="0" fillId="0" fontId="26" numFmtId="0" xfId="0" applyAlignment="1" applyFont="1">
      <alignment horizontal="center"/>
    </xf>
    <xf borderId="17" fillId="0" fontId="26" numFmtId="0" xfId="0" applyBorder="1" applyFont="1"/>
    <xf borderId="17" fillId="0" fontId="25" numFmtId="0" xfId="0" applyBorder="1" applyFont="1"/>
    <xf borderId="17" fillId="0" fontId="29" numFmtId="0" xfId="0" applyAlignment="1" applyBorder="1" applyFont="1">
      <alignment horizontal="right" readingOrder="0"/>
    </xf>
    <xf borderId="17" fillId="0" fontId="25" numFmtId="0" xfId="0" applyAlignment="1" applyBorder="1" applyFont="1">
      <alignment readingOrder="0"/>
    </xf>
    <xf borderId="0" fillId="0" fontId="27" numFmtId="2" xfId="0" applyFont="1" applyNumberFormat="1"/>
    <xf borderId="29" fillId="0" fontId="27" numFmtId="0" xfId="0" applyAlignment="1" applyBorder="1" applyFont="1">
      <alignment horizontal="center"/>
    </xf>
    <xf borderId="30" fillId="0" fontId="27" numFmtId="0" xfId="0" applyAlignment="1" applyBorder="1" applyFont="1">
      <alignment horizontal="center"/>
    </xf>
    <xf borderId="34" fillId="0" fontId="30" numFmtId="0" xfId="0" applyBorder="1" applyFont="1"/>
    <xf borderId="29" fillId="0" fontId="27" numFmtId="0" xfId="0" applyAlignment="1" applyBorder="1" applyFont="1">
      <alignment readingOrder="0"/>
    </xf>
    <xf borderId="17" fillId="0" fontId="30" numFmtId="0" xfId="0" applyBorder="1" applyFont="1"/>
    <xf borderId="29" fillId="0" fontId="27" numFmtId="0" xfId="0" applyAlignment="1" applyBorder="1" applyFont="1">
      <alignment horizontal="center" readingOrder="0"/>
    </xf>
    <xf borderId="50" fillId="0" fontId="30" numFmtId="0" xfId="0" applyAlignment="1" applyBorder="1" applyFont="1">
      <alignment horizontal="left"/>
    </xf>
    <xf borderId="29" fillId="0" fontId="30" numFmtId="0" xfId="0" applyAlignment="1" applyBorder="1" applyFont="1">
      <alignment horizontal="center"/>
    </xf>
    <xf borderId="34" fillId="0" fontId="27" numFmtId="0" xfId="0" applyBorder="1" applyFont="1"/>
    <xf borderId="38" fillId="0" fontId="27" numFmtId="0" xfId="0" applyBorder="1" applyFont="1"/>
    <xf borderId="21" fillId="0" fontId="27" numFmtId="2" xfId="0" applyAlignment="1" applyBorder="1" applyFont="1" applyNumberFormat="1">
      <alignment horizontal="center" shrinkToFit="0" vertical="center" wrapText="1"/>
    </xf>
    <xf borderId="23" fillId="0" fontId="3" numFmtId="0" xfId="0" applyBorder="1" applyFont="1"/>
    <xf borderId="38" fillId="0" fontId="30" numFmtId="0" xfId="0" applyBorder="1" applyFont="1"/>
    <xf borderId="51" fillId="0" fontId="30" numFmtId="0" xfId="0" applyAlignment="1" applyBorder="1" applyFont="1">
      <alignment horizontal="left"/>
    </xf>
    <xf borderId="52" fillId="0" fontId="3" numFmtId="0" xfId="0" applyBorder="1" applyFont="1"/>
    <xf borderId="53" fillId="0" fontId="27" numFmtId="0" xfId="0" applyBorder="1" applyFont="1"/>
    <xf borderId="45" fillId="0" fontId="27" numFmtId="0" xfId="0" applyBorder="1" applyFont="1"/>
    <xf borderId="29" fillId="0" fontId="27" numFmtId="2" xfId="0" applyAlignment="1" applyBorder="1" applyFont="1" applyNumberFormat="1">
      <alignment horizontal="center"/>
    </xf>
    <xf borderId="38" fillId="0" fontId="27" numFmtId="0" xfId="0" applyAlignment="1" applyBorder="1" applyFont="1">
      <alignment readingOrder="0"/>
    </xf>
    <xf borderId="30" fillId="0" fontId="27" numFmtId="0" xfId="0" applyAlignment="1" applyBorder="1" applyFont="1">
      <alignment horizontal="center" readingOrder="0"/>
    </xf>
    <xf borderId="45" fillId="0" fontId="27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88"/>
    <col customWidth="1" min="2" max="2" width="10.5"/>
    <col customWidth="1" min="3" max="4" width="9.13"/>
    <col customWidth="1" min="5" max="5" width="8.88"/>
    <col customWidth="1" min="6" max="7" width="9.13"/>
    <col customWidth="1" min="8" max="8" width="31.25"/>
    <col customWidth="1" min="9" max="10" width="3.75"/>
    <col customWidth="1" min="11" max="26" width="10.0"/>
  </cols>
  <sheetData>
    <row r="1" ht="12.75" customHeight="1">
      <c r="A1" s="1"/>
      <c r="B1" s="1"/>
      <c r="C1" s="1"/>
      <c r="D1" s="1"/>
      <c r="E1" s="1"/>
      <c r="F1" s="1"/>
      <c r="G1" s="1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3" t="s">
        <v>0</v>
      </c>
      <c r="C2" s="1"/>
      <c r="D2" s="1"/>
      <c r="E2" s="1"/>
      <c r="F2" s="1"/>
      <c r="G2" s="1"/>
      <c r="H2" s="2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4" t="s">
        <v>1</v>
      </c>
      <c r="C3" s="5" t="s">
        <v>2</v>
      </c>
      <c r="D3" s="6"/>
      <c r="E3" s="6"/>
      <c r="F3" s="7"/>
      <c r="G3" s="8"/>
      <c r="H3" s="9" t="s">
        <v>3</v>
      </c>
      <c r="I3" s="10"/>
      <c r="J3" s="1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12" t="s">
        <v>4</v>
      </c>
      <c r="C4" s="13" t="s">
        <v>5</v>
      </c>
      <c r="D4" s="14"/>
      <c r="E4" s="14"/>
      <c r="F4" s="15"/>
      <c r="G4" s="16"/>
      <c r="H4" s="17" t="s">
        <v>6</v>
      </c>
      <c r="I4" s="18"/>
      <c r="J4" s="19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/>
      <c r="B5" s="1"/>
      <c r="C5" s="1"/>
      <c r="D5" s="1"/>
      <c r="E5" s="1"/>
      <c r="F5" s="1"/>
      <c r="G5" s="1"/>
      <c r="H5" s="2"/>
      <c r="I5" s="1"/>
      <c r="J5" s="1"/>
      <c r="K5" s="1"/>
      <c r="L5" s="3" t="s">
        <v>7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20"/>
      <c r="B6" s="21" t="s">
        <v>8</v>
      </c>
      <c r="C6" s="22" t="s">
        <v>9</v>
      </c>
      <c r="D6" s="22" t="s">
        <v>10</v>
      </c>
      <c r="E6" s="22" t="s">
        <v>11</v>
      </c>
      <c r="F6" s="22" t="s">
        <v>12</v>
      </c>
      <c r="G6" s="22" t="s">
        <v>13</v>
      </c>
      <c r="H6" s="23" t="s">
        <v>14</v>
      </c>
      <c r="I6" s="22" t="s">
        <v>15</v>
      </c>
      <c r="J6" s="24" t="s">
        <v>16</v>
      </c>
      <c r="K6" s="20"/>
      <c r="L6" s="25" t="s">
        <v>17</v>
      </c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2.75" customHeight="1">
      <c r="A7" s="1"/>
      <c r="B7" s="26">
        <v>45369.0</v>
      </c>
      <c r="C7" s="27"/>
      <c r="D7" s="27"/>
      <c r="E7" s="28"/>
      <c r="F7" s="28"/>
      <c r="G7" s="29" t="s">
        <v>18</v>
      </c>
      <c r="H7" s="30" t="s">
        <v>19</v>
      </c>
      <c r="I7" s="29" t="s">
        <v>20</v>
      </c>
      <c r="J7" s="28">
        <v>1.0</v>
      </c>
      <c r="K7" s="1"/>
      <c r="L7" s="3" t="s">
        <v>21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31">
        <v>45369.0</v>
      </c>
      <c r="C8" s="32">
        <v>0.5416666666666666</v>
      </c>
      <c r="D8" s="32">
        <v>0.5625</v>
      </c>
      <c r="E8" s="33"/>
      <c r="F8" s="34"/>
      <c r="G8" s="33" t="s">
        <v>22</v>
      </c>
      <c r="H8" s="35" t="s">
        <v>23</v>
      </c>
      <c r="I8" s="36" t="s">
        <v>20</v>
      </c>
      <c r="J8" s="33">
        <v>1.0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31">
        <v>45369.0</v>
      </c>
      <c r="C9" s="32">
        <v>0.5625</v>
      </c>
      <c r="D9" s="32">
        <v>0.6041666666666666</v>
      </c>
      <c r="E9" s="33"/>
      <c r="F9" s="34"/>
      <c r="G9" s="33" t="s">
        <v>24</v>
      </c>
      <c r="H9" s="35" t="s">
        <v>25</v>
      </c>
      <c r="I9" s="36" t="s">
        <v>20</v>
      </c>
      <c r="J9" s="33">
        <v>1.0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31">
        <v>45369.0</v>
      </c>
      <c r="C10" s="32">
        <v>0.6041666666666666</v>
      </c>
      <c r="D10" s="32">
        <v>0.625</v>
      </c>
      <c r="E10" s="33"/>
      <c r="F10" s="33"/>
      <c r="G10" s="33" t="s">
        <v>26</v>
      </c>
      <c r="H10" s="35" t="s">
        <v>27</v>
      </c>
      <c r="I10" s="36" t="s">
        <v>20</v>
      </c>
      <c r="J10" s="33">
        <v>1.0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31">
        <v>45369.0</v>
      </c>
      <c r="C11" s="32">
        <v>0.625</v>
      </c>
      <c r="D11" s="32">
        <v>0.6875</v>
      </c>
      <c r="E11" s="33"/>
      <c r="F11" s="33"/>
      <c r="G11" s="33" t="s">
        <v>28</v>
      </c>
      <c r="H11" s="35" t="s">
        <v>29</v>
      </c>
      <c r="I11" s="36" t="s">
        <v>20</v>
      </c>
      <c r="J11" s="33">
        <v>1.0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31">
        <v>45369.0</v>
      </c>
      <c r="C12" s="32">
        <v>0.6875</v>
      </c>
      <c r="D12" s="32">
        <v>0.7083333333333334</v>
      </c>
      <c r="E12" s="33"/>
      <c r="F12" s="33"/>
      <c r="G12" s="33" t="s">
        <v>30</v>
      </c>
      <c r="H12" s="35" t="s">
        <v>31</v>
      </c>
      <c r="I12" s="36" t="s">
        <v>20</v>
      </c>
      <c r="J12" s="33">
        <v>1.0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31">
        <v>45369.0</v>
      </c>
      <c r="C13" s="32">
        <v>0.7083333333333334</v>
      </c>
      <c r="D13" s="32">
        <v>0.7916666666666666</v>
      </c>
      <c r="E13" s="33"/>
      <c r="F13" s="33"/>
      <c r="G13" s="33" t="s">
        <v>32</v>
      </c>
      <c r="H13" s="35" t="s">
        <v>33</v>
      </c>
      <c r="I13" s="36" t="s">
        <v>20</v>
      </c>
      <c r="J13" s="33">
        <v>1.0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26">
        <v>45370.0</v>
      </c>
      <c r="C14" s="27"/>
      <c r="D14" s="27"/>
      <c r="E14" s="28"/>
      <c r="F14" s="28"/>
      <c r="G14" s="29" t="s">
        <v>34</v>
      </c>
      <c r="H14" s="30" t="s">
        <v>35</v>
      </c>
      <c r="I14" s="29" t="s">
        <v>20</v>
      </c>
      <c r="J14" s="28">
        <v>2.0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31">
        <v>45370.0</v>
      </c>
      <c r="C15" s="34">
        <v>0.5416666666666666</v>
      </c>
      <c r="D15" s="32">
        <v>0.6666666666666666</v>
      </c>
      <c r="E15" s="33"/>
      <c r="F15" s="34"/>
      <c r="G15" s="37" t="s">
        <v>36</v>
      </c>
      <c r="H15" s="35" t="s">
        <v>37</v>
      </c>
      <c r="I15" s="36" t="s">
        <v>20</v>
      </c>
      <c r="J15" s="33">
        <v>2.0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31">
        <v>45371.0</v>
      </c>
      <c r="C16" s="34">
        <v>0.5416666666666666</v>
      </c>
      <c r="D16" s="32">
        <v>0.625</v>
      </c>
      <c r="E16" s="33"/>
      <c r="F16" s="34"/>
      <c r="G16" s="37" t="s">
        <v>38</v>
      </c>
      <c r="H16" s="35" t="s">
        <v>39</v>
      </c>
      <c r="I16" s="36" t="s">
        <v>20</v>
      </c>
      <c r="J16" s="33">
        <v>2.0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31">
        <v>45372.0</v>
      </c>
      <c r="C17" s="34">
        <v>0.5416666666666666</v>
      </c>
      <c r="D17" s="32">
        <v>0.6458333333333334</v>
      </c>
      <c r="E17" s="33"/>
      <c r="F17" s="34"/>
      <c r="G17" s="37" t="s">
        <v>40</v>
      </c>
      <c r="H17" s="35" t="s">
        <v>41</v>
      </c>
      <c r="I17" s="36" t="s">
        <v>20</v>
      </c>
      <c r="J17" s="33">
        <v>2.0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31">
        <v>45373.0</v>
      </c>
      <c r="C18" s="34">
        <v>0.5416666666666666</v>
      </c>
      <c r="D18" s="32">
        <v>0.625</v>
      </c>
      <c r="E18" s="33"/>
      <c r="F18" s="34"/>
      <c r="G18" s="37" t="s">
        <v>42</v>
      </c>
      <c r="H18" s="35" t="s">
        <v>43</v>
      </c>
      <c r="I18" s="36"/>
      <c r="J18" s="3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31">
        <v>45374.0</v>
      </c>
      <c r="C19" s="34">
        <v>0.5416666666666666</v>
      </c>
      <c r="D19" s="32">
        <v>0.7083333333333334</v>
      </c>
      <c r="E19" s="33"/>
      <c r="F19" s="34"/>
      <c r="G19" s="37" t="s">
        <v>44</v>
      </c>
      <c r="H19" s="35" t="s">
        <v>45</v>
      </c>
      <c r="I19" s="36"/>
      <c r="J19" s="3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31">
        <v>45375.0</v>
      </c>
      <c r="C20" s="34">
        <v>0.5416666666666666</v>
      </c>
      <c r="D20" s="32">
        <v>0.6666666666666666</v>
      </c>
      <c r="E20" s="33"/>
      <c r="F20" s="34"/>
      <c r="G20" s="37" t="s">
        <v>46</v>
      </c>
      <c r="H20" s="35" t="s">
        <v>47</v>
      </c>
      <c r="I20" s="36"/>
      <c r="J20" s="3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26">
        <v>45376.0</v>
      </c>
      <c r="C21" s="27"/>
      <c r="D21" s="27"/>
      <c r="E21" s="28"/>
      <c r="F21" s="28"/>
      <c r="G21" s="29" t="s">
        <v>48</v>
      </c>
      <c r="H21" s="30" t="s">
        <v>49</v>
      </c>
      <c r="I21" s="29" t="s">
        <v>20</v>
      </c>
      <c r="J21" s="28">
        <v>3.0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31">
        <v>45377.0</v>
      </c>
      <c r="C22" s="34">
        <v>0.5416666666666666</v>
      </c>
      <c r="D22" s="32">
        <v>0.625</v>
      </c>
      <c r="E22" s="33"/>
      <c r="F22" s="34"/>
      <c r="G22" s="37" t="s">
        <v>50</v>
      </c>
      <c r="H22" s="35" t="s">
        <v>51</v>
      </c>
      <c r="I22" s="36" t="s">
        <v>20</v>
      </c>
      <c r="J22" s="33">
        <v>3.0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31">
        <v>45378.0</v>
      </c>
      <c r="C23" s="34">
        <v>0.5416666666666666</v>
      </c>
      <c r="D23" s="32">
        <v>0.625</v>
      </c>
      <c r="E23" s="33"/>
      <c r="F23" s="34"/>
      <c r="G23" s="37" t="s">
        <v>52</v>
      </c>
      <c r="H23" s="38" t="s">
        <v>53</v>
      </c>
      <c r="I23" s="36" t="s">
        <v>20</v>
      </c>
      <c r="J23" s="33">
        <v>3.0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31">
        <v>45379.0</v>
      </c>
      <c r="C24" s="34">
        <v>0.5416666666666666</v>
      </c>
      <c r="D24" s="32">
        <v>0.6666666666666666</v>
      </c>
      <c r="E24" s="33"/>
      <c r="F24" s="34"/>
      <c r="G24" s="37" t="s">
        <v>54</v>
      </c>
      <c r="H24" s="35" t="s">
        <v>55</v>
      </c>
      <c r="I24" s="36"/>
      <c r="J24" s="3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31">
        <v>45380.0</v>
      </c>
      <c r="C25" s="34">
        <v>0.5416666666666666</v>
      </c>
      <c r="D25" s="32">
        <v>0.7083333333333334</v>
      </c>
      <c r="E25" s="33"/>
      <c r="F25" s="34"/>
      <c r="G25" s="37" t="s">
        <v>56</v>
      </c>
      <c r="H25" s="35" t="s">
        <v>57</v>
      </c>
      <c r="I25" s="36"/>
      <c r="J25" s="3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31">
        <v>45381.0</v>
      </c>
      <c r="C26" s="34">
        <v>0.5416666666666666</v>
      </c>
      <c r="D26" s="32">
        <v>0.7916666666666666</v>
      </c>
      <c r="E26" s="33"/>
      <c r="F26" s="34"/>
      <c r="G26" s="37" t="s">
        <v>58</v>
      </c>
      <c r="H26" s="35" t="s">
        <v>59</v>
      </c>
      <c r="I26" s="36"/>
      <c r="J26" s="3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31">
        <v>45382.0</v>
      </c>
      <c r="C27" s="34">
        <v>0.5416666666666666</v>
      </c>
      <c r="D27" s="32">
        <v>0.6666666666666666</v>
      </c>
      <c r="E27" s="33"/>
      <c r="F27" s="34"/>
      <c r="G27" s="37" t="s">
        <v>60</v>
      </c>
      <c r="H27" s="35" t="s">
        <v>61</v>
      </c>
      <c r="I27" s="36"/>
      <c r="J27" s="3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26">
        <v>45383.0</v>
      </c>
      <c r="C28" s="28"/>
      <c r="D28" s="28"/>
      <c r="E28" s="28"/>
      <c r="F28" s="28"/>
      <c r="G28" s="29" t="s">
        <v>62</v>
      </c>
      <c r="H28" s="39" t="s">
        <v>63</v>
      </c>
      <c r="I28" s="28">
        <v>5.0</v>
      </c>
      <c r="J28" s="28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9.5" customHeight="1">
      <c r="A29" s="1"/>
      <c r="B29" s="31">
        <v>45384.0</v>
      </c>
      <c r="C29" s="40">
        <v>0.5416666666666666</v>
      </c>
      <c r="D29" s="32">
        <v>0.6666666666666666</v>
      </c>
      <c r="E29" s="40"/>
      <c r="F29" s="40"/>
      <c r="G29" s="41" t="s">
        <v>60</v>
      </c>
      <c r="H29" s="38" t="s">
        <v>64</v>
      </c>
      <c r="I29" s="42">
        <v>5.0</v>
      </c>
      <c r="J29" s="42">
        <v>2.0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22.5" customHeight="1">
      <c r="A30" s="1"/>
      <c r="B30" s="31">
        <v>45385.0</v>
      </c>
      <c r="C30" s="34">
        <v>0.5416666666666666</v>
      </c>
      <c r="D30" s="32">
        <v>0.6527777777777778</v>
      </c>
      <c r="E30" s="40"/>
      <c r="F30" s="40"/>
      <c r="G30" s="41" t="s">
        <v>65</v>
      </c>
      <c r="H30" s="38" t="s">
        <v>66</v>
      </c>
      <c r="I30" s="42">
        <v>5.0</v>
      </c>
      <c r="J30" s="42">
        <v>2.0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22.5" customHeight="1">
      <c r="A31" s="1"/>
      <c r="B31" s="31">
        <v>45386.0</v>
      </c>
      <c r="C31" s="34">
        <v>0.5416666666666666</v>
      </c>
      <c r="D31" s="32">
        <v>0.6666666666666666</v>
      </c>
      <c r="E31" s="40"/>
      <c r="F31" s="40"/>
      <c r="G31" s="41" t="s">
        <v>67</v>
      </c>
      <c r="H31" s="38" t="s">
        <v>68</v>
      </c>
      <c r="I31" s="42"/>
      <c r="J31" s="4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22.5" customHeight="1">
      <c r="A32" s="1"/>
      <c r="B32" s="31">
        <v>45387.0</v>
      </c>
      <c r="C32" s="34">
        <v>0.5416666666666666</v>
      </c>
      <c r="D32" s="32">
        <v>0.625</v>
      </c>
      <c r="E32" s="40"/>
      <c r="F32" s="40"/>
      <c r="G32" s="41" t="s">
        <v>69</v>
      </c>
      <c r="H32" s="38" t="s">
        <v>70</v>
      </c>
      <c r="I32" s="42"/>
      <c r="J32" s="4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2.5" customHeight="1">
      <c r="A33" s="1"/>
      <c r="B33" s="31">
        <v>45388.0</v>
      </c>
      <c r="C33" s="34">
        <v>0.5416666666666666</v>
      </c>
      <c r="D33" s="32">
        <v>0.7083333333333334</v>
      </c>
      <c r="E33" s="40"/>
      <c r="F33" s="40"/>
      <c r="G33" s="41" t="s">
        <v>71</v>
      </c>
      <c r="H33" s="38" t="s">
        <v>72</v>
      </c>
      <c r="I33" s="42"/>
      <c r="J33" s="4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26">
        <v>45389.0</v>
      </c>
      <c r="C34" s="28"/>
      <c r="D34" s="28"/>
      <c r="E34" s="28"/>
      <c r="F34" s="28"/>
      <c r="G34" s="29" t="s">
        <v>73</v>
      </c>
      <c r="H34" s="39" t="s">
        <v>74</v>
      </c>
      <c r="I34" s="28">
        <v>6.0</v>
      </c>
      <c r="J34" s="28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31">
        <v>45390.0</v>
      </c>
      <c r="C35" s="34">
        <v>0.5416666666666666</v>
      </c>
      <c r="D35" s="32">
        <v>0.625</v>
      </c>
      <c r="E35" s="40"/>
      <c r="F35" s="40"/>
      <c r="G35" s="41" t="s">
        <v>75</v>
      </c>
      <c r="H35" s="38" t="s">
        <v>76</v>
      </c>
      <c r="I35" s="42">
        <v>6.0</v>
      </c>
      <c r="J35" s="42">
        <v>3.0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31">
        <v>45391.0</v>
      </c>
      <c r="C36" s="34">
        <v>0.5416666666666666</v>
      </c>
      <c r="D36" s="32">
        <v>0.6458333333333334</v>
      </c>
      <c r="E36" s="40"/>
      <c r="F36" s="40"/>
      <c r="G36" s="41" t="s">
        <v>77</v>
      </c>
      <c r="H36" s="38" t="s">
        <v>78</v>
      </c>
      <c r="I36" s="42">
        <v>6.0</v>
      </c>
      <c r="J36" s="42">
        <v>3.0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31">
        <v>45392.0</v>
      </c>
      <c r="C37" s="34">
        <v>0.5416666666666666</v>
      </c>
      <c r="D37" s="32">
        <v>0.6666666666666666</v>
      </c>
      <c r="E37" s="40"/>
      <c r="F37" s="40"/>
      <c r="G37" s="41" t="s">
        <v>79</v>
      </c>
      <c r="H37" s="38" t="s">
        <v>80</v>
      </c>
      <c r="I37" s="42">
        <v>6.0</v>
      </c>
      <c r="J37" s="42">
        <v>3.0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31">
        <v>45393.0</v>
      </c>
      <c r="C38" s="34">
        <v>0.5416666666666666</v>
      </c>
      <c r="D38" s="32">
        <v>0.625</v>
      </c>
      <c r="E38" s="40"/>
      <c r="F38" s="40"/>
      <c r="G38" s="41" t="s">
        <v>81</v>
      </c>
      <c r="H38" s="38" t="s">
        <v>82</v>
      </c>
      <c r="I38" s="42">
        <v>6.0</v>
      </c>
      <c r="J38" s="42">
        <v>3.0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26">
        <v>45393.0</v>
      </c>
      <c r="C39" s="27"/>
      <c r="D39" s="27"/>
      <c r="E39" s="28"/>
      <c r="F39" s="28"/>
      <c r="G39" s="43" t="s">
        <v>83</v>
      </c>
      <c r="H39" s="39" t="s">
        <v>84</v>
      </c>
      <c r="I39" s="29"/>
      <c r="J39" s="28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31">
        <v>45393.0</v>
      </c>
      <c r="C40" s="34">
        <v>0.5416666666666666</v>
      </c>
      <c r="D40" s="32">
        <v>0.7083333333333334</v>
      </c>
      <c r="E40" s="33"/>
      <c r="F40" s="33"/>
      <c r="G40" s="37" t="s">
        <v>85</v>
      </c>
      <c r="H40" s="35" t="s">
        <v>86</v>
      </c>
      <c r="I40" s="36"/>
      <c r="J40" s="3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31">
        <v>45393.0</v>
      </c>
      <c r="C41" s="34">
        <v>0.5416666666666666</v>
      </c>
      <c r="D41" s="32">
        <v>0.6666666666666666</v>
      </c>
      <c r="E41" s="33"/>
      <c r="F41" s="33"/>
      <c r="G41" s="37" t="s">
        <v>87</v>
      </c>
      <c r="H41" s="35" t="s">
        <v>88</v>
      </c>
      <c r="I41" s="36"/>
      <c r="J41" s="3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44">
        <v>45393.0</v>
      </c>
      <c r="C42" s="45">
        <v>0.5416666666666666</v>
      </c>
      <c r="D42" s="46">
        <v>0.5555555555555556</v>
      </c>
      <c r="E42" s="47"/>
      <c r="F42" s="47"/>
      <c r="G42" s="48" t="s">
        <v>89</v>
      </c>
      <c r="H42" s="49" t="s">
        <v>90</v>
      </c>
      <c r="I42" s="50"/>
      <c r="J42" s="47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31">
        <v>45393.0</v>
      </c>
      <c r="C43" s="40">
        <v>0.5416666666666666</v>
      </c>
      <c r="D43" s="51">
        <v>0.5555555555555556</v>
      </c>
      <c r="E43" s="42"/>
      <c r="F43" s="42"/>
      <c r="G43" s="41" t="s">
        <v>91</v>
      </c>
      <c r="H43" s="38" t="s">
        <v>92</v>
      </c>
      <c r="I43" s="36"/>
      <c r="J43" s="3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31">
        <v>45393.0</v>
      </c>
      <c r="C44" s="40">
        <f t="shared" ref="C44:C53" si="1">D43</f>
        <v>0.5555555556</v>
      </c>
      <c r="D44" s="51">
        <v>0.5694444444444444</v>
      </c>
      <c r="E44" s="42"/>
      <c r="F44" s="42"/>
      <c r="G44" s="41" t="s">
        <v>93</v>
      </c>
      <c r="H44" s="38" t="s">
        <v>94</v>
      </c>
      <c r="I44" s="36"/>
      <c r="J44" s="33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31">
        <v>45393.0</v>
      </c>
      <c r="C45" s="34">
        <f t="shared" si="1"/>
        <v>0.5694444444</v>
      </c>
      <c r="D45" s="32">
        <v>0.5833333333333334</v>
      </c>
      <c r="E45" s="33"/>
      <c r="F45" s="33"/>
      <c r="G45" s="37" t="s">
        <v>95</v>
      </c>
      <c r="H45" s="35" t="s">
        <v>96</v>
      </c>
      <c r="I45" s="36"/>
      <c r="J45" s="3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31">
        <v>45393.0</v>
      </c>
      <c r="C46" s="34">
        <f t="shared" si="1"/>
        <v>0.5833333333</v>
      </c>
      <c r="D46" s="32">
        <v>0.5972222222222222</v>
      </c>
      <c r="E46" s="33"/>
      <c r="F46" s="33"/>
      <c r="G46" s="37" t="s">
        <v>97</v>
      </c>
      <c r="H46" s="35" t="s">
        <v>98</v>
      </c>
      <c r="I46" s="36"/>
      <c r="J46" s="3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31">
        <v>45393.0</v>
      </c>
      <c r="C47" s="34">
        <f t="shared" si="1"/>
        <v>0.5972222222</v>
      </c>
      <c r="D47" s="32">
        <v>0.6111111111111112</v>
      </c>
      <c r="E47" s="33"/>
      <c r="F47" s="33"/>
      <c r="G47" s="37" t="s">
        <v>99</v>
      </c>
      <c r="H47" s="35" t="s">
        <v>100</v>
      </c>
      <c r="I47" s="36"/>
      <c r="J47" s="33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31">
        <v>45393.0</v>
      </c>
      <c r="C48" s="34">
        <f t="shared" si="1"/>
        <v>0.6111111111</v>
      </c>
      <c r="D48" s="32">
        <v>0.625</v>
      </c>
      <c r="E48" s="33"/>
      <c r="F48" s="33"/>
      <c r="G48" s="37" t="s">
        <v>101</v>
      </c>
      <c r="H48" s="35" t="s">
        <v>102</v>
      </c>
      <c r="I48" s="36"/>
      <c r="J48" s="33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31">
        <v>45393.0</v>
      </c>
      <c r="C49" s="34">
        <f t="shared" si="1"/>
        <v>0.625</v>
      </c>
      <c r="D49" s="32">
        <v>0.6388888888888888</v>
      </c>
      <c r="E49" s="33"/>
      <c r="F49" s="33"/>
      <c r="G49" s="37" t="s">
        <v>103</v>
      </c>
      <c r="H49" s="35" t="s">
        <v>104</v>
      </c>
      <c r="I49" s="36"/>
      <c r="J49" s="33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31">
        <v>45393.0</v>
      </c>
      <c r="C50" s="34">
        <f t="shared" si="1"/>
        <v>0.6388888889</v>
      </c>
      <c r="D50" s="32">
        <v>0.6527777777777778</v>
      </c>
      <c r="E50" s="33"/>
      <c r="F50" s="33"/>
      <c r="G50" s="37" t="s">
        <v>105</v>
      </c>
      <c r="H50" s="35" t="s">
        <v>106</v>
      </c>
      <c r="I50" s="36"/>
      <c r="J50" s="33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31">
        <v>45393.0</v>
      </c>
      <c r="C51" s="34">
        <f t="shared" si="1"/>
        <v>0.6527777778</v>
      </c>
      <c r="D51" s="32">
        <v>0.6666666666666666</v>
      </c>
      <c r="E51" s="33"/>
      <c r="F51" s="33"/>
      <c r="G51" s="37" t="s">
        <v>107</v>
      </c>
      <c r="H51" s="35" t="s">
        <v>108</v>
      </c>
      <c r="I51" s="36"/>
      <c r="J51" s="33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31">
        <v>45393.0</v>
      </c>
      <c r="C52" s="34">
        <f t="shared" si="1"/>
        <v>0.6666666667</v>
      </c>
      <c r="D52" s="32">
        <v>0.6805555555555556</v>
      </c>
      <c r="E52" s="33"/>
      <c r="F52" s="33"/>
      <c r="G52" s="37" t="s">
        <v>109</v>
      </c>
      <c r="H52" s="35" t="s">
        <v>110</v>
      </c>
      <c r="I52" s="36"/>
      <c r="J52" s="33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31">
        <v>45393.0</v>
      </c>
      <c r="C53" s="34">
        <f t="shared" si="1"/>
        <v>0.6805555556</v>
      </c>
      <c r="D53" s="32">
        <v>0.6944444444444444</v>
      </c>
      <c r="E53" s="33"/>
      <c r="F53" s="33"/>
      <c r="G53" s="37" t="s">
        <v>111</v>
      </c>
      <c r="H53" s="35" t="s">
        <v>112</v>
      </c>
      <c r="I53" s="36"/>
      <c r="J53" s="33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52"/>
      <c r="C54" s="52"/>
      <c r="D54" s="52"/>
      <c r="E54" s="52"/>
      <c r="F54" s="52"/>
      <c r="G54" s="37"/>
      <c r="H54" s="53"/>
      <c r="I54" s="52"/>
      <c r="J54" s="5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I57" s="54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I58" s="54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I59" s="54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I60" s="54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I61" s="54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I62" s="54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I63" s="54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I64" s="54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I65" s="54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I66" s="54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I67" s="54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</sheetData>
  <mergeCells count="4">
    <mergeCell ref="C3:F3"/>
    <mergeCell ref="I3:J3"/>
    <mergeCell ref="C4:F4"/>
    <mergeCell ref="I4:J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21.0"/>
    <col customWidth="1" min="3" max="3" width="131.13"/>
    <col customWidth="1" min="4" max="6" width="10.0"/>
  </cols>
  <sheetData>
    <row r="1" ht="12.0" customHeight="1">
      <c r="A1" s="55"/>
      <c r="B1" s="55"/>
      <c r="C1" s="55"/>
      <c r="D1" s="55"/>
    </row>
    <row r="2" ht="30.75" customHeight="1">
      <c r="A2" s="55"/>
      <c r="B2" s="56" t="s">
        <v>113</v>
      </c>
      <c r="D2" s="55"/>
    </row>
    <row r="3" ht="15.75" customHeight="1">
      <c r="A3" s="55"/>
      <c r="B3" s="57"/>
      <c r="C3" s="57"/>
      <c r="D3" s="55"/>
    </row>
    <row r="4" ht="18.75" customHeight="1">
      <c r="A4" s="55"/>
      <c r="B4" s="58" t="s">
        <v>114</v>
      </c>
      <c r="C4" s="59" t="s">
        <v>115</v>
      </c>
      <c r="D4" s="55"/>
    </row>
    <row r="5" ht="18.75" customHeight="1">
      <c r="A5" s="55"/>
      <c r="B5" s="60" t="str">
        <f>'Cuaderno de Registro de tiempos'!G7</f>
        <v>Requisito 1</v>
      </c>
      <c r="C5" s="60" t="str">
        <f>'Cuaderno de Registro de tiempos'!H7</f>
        <v>Configuración Inicial</v>
      </c>
      <c r="D5" s="55"/>
    </row>
    <row r="6" ht="18.75" customHeight="1">
      <c r="A6" s="55"/>
      <c r="B6" s="60" t="str">
        <f>'Cuaderno de Registro de tiempos'!G8</f>
        <v>Tarea 1</v>
      </c>
      <c r="C6" s="60" t="str">
        <f>'Cuaderno de Registro de tiempos'!H8</f>
        <v>Configurar repositorio GitHub - GitLab</v>
      </c>
      <c r="D6" s="55"/>
    </row>
    <row r="7" ht="18.75" customHeight="1">
      <c r="A7" s="55"/>
      <c r="B7" s="60" t="str">
        <f>'Cuaderno de Registro de tiempos'!G9</f>
        <v>Tarea 2</v>
      </c>
      <c r="C7" s="60" t="str">
        <f>'Cuaderno de Registro de tiempos'!H9</f>
        <v>Instalar dependencias</v>
      </c>
      <c r="D7" s="55"/>
    </row>
    <row r="8" ht="18.75" customHeight="1">
      <c r="A8" s="55"/>
      <c r="B8" s="60" t="str">
        <f>'Cuaderno de Registro de tiempos'!G10</f>
        <v>Tarea 3</v>
      </c>
      <c r="C8" s="60" t="str">
        <f>'Cuaderno de Registro de tiempos'!H10</f>
        <v>Configurar entorno de trabajo VSC</v>
      </c>
      <c r="D8" s="55"/>
    </row>
    <row r="9" ht="18.75" customHeight="1">
      <c r="A9" s="55"/>
      <c r="B9" s="60" t="str">
        <f>'Cuaderno de Registro de tiempos'!G11</f>
        <v>Tarea 4</v>
      </c>
      <c r="C9" s="60" t="str">
        <f>'Cuaderno de Registro de tiempos'!H11</f>
        <v>Definir estructura del proyecto(Back y Front)</v>
      </c>
      <c r="D9" s="55"/>
    </row>
    <row r="10" ht="18.75" customHeight="1">
      <c r="A10" s="55"/>
      <c r="B10" s="60" t="str">
        <f>'Cuaderno de Registro de tiempos'!G12</f>
        <v>Tarea 5</v>
      </c>
      <c r="C10" s="60" t="str">
        <f>'Cuaderno de Registro de tiempos'!H12</f>
        <v>Crear base de datos inicial</v>
      </c>
      <c r="D10" s="55"/>
    </row>
    <row r="11" ht="18.75" customHeight="1">
      <c r="A11" s="55"/>
      <c r="B11" s="60" t="str">
        <f>'Cuaderno de Registro de tiempos'!G13</f>
        <v>Tarea 6</v>
      </c>
      <c r="C11" s="60" t="str">
        <f>'Cuaderno de Registro de tiempos'!H13</f>
        <v>Configurar autenticación básica</v>
      </c>
      <c r="D11" s="55"/>
    </row>
    <row r="12" ht="18.75" customHeight="1">
      <c r="A12" s="55"/>
      <c r="B12" s="60" t="str">
        <f>'Cuaderno de Registro de tiempos'!G14</f>
        <v>Requisito 2</v>
      </c>
      <c r="C12" s="60" t="str">
        <f>'Cuaderno de Registro de tiempos'!H14</f>
        <v>Gestión de Usuarios</v>
      </c>
      <c r="D12" s="55"/>
    </row>
    <row r="13" ht="18.75" customHeight="1">
      <c r="A13" s="55"/>
      <c r="B13" s="60" t="str">
        <f>'Cuaderno de Registro de tiempos'!G15</f>
        <v>Tarea 7</v>
      </c>
      <c r="C13" s="60" t="str">
        <f>'Cuaderno de Registro de tiempos'!H15</f>
        <v>Implementar API para registro de usuarios</v>
      </c>
      <c r="D13" s="55"/>
    </row>
    <row r="14" ht="18.75" customHeight="1">
      <c r="A14" s="55"/>
      <c r="B14" s="60" t="str">
        <f>'Cuaderno de Registro de tiempos'!G16</f>
        <v>Tarea 8</v>
      </c>
      <c r="C14" s="60" t="str">
        <f>'Cuaderno de Registro de tiempos'!H16</f>
        <v>Validación de credenciales seguras</v>
      </c>
      <c r="D14" s="55"/>
    </row>
    <row r="15" ht="18.75" customHeight="1">
      <c r="A15" s="55"/>
      <c r="B15" s="60" t="str">
        <f>'Cuaderno de Registro de tiempos'!G17</f>
        <v>Tarea 9</v>
      </c>
      <c r="C15" s="60" t="str">
        <f>'Cuaderno de Registro de tiempos'!H17</f>
        <v>Implementar inicio de sesión con JWT</v>
      </c>
      <c r="D15" s="55"/>
    </row>
    <row r="16" ht="18.75" customHeight="1">
      <c r="A16" s="55"/>
      <c r="B16" s="60" t="str">
        <f>'Cuaderno de Registro de tiempos'!G18</f>
        <v>Tarea 10</v>
      </c>
      <c r="C16" s="60" t="str">
        <f>'Cuaderno de Registro de tiempos'!H18</f>
        <v>Crear lógica de recuperación de contraseña</v>
      </c>
      <c r="D16" s="55"/>
    </row>
    <row r="17" ht="18.75" customHeight="1">
      <c r="A17" s="55"/>
      <c r="B17" s="60" t="str">
        <f>'Cuaderno de Registro de tiempos'!G19</f>
        <v>Tarea 11</v>
      </c>
      <c r="C17" s="60" t="str">
        <f>'Cuaderno de Registro de tiempos'!H19</f>
        <v>Construir UI de registro, login y recuperacion de contraseña</v>
      </c>
      <c r="D17" s="55"/>
    </row>
    <row r="18" ht="18.75" customHeight="1">
      <c r="A18" s="55"/>
      <c r="B18" s="60" t="str">
        <f>'Cuaderno de Registro de tiempos'!G20</f>
        <v>Tarea 12</v>
      </c>
      <c r="C18" s="60" t="str">
        <f>'Cuaderno de Registro de tiempos'!H20</f>
        <v>Diseñar y desarrollar perfil de usuario</v>
      </c>
      <c r="D18" s="55"/>
    </row>
    <row r="19" ht="18.75" customHeight="1">
      <c r="A19" s="55"/>
      <c r="B19" s="60" t="str">
        <f>'Cuaderno de Registro de tiempos'!G21</f>
        <v>Requisito 3</v>
      </c>
      <c r="C19" s="60" t="str">
        <f>'Cuaderno de Registro de tiempos'!H21</f>
        <v>Gestión de Productos</v>
      </c>
      <c r="D19" s="55"/>
    </row>
    <row r="20" ht="18.75" customHeight="1">
      <c r="A20" s="55"/>
      <c r="B20" s="60" t="str">
        <f>'Cuaderno de Registro de tiempos'!G22</f>
        <v>Tarea 13</v>
      </c>
      <c r="C20" s="60" t="str">
        <f>'Cuaderno de Registro de tiempos'!H22</f>
        <v>Crear modelo de productos en base de datos</v>
      </c>
      <c r="D20" s="55"/>
    </row>
    <row r="21" ht="18.75" customHeight="1">
      <c r="A21" s="55"/>
      <c r="B21" s="60" t="str">
        <f>'Cuaderno de Registro de tiempos'!G23</f>
        <v>Tarea 14</v>
      </c>
      <c r="C21" s="60" t="str">
        <f>'Cuaderno de Registro de tiempos'!H23</f>
        <v>API para listar productos con detalles</v>
      </c>
      <c r="D21" s="55"/>
    </row>
    <row r="22" ht="18.75" customHeight="1">
      <c r="B22" s="60" t="str">
        <f>'Cuaderno de Registro de tiempos'!G24</f>
        <v>Tarea 15</v>
      </c>
      <c r="C22" s="60" t="str">
        <f>'Cuaderno de Registro de tiempos'!H24</f>
        <v>Implementar filtros para categoría, precio, etc.</v>
      </c>
    </row>
    <row r="23" ht="18.75" customHeight="1">
      <c r="B23" s="60" t="str">
        <f>'Cuaderno de Registro de tiempos'!G25</f>
        <v>Tarea 16</v>
      </c>
      <c r="C23" s="60" t="str">
        <f>'Cuaderno de Registro de tiempos'!H25</f>
        <v>Construir interfaz de lista y detalle de productos</v>
      </c>
    </row>
    <row r="24" ht="18.75" customHeight="1">
      <c r="B24" s="60" t="str">
        <f>'Cuaderno de Registro de tiempos'!G26</f>
        <v>Tarea 17</v>
      </c>
      <c r="C24" s="60" t="str">
        <f>'Cuaderno de Registro de tiempos'!H26</f>
        <v>Desarrollar panel de administracion para CRUD</v>
      </c>
    </row>
    <row r="25" ht="18.75" customHeight="1">
      <c r="B25" s="60" t="str">
        <f>'Cuaderno de Registro de tiempos'!G27</f>
        <v>Tarea 18</v>
      </c>
      <c r="C25" s="60" t="str">
        <f>'Cuaderno de Registro de tiempos'!H27</f>
        <v>Implementar subida de imágenes</v>
      </c>
    </row>
    <row r="26" ht="18.75" customHeight="1">
      <c r="B26" s="60" t="str">
        <f>'Cuaderno de Registro de tiempos'!G28</f>
        <v>Requisito 4 </v>
      </c>
      <c r="C26" s="60" t="str">
        <f>'Cuaderno de Registro de tiempos'!H28</f>
        <v>Carrito de Compras</v>
      </c>
    </row>
    <row r="27" ht="18.75" customHeight="1">
      <c r="B27" s="60" t="str">
        <f>'Cuaderno de Registro de tiempos'!G29</f>
        <v>Tarea 18</v>
      </c>
      <c r="C27" s="60" t="str">
        <f>'Cuaderno de Registro de tiempos'!H29</f>
        <v>Implementar lógica para agregar productos al carrito</v>
      </c>
    </row>
    <row r="28" ht="18.75" customHeight="1">
      <c r="B28" s="60" t="str">
        <f>'Cuaderno de Registro de tiempos'!G30</f>
        <v>Tarea 19</v>
      </c>
      <c r="C28" s="60" t="str">
        <f>'Cuaderno de Registro de tiempos'!H30</f>
        <v>Crear API para obtener el contenido del carrito</v>
      </c>
    </row>
    <row r="29" ht="18.75" customHeight="1">
      <c r="B29" s="60" t="str">
        <f>'Cuaderno de Registro de tiempos'!G31</f>
        <v>Tarea 20</v>
      </c>
      <c r="C29" s="60" t="str">
        <f>'Cuaderno de Registro de tiempos'!H31</f>
        <v>Permitir modificar cantidades y eliminar productos</v>
      </c>
    </row>
    <row r="30" ht="18.75" customHeight="1">
      <c r="B30" s="60" t="str">
        <f>'Cuaderno de Registro de tiempos'!G32</f>
        <v>Tarea 21</v>
      </c>
      <c r="C30" s="60" t="str">
        <f>'Cuaderno de Registro de tiempos'!H32</f>
        <v>Calcular subtotal y total automaticamente</v>
      </c>
    </row>
    <row r="31" ht="18.75" customHeight="1">
      <c r="B31" s="60" t="str">
        <f>'Cuaderno de Registro de tiempos'!G33</f>
        <v>Tarea 22</v>
      </c>
      <c r="C31" s="60" t="str">
        <f>'Cuaderno de Registro de tiempos'!H33</f>
        <v>Diseñar la UI del carrito de compras</v>
      </c>
    </row>
    <row r="32" ht="18.75" customHeight="1">
      <c r="B32" s="60" t="str">
        <f>'Cuaderno de Registro de tiempos'!G34</f>
        <v>Requisito 5</v>
      </c>
      <c r="C32" s="60" t="str">
        <f>'Cuaderno de Registro de tiempos'!H34</f>
        <v>Integración con Braintree</v>
      </c>
    </row>
    <row r="33" ht="18.75" customHeight="1">
      <c r="B33" s="60" t="str">
        <f>'Cuaderno de Registro de tiempos'!G35</f>
        <v>Tarea 23</v>
      </c>
      <c r="C33" s="60" t="str">
        <f>'Cuaderno de Registro de tiempos'!H35</f>
        <v>Configuracion integracion con Braintree</v>
      </c>
    </row>
    <row r="34" ht="18.75" customHeight="1">
      <c r="B34" s="60" t="str">
        <f>'Cuaderno de Registro de tiempos'!G36</f>
        <v>Tarea 24</v>
      </c>
      <c r="C34" s="60" t="str">
        <f>'Cuaderno de Registro de tiempos'!H36</f>
        <v>Implementar validación de tarjetas</v>
      </c>
    </row>
    <row r="35" ht="18.75" customHeight="1">
      <c r="B35" s="60" t="str">
        <f>'Cuaderno de Registro de tiempos'!G37</f>
        <v>Tarea 25</v>
      </c>
      <c r="C35" s="60" t="str">
        <f>'Cuaderno de Registro de tiempos'!H37</f>
        <v>API para procesar pagos y confirmar transacción</v>
      </c>
    </row>
    <row r="36" ht="18.75" customHeight="1">
      <c r="B36" s="60" t="str">
        <f>'Cuaderno de Registro de tiempos'!G38</f>
        <v>Tarea 26</v>
      </c>
      <c r="C36" s="60" t="str">
        <f>'Cuaderno de Registro de tiempos'!H38</f>
        <v>Diseñar la UI de pago</v>
      </c>
    </row>
    <row r="37" ht="18.75" customHeight="1">
      <c r="B37" s="60" t="str">
        <f>'Cuaderno de Registro de tiempos'!G39</f>
        <v>Requisito 6</v>
      </c>
      <c r="C37" s="60" t="str">
        <f>'Cuaderno de Registro de tiempos'!H39</f>
        <v>Proceso de Pago</v>
      </c>
    </row>
    <row r="38" ht="18.75" customHeight="1">
      <c r="B38" s="60" t="str">
        <f>'Cuaderno de Registro de tiempos'!G40</f>
        <v>Tarea 27</v>
      </c>
      <c r="C38" s="60" t="str">
        <f>'Cuaderno de Registro de tiempos'!H40</f>
        <v>Integracion del Proceso de Pago</v>
      </c>
    </row>
    <row r="39" ht="18.75" customHeight="1">
      <c r="B39" s="60" t="str">
        <f>'Cuaderno de Registro de tiempos'!G41</f>
        <v>Tarea 28</v>
      </c>
      <c r="C39" s="60" t="str">
        <f>'Cuaderno de Registro de tiempos'!H41</f>
        <v>Intergaz de Usuario para el Pago</v>
      </c>
    </row>
    <row r="40" ht="18.75" customHeight="1">
      <c r="B40" s="60" t="str">
        <f>'Cuaderno de Registro de tiempos'!G42</f>
        <v>Pruebas</v>
      </c>
      <c r="C40" s="60" t="str">
        <f>'Cuaderno de Registro de tiempos'!H42</f>
        <v>Pruebas Unitarias, Integración y Aceptación </v>
      </c>
    </row>
    <row r="41" ht="18.75" customHeight="1">
      <c r="B41" s="60" t="str">
        <f>'Cuaderno de Registro de tiempos'!G43</f>
        <v>Prueba 1</v>
      </c>
      <c r="C41" s="60" t="str">
        <f>'Cuaderno de Registro de tiempos'!H43</f>
        <v>Verificar el título de la página</v>
      </c>
    </row>
    <row r="42" ht="18.75" customHeight="1">
      <c r="B42" s="60" t="str">
        <f>'Cuaderno de Registro de tiempos'!G44</f>
        <v>Prueba 2</v>
      </c>
      <c r="C42" s="60" t="str">
        <f>'Cuaderno de Registro de tiempos'!H44</f>
        <v>Verificar el tiítulo de un Producto específico</v>
      </c>
    </row>
    <row r="43" ht="18.75" customHeight="1">
      <c r="B43" s="60" t="str">
        <f>'Cuaderno de Registro de tiempos'!G45</f>
        <v>Prueba 3</v>
      </c>
      <c r="C43" s="60" t="str">
        <f>'Cuaderno de Registro de tiempos'!H45</f>
        <v>Filtrar productos por categoría</v>
      </c>
    </row>
    <row r="44" ht="18.75" customHeight="1">
      <c r="B44" s="60" t="str">
        <f>'Cuaderno de Registro de tiempos'!G46</f>
        <v>Prueba 4</v>
      </c>
      <c r="C44" s="60" t="str">
        <f>'Cuaderno de Registro de tiempos'!H46</f>
        <v>Piltrar productos por precio</v>
      </c>
    </row>
    <row r="45" ht="18.75" customHeight="1">
      <c r="B45" s="60" t="str">
        <f>'Cuaderno de Registro de tiempos'!G47</f>
        <v>Prueba 5</v>
      </c>
      <c r="C45" s="60" t="str">
        <f>'Cuaderno de Registro de tiempos'!H47</f>
        <v>Agregar producto al carrito</v>
      </c>
    </row>
    <row r="46" ht="18.75" customHeight="1">
      <c r="B46" s="60" t="str">
        <f>'Cuaderno de Registro de tiempos'!G48</f>
        <v>Prueba 6</v>
      </c>
      <c r="C46" s="60" t="str">
        <f>'Cuaderno de Registro de tiempos'!H48</f>
        <v>Verificar cantidad total de productos</v>
      </c>
    </row>
    <row r="47" ht="18.75" customHeight="1">
      <c r="B47" s="60" t="str">
        <f>'Cuaderno de Registro de tiempos'!G49</f>
        <v>Prueba 7</v>
      </c>
      <c r="C47" s="60" t="str">
        <f>'Cuaderno de Registro de tiempos'!H49</f>
        <v>Verificar la funcionalidad de "Cargar más"</v>
      </c>
    </row>
    <row r="48" ht="18.75" customHeight="1">
      <c r="B48" s="60" t="str">
        <f>'Cuaderno de Registro de tiempos'!G50</f>
        <v>Prueba 8</v>
      </c>
      <c r="C48" s="60" t="str">
        <f>'Cuaderno de Registro de tiempos'!H50</f>
        <v>Verificar que un producto tiene imagen</v>
      </c>
    </row>
    <row r="49" ht="18.75" customHeight="1">
      <c r="B49" s="60" t="str">
        <f>'Cuaderno de Registro de tiempos'!G51</f>
        <v>Prueba 9</v>
      </c>
      <c r="C49" s="60" t="str">
        <f>'Cuaderno de Registro de tiempos'!H51</f>
        <v>Verificar que un producto tiene descripción</v>
      </c>
    </row>
    <row r="50" ht="18.75" customHeight="1">
      <c r="B50" s="60" t="str">
        <f>'Cuaderno de Registro de tiempos'!G52</f>
        <v>Prueba 10</v>
      </c>
      <c r="C50" s="60" t="str">
        <f>'Cuaderno de Registro de tiempos'!H52</f>
        <v>Resetear Filtros</v>
      </c>
    </row>
    <row r="51" ht="18.75" customHeight="1">
      <c r="B51" s="60" t="str">
        <f>'Cuaderno de Registro de tiempos'!G53</f>
        <v>Prueba 11</v>
      </c>
      <c r="C51" s="60" t="str">
        <f>'Cuaderno de Registro de tiempos'!H53</f>
        <v>Bad usage</v>
      </c>
    </row>
    <row r="52" ht="18.75" customHeight="1">
      <c r="B52" s="60" t="str">
        <f>'Cuaderno de Registro de tiempos'!G54</f>
        <v/>
      </c>
      <c r="C52" s="60" t="str">
        <f>'Cuaderno de Registro de tiempos'!H54</f>
        <v/>
      </c>
    </row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C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3" width="12.63"/>
    <col customWidth="1" min="4" max="4" width="22.63"/>
    <col customWidth="1" min="5" max="5" width="12.63"/>
    <col customWidth="1" min="6" max="6" width="21.25"/>
    <col customWidth="1" min="12" max="12" width="17.63"/>
    <col customWidth="1" min="14" max="14" width="16.38"/>
  </cols>
  <sheetData>
    <row r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ht="15.0" customHeight="1">
      <c r="A2" s="61"/>
      <c r="B2" s="61"/>
      <c r="C2" s="62" t="s">
        <v>116</v>
      </c>
      <c r="D2" s="63"/>
      <c r="E2" s="64"/>
      <c r="F2" s="64"/>
      <c r="G2" s="64"/>
      <c r="H2" s="65"/>
      <c r="I2" s="61"/>
      <c r="J2" s="61"/>
      <c r="K2" s="61"/>
      <c r="L2" s="61"/>
      <c r="M2" s="61"/>
      <c r="N2" s="61"/>
    </row>
    <row r="3">
      <c r="A3" s="61"/>
      <c r="B3" s="61"/>
      <c r="C3" s="66">
        <v>10.0</v>
      </c>
      <c r="D3" s="61" t="s">
        <v>117</v>
      </c>
      <c r="E3" s="67">
        <v>50.0</v>
      </c>
      <c r="F3" s="61" t="s">
        <v>118</v>
      </c>
      <c r="G3" s="67">
        <v>90.0</v>
      </c>
      <c r="H3" s="68" t="s">
        <v>119</v>
      </c>
      <c r="I3" s="61"/>
      <c r="J3" s="69" t="s">
        <v>120</v>
      </c>
      <c r="L3" s="70">
        <f>SUM(L14+L21+L28+L35+L42+L49+L56+L62+L68+L74+L80+L86)</f>
        <v>399</v>
      </c>
      <c r="M3" s="61"/>
      <c r="N3" s="61"/>
    </row>
    <row r="4">
      <c r="A4" s="61"/>
      <c r="B4" s="61"/>
      <c r="C4" s="66">
        <v>20.0</v>
      </c>
      <c r="D4" s="61" t="s">
        <v>121</v>
      </c>
      <c r="E4" s="67">
        <v>60.0</v>
      </c>
      <c r="F4" s="61" t="s">
        <v>122</v>
      </c>
      <c r="G4" s="67">
        <v>100.0</v>
      </c>
      <c r="H4" s="68" t="s">
        <v>123</v>
      </c>
      <c r="I4" s="61"/>
      <c r="J4" s="61"/>
      <c r="K4" s="61"/>
      <c r="L4" s="61"/>
      <c r="M4" s="61"/>
      <c r="N4" s="61"/>
    </row>
    <row r="5">
      <c r="A5" s="61"/>
      <c r="B5" s="61"/>
      <c r="C5" s="66">
        <v>30.0</v>
      </c>
      <c r="D5" s="61" t="s">
        <v>124</v>
      </c>
      <c r="E5" s="67">
        <v>70.0</v>
      </c>
      <c r="F5" s="61" t="s">
        <v>125</v>
      </c>
      <c r="G5" s="61"/>
      <c r="H5" s="68"/>
      <c r="I5" s="61"/>
      <c r="J5" s="61"/>
      <c r="K5" s="61"/>
      <c r="L5" s="61"/>
      <c r="M5" s="61"/>
      <c r="N5" s="61"/>
    </row>
    <row r="6">
      <c r="A6" s="61"/>
      <c r="B6" s="61"/>
      <c r="C6" s="71">
        <v>40.0</v>
      </c>
      <c r="D6" s="72" t="s">
        <v>126</v>
      </c>
      <c r="E6" s="73">
        <v>80.0</v>
      </c>
      <c r="F6" s="72" t="s">
        <v>127</v>
      </c>
      <c r="G6" s="72"/>
      <c r="H6" s="74"/>
      <c r="I6" s="61"/>
      <c r="J6" s="61"/>
      <c r="K6" s="61"/>
      <c r="L6" s="61"/>
      <c r="M6" s="61"/>
      <c r="N6" s="61"/>
    </row>
    <row r="7">
      <c r="A7" s="61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</row>
    <row r="8">
      <c r="A8" s="61"/>
      <c r="B8" s="75" t="s">
        <v>128</v>
      </c>
      <c r="C8" s="76" t="s">
        <v>2</v>
      </c>
      <c r="D8" s="77"/>
      <c r="E8" s="77"/>
      <c r="F8" s="78"/>
      <c r="G8" s="79"/>
      <c r="H8" s="79"/>
      <c r="I8" s="79"/>
      <c r="J8" s="80" t="s">
        <v>8</v>
      </c>
      <c r="K8" s="81">
        <v>45714.0</v>
      </c>
      <c r="M8" s="61"/>
      <c r="N8" s="61"/>
    </row>
    <row r="9">
      <c r="A9" s="61"/>
      <c r="B9" s="82" t="s">
        <v>129</v>
      </c>
      <c r="C9" s="83" t="s">
        <v>130</v>
      </c>
      <c r="D9" s="77"/>
      <c r="E9" s="77"/>
      <c r="F9" s="78"/>
      <c r="G9" s="79"/>
      <c r="H9" s="79"/>
      <c r="I9" s="79"/>
      <c r="J9" s="80" t="s">
        <v>131</v>
      </c>
      <c r="K9" s="84" t="s">
        <v>132</v>
      </c>
    </row>
    <row r="10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</row>
    <row r="11">
      <c r="A11" s="61"/>
      <c r="B11" s="85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5"/>
    </row>
    <row r="12">
      <c r="A12" s="86"/>
      <c r="B12" s="87" t="s">
        <v>8</v>
      </c>
      <c r="C12" s="86"/>
      <c r="D12" s="88" t="s">
        <v>133</v>
      </c>
      <c r="E12" s="86"/>
      <c r="F12" s="88" t="s">
        <v>134</v>
      </c>
      <c r="G12" s="86"/>
      <c r="H12" s="88" t="s">
        <v>135</v>
      </c>
      <c r="I12" s="86"/>
      <c r="J12" s="88" t="s">
        <v>136</v>
      </c>
      <c r="K12" s="86"/>
      <c r="L12" s="88" t="s">
        <v>137</v>
      </c>
      <c r="M12" s="86"/>
      <c r="N12" s="89" t="s">
        <v>138</v>
      </c>
    </row>
    <row r="13">
      <c r="A13" s="61"/>
      <c r="B13" s="90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8"/>
    </row>
    <row r="14">
      <c r="A14" s="61"/>
      <c r="B14" s="91">
        <v>45394.0</v>
      </c>
      <c r="C14" s="61"/>
      <c r="D14" s="92">
        <v>1.0</v>
      </c>
      <c r="E14" s="61"/>
      <c r="F14" s="93">
        <v>100.0</v>
      </c>
      <c r="G14" s="61"/>
      <c r="H14" s="94" t="s">
        <v>139</v>
      </c>
      <c r="I14" s="61"/>
      <c r="J14" s="95" t="s">
        <v>140</v>
      </c>
      <c r="K14" s="61"/>
      <c r="L14" s="93">
        <v>20.0</v>
      </c>
      <c r="M14" s="61"/>
      <c r="N14" s="95" t="s">
        <v>141</v>
      </c>
    </row>
    <row r="15">
      <c r="A15" s="61"/>
      <c r="B15" s="90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8"/>
    </row>
    <row r="16">
      <c r="A16" s="61"/>
      <c r="B16" s="96" t="s">
        <v>142</v>
      </c>
      <c r="C16" s="97" t="s">
        <v>143</v>
      </c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8"/>
    </row>
    <row r="17">
      <c r="A17" s="61"/>
      <c r="B17" s="98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4"/>
    </row>
    <row r="18">
      <c r="A18" s="61"/>
      <c r="B18" s="90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8"/>
    </row>
    <row r="19">
      <c r="A19" s="86"/>
      <c r="B19" s="87" t="s">
        <v>8</v>
      </c>
      <c r="C19" s="86"/>
      <c r="D19" s="88" t="s">
        <v>133</v>
      </c>
      <c r="E19" s="86"/>
      <c r="F19" s="88" t="s">
        <v>134</v>
      </c>
      <c r="G19" s="86"/>
      <c r="H19" s="88" t="s">
        <v>135</v>
      </c>
      <c r="I19" s="86"/>
      <c r="J19" s="88" t="s">
        <v>136</v>
      </c>
      <c r="K19" s="86"/>
      <c r="L19" s="88" t="s">
        <v>144</v>
      </c>
      <c r="M19" s="86"/>
      <c r="N19" s="89" t="s">
        <v>138</v>
      </c>
    </row>
    <row r="20">
      <c r="A20" s="61"/>
      <c r="B20" s="90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8"/>
    </row>
    <row r="21" ht="15.75" customHeight="1">
      <c r="A21" s="61"/>
      <c r="B21" s="91">
        <v>45394.0</v>
      </c>
      <c r="C21" s="61"/>
      <c r="D21" s="92">
        <v>2.0</v>
      </c>
      <c r="E21" s="61"/>
      <c r="F21" s="93">
        <v>30.0</v>
      </c>
      <c r="G21" s="61"/>
      <c r="H21" s="94" t="s">
        <v>145</v>
      </c>
      <c r="I21" s="61"/>
      <c r="J21" s="95" t="s">
        <v>140</v>
      </c>
      <c r="K21" s="61"/>
      <c r="L21" s="93">
        <v>40.0</v>
      </c>
      <c r="M21" s="61"/>
      <c r="N21" s="95" t="s">
        <v>141</v>
      </c>
    </row>
    <row r="22" ht="15.75" customHeight="1">
      <c r="A22" s="61"/>
      <c r="B22" s="90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8"/>
    </row>
    <row r="23" ht="15.75" customHeight="1">
      <c r="A23" s="61"/>
      <c r="B23" s="96" t="s">
        <v>142</v>
      </c>
      <c r="C23" s="97" t="s">
        <v>146</v>
      </c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8"/>
    </row>
    <row r="24" ht="15.75" customHeight="1">
      <c r="A24" s="61"/>
      <c r="B24" s="98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4"/>
    </row>
    <row r="25" ht="15.75" customHeight="1">
      <c r="A25" s="61"/>
      <c r="B25" s="90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8"/>
    </row>
    <row r="26" ht="15.75" customHeight="1">
      <c r="A26" s="86"/>
      <c r="B26" s="87" t="s">
        <v>8</v>
      </c>
      <c r="C26" s="86"/>
      <c r="D26" s="88" t="s">
        <v>133</v>
      </c>
      <c r="E26" s="86"/>
      <c r="F26" s="88" t="s">
        <v>134</v>
      </c>
      <c r="G26" s="86"/>
      <c r="H26" s="88" t="s">
        <v>135</v>
      </c>
      <c r="I26" s="86"/>
      <c r="J26" s="88" t="s">
        <v>136</v>
      </c>
      <c r="K26" s="86"/>
      <c r="L26" s="88" t="s">
        <v>144</v>
      </c>
      <c r="M26" s="86"/>
      <c r="N26" s="89" t="s">
        <v>138</v>
      </c>
    </row>
    <row r="27" ht="15.75" customHeight="1">
      <c r="A27" s="61"/>
      <c r="B27" s="90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8"/>
    </row>
    <row r="28" ht="15.75" customHeight="1">
      <c r="A28" s="61"/>
      <c r="B28" s="91">
        <v>45394.0</v>
      </c>
      <c r="C28" s="61"/>
      <c r="D28" s="92">
        <v>3.0</v>
      </c>
      <c r="E28" s="61"/>
      <c r="F28" s="92">
        <v>90.0</v>
      </c>
      <c r="G28" s="61"/>
      <c r="H28" s="95" t="s">
        <v>147</v>
      </c>
      <c r="I28" s="61"/>
      <c r="J28" s="95" t="s">
        <v>140</v>
      </c>
      <c r="K28" s="61"/>
      <c r="L28" s="93">
        <v>50.0</v>
      </c>
      <c r="M28" s="61"/>
      <c r="N28" s="95" t="s">
        <v>141</v>
      </c>
    </row>
    <row r="29" ht="15.75" customHeight="1">
      <c r="A29" s="61"/>
      <c r="B29" s="90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8"/>
    </row>
    <row r="30" ht="15.75" customHeight="1">
      <c r="A30" s="61"/>
      <c r="B30" s="96" t="s">
        <v>142</v>
      </c>
      <c r="C30" s="97" t="s">
        <v>57</v>
      </c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8"/>
    </row>
    <row r="31" ht="15.75" customHeight="1">
      <c r="A31" s="61"/>
      <c r="B31" s="98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4"/>
    </row>
    <row r="32" ht="15.75" customHeight="1">
      <c r="A32" s="61"/>
      <c r="B32" s="90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8"/>
    </row>
    <row r="33" ht="15.75" customHeight="1">
      <c r="A33" s="86"/>
      <c r="B33" s="87" t="s">
        <v>8</v>
      </c>
      <c r="C33" s="86"/>
      <c r="D33" s="88" t="s">
        <v>133</v>
      </c>
      <c r="E33" s="86"/>
      <c r="F33" s="88" t="s">
        <v>134</v>
      </c>
      <c r="G33" s="86"/>
      <c r="H33" s="88" t="s">
        <v>135</v>
      </c>
      <c r="I33" s="86"/>
      <c r="J33" s="88" t="s">
        <v>136</v>
      </c>
      <c r="K33" s="86"/>
      <c r="L33" s="88" t="s">
        <v>144</v>
      </c>
      <c r="M33" s="86"/>
      <c r="N33" s="89" t="s">
        <v>138</v>
      </c>
    </row>
    <row r="34" ht="15.75" customHeight="1">
      <c r="A34" s="61"/>
      <c r="B34" s="90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8"/>
    </row>
    <row r="35" ht="15.75" customHeight="1">
      <c r="A35" s="61"/>
      <c r="B35" s="91">
        <v>45394.0</v>
      </c>
      <c r="C35" s="61"/>
      <c r="D35" s="92">
        <v>4.0</v>
      </c>
      <c r="E35" s="61"/>
      <c r="F35" s="92">
        <v>80.0</v>
      </c>
      <c r="G35" s="61"/>
      <c r="H35" s="94" t="s">
        <v>148</v>
      </c>
      <c r="I35" s="61"/>
      <c r="J35" s="94" t="s">
        <v>148</v>
      </c>
      <c r="K35" s="61"/>
      <c r="L35" s="93">
        <v>25.0</v>
      </c>
      <c r="M35" s="61"/>
      <c r="N35" s="95" t="s">
        <v>141</v>
      </c>
    </row>
    <row r="36" ht="15.75" customHeight="1">
      <c r="A36" s="61"/>
      <c r="B36" s="90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8"/>
    </row>
    <row r="37" ht="15.75" customHeight="1">
      <c r="A37" s="61"/>
      <c r="B37" s="96" t="s">
        <v>142</v>
      </c>
      <c r="C37" s="97" t="s">
        <v>64</v>
      </c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8"/>
    </row>
    <row r="38" ht="15.75" customHeight="1">
      <c r="A38" s="61"/>
      <c r="B38" s="98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4"/>
    </row>
    <row r="39" ht="15.75" customHeight="1">
      <c r="A39" s="61"/>
      <c r="B39" s="90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8"/>
    </row>
    <row r="40" ht="15.75" customHeight="1">
      <c r="A40" s="86"/>
      <c r="B40" s="87" t="s">
        <v>8</v>
      </c>
      <c r="C40" s="86"/>
      <c r="D40" s="88" t="s">
        <v>133</v>
      </c>
      <c r="E40" s="86"/>
      <c r="F40" s="88" t="s">
        <v>134</v>
      </c>
      <c r="G40" s="86"/>
      <c r="H40" s="88" t="s">
        <v>135</v>
      </c>
      <c r="I40" s="86"/>
      <c r="J40" s="88" t="s">
        <v>136</v>
      </c>
      <c r="K40" s="86"/>
      <c r="L40" s="88" t="s">
        <v>144</v>
      </c>
      <c r="M40" s="86"/>
      <c r="N40" s="89" t="s">
        <v>138</v>
      </c>
    </row>
    <row r="41" ht="15.75" customHeight="1">
      <c r="A41" s="61"/>
      <c r="B41" s="90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8"/>
    </row>
    <row r="42" ht="15.75" customHeight="1">
      <c r="A42" s="61"/>
      <c r="B42" s="91">
        <v>45394.0</v>
      </c>
      <c r="C42" s="61"/>
      <c r="D42" s="92">
        <v>5.0</v>
      </c>
      <c r="E42" s="61"/>
      <c r="F42" s="93">
        <v>50.0</v>
      </c>
      <c r="G42" s="61"/>
      <c r="H42" s="95" t="s">
        <v>147</v>
      </c>
      <c r="I42" s="61"/>
      <c r="J42" s="94" t="s">
        <v>147</v>
      </c>
      <c r="K42" s="61"/>
      <c r="L42" s="93">
        <v>25.0</v>
      </c>
      <c r="M42" s="61"/>
      <c r="N42" s="95" t="s">
        <v>141</v>
      </c>
    </row>
    <row r="43" ht="15.75" customHeight="1">
      <c r="A43" s="61"/>
      <c r="B43" s="90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8"/>
    </row>
    <row r="44" ht="15.75" customHeight="1">
      <c r="A44" s="61"/>
      <c r="B44" s="96" t="s">
        <v>142</v>
      </c>
      <c r="C44" s="97" t="s">
        <v>82</v>
      </c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8"/>
    </row>
    <row r="45" ht="15.75" customHeight="1">
      <c r="A45" s="61"/>
      <c r="B45" s="98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4"/>
    </row>
    <row r="46" ht="15.75" customHeight="1">
      <c r="A46" s="61"/>
      <c r="B46" s="90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8"/>
    </row>
    <row r="47" ht="15.75" customHeight="1">
      <c r="A47" s="86"/>
      <c r="B47" s="87" t="s">
        <v>8</v>
      </c>
      <c r="C47" s="86"/>
      <c r="D47" s="88" t="s">
        <v>133</v>
      </c>
      <c r="E47" s="86"/>
      <c r="F47" s="88" t="s">
        <v>134</v>
      </c>
      <c r="G47" s="86"/>
      <c r="H47" s="88" t="s">
        <v>135</v>
      </c>
      <c r="I47" s="86"/>
      <c r="J47" s="88" t="s">
        <v>136</v>
      </c>
      <c r="K47" s="86"/>
      <c r="L47" s="88" t="s">
        <v>144</v>
      </c>
      <c r="M47" s="86"/>
      <c r="N47" s="89" t="s">
        <v>138</v>
      </c>
    </row>
    <row r="48" ht="15.75" customHeight="1">
      <c r="A48" s="61"/>
      <c r="B48" s="90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8"/>
    </row>
    <row r="49" ht="15.75" customHeight="1">
      <c r="A49" s="61"/>
      <c r="B49" s="91">
        <v>45394.0</v>
      </c>
      <c r="C49" s="61"/>
      <c r="D49" s="92">
        <v>6.0</v>
      </c>
      <c r="E49" s="61"/>
      <c r="F49" s="92">
        <v>80.0</v>
      </c>
      <c r="G49" s="61"/>
      <c r="H49" s="95" t="s">
        <v>140</v>
      </c>
      <c r="I49" s="61"/>
      <c r="J49" s="94" t="s">
        <v>148</v>
      </c>
      <c r="K49" s="61"/>
      <c r="L49" s="92">
        <v>60.0</v>
      </c>
      <c r="M49" s="61"/>
      <c r="N49" s="94" t="s">
        <v>149</v>
      </c>
    </row>
    <row r="50" ht="15.75" customHeight="1">
      <c r="A50" s="61"/>
      <c r="B50" s="90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8"/>
    </row>
    <row r="51" ht="15.75" customHeight="1">
      <c r="A51" s="61"/>
      <c r="B51" s="96" t="s">
        <v>142</v>
      </c>
      <c r="C51" s="97" t="s">
        <v>150</v>
      </c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8"/>
    </row>
    <row r="52" ht="15.75" customHeight="1">
      <c r="A52" s="61"/>
      <c r="B52" s="98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4"/>
    </row>
    <row r="53" ht="15.75" customHeight="1">
      <c r="A53" s="61"/>
      <c r="B53" s="90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8"/>
    </row>
    <row r="54" ht="15.75" customHeight="1">
      <c r="A54" s="86"/>
      <c r="B54" s="87" t="s">
        <v>8</v>
      </c>
      <c r="C54" s="86"/>
      <c r="D54" s="88" t="s">
        <v>133</v>
      </c>
      <c r="E54" s="86"/>
      <c r="F54" s="88" t="s">
        <v>134</v>
      </c>
      <c r="G54" s="86"/>
      <c r="H54" s="88" t="s">
        <v>135</v>
      </c>
      <c r="I54" s="86"/>
      <c r="J54" s="88" t="s">
        <v>136</v>
      </c>
      <c r="K54" s="86"/>
      <c r="L54" s="88" t="s">
        <v>144</v>
      </c>
      <c r="M54" s="86"/>
      <c r="N54" s="89" t="s">
        <v>138</v>
      </c>
    </row>
    <row r="55" ht="15.75" customHeight="1">
      <c r="A55" s="61"/>
      <c r="B55" s="90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8"/>
    </row>
    <row r="56" ht="15.75" customHeight="1">
      <c r="A56" s="61"/>
      <c r="B56" s="91">
        <v>45394.0</v>
      </c>
      <c r="C56" s="61"/>
      <c r="D56" s="92">
        <v>7.0</v>
      </c>
      <c r="E56" s="61"/>
      <c r="F56" s="93">
        <v>50.0</v>
      </c>
      <c r="G56" s="61"/>
      <c r="H56" s="95" t="s">
        <v>147</v>
      </c>
      <c r="I56" s="61"/>
      <c r="J56" s="94" t="s">
        <v>147</v>
      </c>
      <c r="K56" s="61"/>
      <c r="L56" s="92">
        <v>15.0</v>
      </c>
      <c r="M56" s="61"/>
      <c r="N56" s="95" t="s">
        <v>141</v>
      </c>
    </row>
    <row r="57" ht="15.75" customHeight="1">
      <c r="A57" s="61"/>
      <c r="B57" s="90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8"/>
    </row>
    <row r="58" ht="15.75" customHeight="1">
      <c r="A58" s="61"/>
      <c r="B58" s="96" t="s">
        <v>142</v>
      </c>
      <c r="C58" s="97" t="s">
        <v>151</v>
      </c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8"/>
    </row>
    <row r="59" ht="15.75" customHeight="1">
      <c r="A59" s="61"/>
      <c r="B59" s="98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4"/>
    </row>
    <row r="60" ht="15.75" customHeight="1">
      <c r="A60" s="61"/>
      <c r="B60" s="87" t="s">
        <v>8</v>
      </c>
      <c r="C60" s="86"/>
      <c r="D60" s="88" t="s">
        <v>133</v>
      </c>
      <c r="E60" s="86"/>
      <c r="F60" s="88" t="s">
        <v>134</v>
      </c>
      <c r="G60" s="86"/>
      <c r="H60" s="88" t="s">
        <v>135</v>
      </c>
      <c r="I60" s="86"/>
      <c r="J60" s="88" t="s">
        <v>136</v>
      </c>
      <c r="K60" s="86"/>
      <c r="L60" s="88" t="s">
        <v>144</v>
      </c>
      <c r="M60" s="86"/>
      <c r="N60" s="89" t="s">
        <v>138</v>
      </c>
    </row>
    <row r="61" ht="15.75" customHeight="1">
      <c r="A61" s="61"/>
      <c r="B61" s="90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8"/>
    </row>
    <row r="62" ht="15.75" customHeight="1">
      <c r="A62" s="61"/>
      <c r="B62" s="91">
        <v>45394.0</v>
      </c>
      <c r="C62" s="61"/>
      <c r="D62" s="92">
        <v>8.0</v>
      </c>
      <c r="E62" s="61"/>
      <c r="F62" s="93">
        <v>80.0</v>
      </c>
      <c r="G62" s="61"/>
      <c r="H62" s="94" t="s">
        <v>89</v>
      </c>
      <c r="I62" s="61"/>
      <c r="J62" s="95" t="s">
        <v>89</v>
      </c>
      <c r="K62" s="61"/>
      <c r="L62" s="93">
        <v>15.0</v>
      </c>
      <c r="M62" s="61"/>
      <c r="N62" s="95" t="s">
        <v>141</v>
      </c>
    </row>
    <row r="63" ht="15.75" customHeight="1">
      <c r="A63" s="61"/>
      <c r="B63" s="90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8"/>
    </row>
    <row r="64" ht="15.75" customHeight="1">
      <c r="A64" s="61"/>
      <c r="B64" s="96" t="s">
        <v>142</v>
      </c>
      <c r="C64" s="97" t="s">
        <v>152</v>
      </c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8"/>
    </row>
    <row r="65" ht="15.75" customHeight="1">
      <c r="A65" s="61"/>
      <c r="B65" s="98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4"/>
    </row>
    <row r="66" ht="15.75" customHeight="1">
      <c r="A66" s="61"/>
      <c r="B66" s="87" t="s">
        <v>8</v>
      </c>
      <c r="C66" s="86"/>
      <c r="D66" s="88" t="s">
        <v>133</v>
      </c>
      <c r="E66" s="86"/>
      <c r="F66" s="88" t="s">
        <v>134</v>
      </c>
      <c r="G66" s="86"/>
      <c r="H66" s="88" t="s">
        <v>135</v>
      </c>
      <c r="I66" s="86"/>
      <c r="J66" s="88" t="s">
        <v>136</v>
      </c>
      <c r="K66" s="86"/>
      <c r="L66" s="88" t="s">
        <v>144</v>
      </c>
      <c r="M66" s="86"/>
      <c r="N66" s="89" t="s">
        <v>138</v>
      </c>
    </row>
    <row r="67" ht="15.75" customHeight="1">
      <c r="A67" s="61"/>
      <c r="B67" s="90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8"/>
    </row>
    <row r="68" ht="15.75" customHeight="1">
      <c r="A68" s="61"/>
      <c r="B68" s="91">
        <v>45394.0</v>
      </c>
      <c r="C68" s="61"/>
      <c r="D68" s="92">
        <v>9.0</v>
      </c>
      <c r="E68" s="61"/>
      <c r="F68" s="93">
        <v>80.0</v>
      </c>
      <c r="G68" s="61"/>
      <c r="H68" s="94" t="s">
        <v>89</v>
      </c>
      <c r="I68" s="61"/>
      <c r="J68" s="95" t="s">
        <v>140</v>
      </c>
      <c r="K68" s="61"/>
      <c r="L68" s="92">
        <v>8.0</v>
      </c>
      <c r="M68" s="61"/>
      <c r="N68" s="95" t="s">
        <v>141</v>
      </c>
    </row>
    <row r="69" ht="15.75" customHeight="1">
      <c r="A69" s="61"/>
      <c r="B69" s="90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8"/>
    </row>
    <row r="70" ht="15.75" customHeight="1">
      <c r="A70" s="61"/>
      <c r="B70" s="96" t="s">
        <v>142</v>
      </c>
      <c r="C70" s="97" t="s">
        <v>153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8"/>
    </row>
    <row r="71" ht="15.75" customHeight="1">
      <c r="A71" s="61"/>
      <c r="B71" s="98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4"/>
    </row>
    <row r="72" ht="15.75" customHeight="1">
      <c r="A72" s="61"/>
      <c r="B72" s="87" t="s">
        <v>8</v>
      </c>
      <c r="C72" s="86"/>
      <c r="D72" s="88" t="s">
        <v>133</v>
      </c>
      <c r="E72" s="86"/>
      <c r="F72" s="88" t="s">
        <v>134</v>
      </c>
      <c r="G72" s="86"/>
      <c r="H72" s="88" t="s">
        <v>135</v>
      </c>
      <c r="I72" s="86"/>
      <c r="J72" s="88" t="s">
        <v>136</v>
      </c>
      <c r="K72" s="86"/>
      <c r="L72" s="88" t="s">
        <v>144</v>
      </c>
      <c r="M72" s="86"/>
      <c r="N72" s="89" t="s">
        <v>138</v>
      </c>
    </row>
    <row r="73" ht="15.75" customHeight="1">
      <c r="A73" s="61"/>
      <c r="B73" s="90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8"/>
    </row>
    <row r="74" ht="15.75" customHeight="1">
      <c r="A74" s="61"/>
      <c r="B74" s="91">
        <v>45394.0</v>
      </c>
      <c r="C74" s="61"/>
      <c r="D74" s="92">
        <v>10.0</v>
      </c>
      <c r="E74" s="61"/>
      <c r="F74" s="93">
        <v>40.0</v>
      </c>
      <c r="G74" s="61"/>
      <c r="H74" s="94" t="s">
        <v>89</v>
      </c>
      <c r="I74" s="61"/>
      <c r="J74" s="95" t="s">
        <v>89</v>
      </c>
      <c r="K74" s="61"/>
      <c r="L74" s="92">
        <v>110.0</v>
      </c>
      <c r="M74" s="61"/>
      <c r="N74" s="95" t="s">
        <v>141</v>
      </c>
    </row>
    <row r="75" ht="15.75" customHeight="1">
      <c r="A75" s="61"/>
      <c r="B75" s="90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8"/>
    </row>
    <row r="76" ht="15.75" customHeight="1">
      <c r="A76" s="61"/>
      <c r="B76" s="96" t="s">
        <v>142</v>
      </c>
      <c r="C76" s="97" t="s">
        <v>154</v>
      </c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8"/>
    </row>
    <row r="77" ht="15.75" customHeight="1">
      <c r="A77" s="61"/>
      <c r="B77" s="98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4"/>
    </row>
    <row r="78" ht="15.75" customHeight="1">
      <c r="A78" s="61"/>
      <c r="B78" s="87" t="s">
        <v>8</v>
      </c>
      <c r="C78" s="86"/>
      <c r="D78" s="88" t="s">
        <v>133</v>
      </c>
      <c r="E78" s="86"/>
      <c r="F78" s="88" t="s">
        <v>134</v>
      </c>
      <c r="G78" s="86"/>
      <c r="H78" s="88" t="s">
        <v>135</v>
      </c>
      <c r="I78" s="86"/>
      <c r="J78" s="88" t="s">
        <v>136</v>
      </c>
      <c r="K78" s="86"/>
      <c r="L78" s="88" t="s">
        <v>144</v>
      </c>
      <c r="M78" s="86"/>
      <c r="N78" s="89" t="s">
        <v>138</v>
      </c>
    </row>
    <row r="79" ht="15.75" customHeight="1">
      <c r="A79" s="61"/>
      <c r="B79" s="90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8"/>
    </row>
    <row r="80" ht="15.75" customHeight="1">
      <c r="A80" s="61"/>
      <c r="B80" s="91">
        <v>45394.0</v>
      </c>
      <c r="C80" s="61"/>
      <c r="D80" s="92">
        <v>11.0</v>
      </c>
      <c r="E80" s="61"/>
      <c r="F80" s="93">
        <v>80.0</v>
      </c>
      <c r="G80" s="61"/>
      <c r="H80" s="95" t="s">
        <v>155</v>
      </c>
      <c r="I80" s="61"/>
      <c r="J80" s="94" t="s">
        <v>148</v>
      </c>
      <c r="K80" s="61"/>
      <c r="L80" s="92">
        <v>31.0</v>
      </c>
      <c r="M80" s="61"/>
      <c r="N80" s="94" t="s">
        <v>149</v>
      </c>
    </row>
    <row r="81" ht="15.75" customHeight="1">
      <c r="A81" s="61"/>
      <c r="B81" s="90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8"/>
    </row>
    <row r="82" ht="15.75" customHeight="1">
      <c r="A82" s="61"/>
      <c r="B82" s="96" t="s">
        <v>142</v>
      </c>
      <c r="C82" s="97" t="s">
        <v>156</v>
      </c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8"/>
    </row>
    <row r="83" ht="15.75" customHeight="1">
      <c r="A83" s="61"/>
      <c r="B83" s="98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4"/>
    </row>
    <row r="84" ht="15.75" customHeight="1">
      <c r="A84" s="61"/>
      <c r="B84" s="87" t="s">
        <v>8</v>
      </c>
      <c r="C84" s="86"/>
      <c r="D84" s="88" t="s">
        <v>133</v>
      </c>
      <c r="E84" s="86"/>
      <c r="F84" s="88" t="s">
        <v>134</v>
      </c>
      <c r="G84" s="86"/>
      <c r="H84" s="88" t="s">
        <v>135</v>
      </c>
      <c r="I84" s="86"/>
      <c r="J84" s="88" t="s">
        <v>136</v>
      </c>
      <c r="K84" s="86"/>
      <c r="L84" s="88" t="s">
        <v>144</v>
      </c>
      <c r="M84" s="86"/>
      <c r="N84" s="89" t="s">
        <v>138</v>
      </c>
    </row>
    <row r="85" ht="15.75" customHeight="1">
      <c r="A85" s="61"/>
      <c r="B85" s="90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8"/>
    </row>
    <row r="86" ht="15.75" customHeight="1">
      <c r="A86" s="61"/>
      <c r="B86" s="99"/>
      <c r="C86" s="61"/>
      <c r="D86" s="92"/>
      <c r="E86" s="61"/>
      <c r="F86" s="92"/>
      <c r="G86" s="61"/>
      <c r="H86" s="95"/>
      <c r="I86" s="61"/>
      <c r="J86" s="95"/>
      <c r="K86" s="61"/>
      <c r="L86" s="92"/>
      <c r="M86" s="61"/>
      <c r="N86" s="95"/>
    </row>
    <row r="87" ht="15.75" customHeight="1">
      <c r="A87" s="61"/>
      <c r="B87" s="90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8"/>
    </row>
    <row r="88" ht="15.75" customHeight="1">
      <c r="A88" s="61"/>
      <c r="B88" s="96" t="s">
        <v>142</v>
      </c>
      <c r="C88" s="100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8"/>
    </row>
    <row r="89" ht="15.75" customHeight="1">
      <c r="A89" s="61"/>
      <c r="B89" s="98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4"/>
    </row>
    <row r="90" ht="15.75" customHeight="1">
      <c r="A90" s="61"/>
      <c r="B90" s="87" t="s">
        <v>8</v>
      </c>
      <c r="C90" s="86"/>
      <c r="D90" s="88" t="s">
        <v>133</v>
      </c>
      <c r="E90" s="86"/>
      <c r="F90" s="88" t="s">
        <v>134</v>
      </c>
      <c r="G90" s="86"/>
      <c r="H90" s="88" t="s">
        <v>135</v>
      </c>
      <c r="I90" s="86"/>
      <c r="J90" s="88" t="s">
        <v>136</v>
      </c>
      <c r="K90" s="86"/>
      <c r="L90" s="88" t="s">
        <v>144</v>
      </c>
      <c r="M90" s="86"/>
      <c r="N90" s="89" t="s">
        <v>138</v>
      </c>
    </row>
    <row r="91" ht="15.75" customHeight="1">
      <c r="A91" s="61"/>
      <c r="B91" s="90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8"/>
    </row>
    <row r="92" ht="15.75" customHeight="1">
      <c r="A92" s="61"/>
      <c r="B92" s="99"/>
      <c r="C92" s="61"/>
      <c r="D92" s="92"/>
      <c r="E92" s="61"/>
      <c r="F92" s="92"/>
      <c r="G92" s="61"/>
      <c r="H92" s="95"/>
      <c r="I92" s="61"/>
      <c r="J92" s="95"/>
      <c r="K92" s="61"/>
      <c r="L92" s="92"/>
      <c r="M92" s="61"/>
      <c r="N92" s="95"/>
    </row>
    <row r="93" ht="15.75" customHeight="1">
      <c r="A93" s="61"/>
      <c r="B93" s="90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8"/>
    </row>
    <row r="94" ht="15.75" customHeight="1">
      <c r="A94" s="61"/>
      <c r="B94" s="96" t="s">
        <v>142</v>
      </c>
      <c r="C94" s="100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8"/>
    </row>
    <row r="95" ht="15.75" customHeight="1">
      <c r="A95" s="61"/>
      <c r="B95" s="98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4"/>
    </row>
    <row r="96" ht="15.75" customHeight="1">
      <c r="A96" s="61"/>
      <c r="B96" s="87" t="s">
        <v>8</v>
      </c>
      <c r="C96" s="86"/>
      <c r="D96" s="88" t="s">
        <v>133</v>
      </c>
      <c r="E96" s="86"/>
      <c r="F96" s="88" t="s">
        <v>134</v>
      </c>
      <c r="G96" s="86"/>
      <c r="H96" s="88" t="s">
        <v>135</v>
      </c>
      <c r="I96" s="86"/>
      <c r="J96" s="88" t="s">
        <v>136</v>
      </c>
      <c r="K96" s="86"/>
      <c r="L96" s="88" t="s">
        <v>144</v>
      </c>
      <c r="M96" s="86"/>
      <c r="N96" s="89" t="s">
        <v>138</v>
      </c>
    </row>
    <row r="97" ht="15.75" customHeight="1">
      <c r="A97" s="61"/>
      <c r="B97" s="90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8"/>
    </row>
    <row r="98" ht="15.75" customHeight="1">
      <c r="A98" s="61"/>
      <c r="B98" s="99"/>
      <c r="C98" s="61"/>
      <c r="D98" s="92"/>
      <c r="E98" s="61"/>
      <c r="F98" s="92"/>
      <c r="G98" s="61"/>
      <c r="H98" s="95"/>
      <c r="I98" s="61"/>
      <c r="J98" s="95"/>
      <c r="K98" s="61"/>
      <c r="L98" s="92"/>
      <c r="M98" s="61"/>
      <c r="N98" s="95"/>
    </row>
    <row r="99" ht="15.75" customHeight="1">
      <c r="A99" s="61"/>
      <c r="B99" s="90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8"/>
    </row>
    <row r="100" ht="15.75" customHeight="1">
      <c r="A100" s="61"/>
      <c r="B100" s="96" t="s">
        <v>142</v>
      </c>
      <c r="C100" s="100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8"/>
    </row>
    <row r="101" ht="15.75" customHeight="1">
      <c r="A101" s="61"/>
      <c r="B101" s="98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4"/>
    </row>
    <row r="102" ht="15.75" customHeight="1">
      <c r="A102" s="61"/>
      <c r="B102" s="87" t="s">
        <v>8</v>
      </c>
      <c r="C102" s="86"/>
      <c r="D102" s="88" t="s">
        <v>133</v>
      </c>
      <c r="E102" s="86"/>
      <c r="F102" s="88" t="s">
        <v>134</v>
      </c>
      <c r="G102" s="86"/>
      <c r="H102" s="88" t="s">
        <v>135</v>
      </c>
      <c r="I102" s="86"/>
      <c r="J102" s="88" t="s">
        <v>136</v>
      </c>
      <c r="K102" s="86"/>
      <c r="L102" s="88" t="s">
        <v>144</v>
      </c>
      <c r="M102" s="86"/>
      <c r="N102" s="89" t="s">
        <v>138</v>
      </c>
    </row>
    <row r="103" ht="15.75" customHeight="1">
      <c r="A103" s="61"/>
      <c r="B103" s="90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8"/>
    </row>
    <row r="104" ht="15.75" customHeight="1">
      <c r="A104" s="61"/>
      <c r="B104" s="99"/>
      <c r="C104" s="61"/>
      <c r="D104" s="92"/>
      <c r="E104" s="61"/>
      <c r="F104" s="92"/>
      <c r="G104" s="61"/>
      <c r="H104" s="95"/>
      <c r="I104" s="61"/>
      <c r="J104" s="95"/>
      <c r="K104" s="61"/>
      <c r="L104" s="92"/>
      <c r="M104" s="61"/>
      <c r="N104" s="95"/>
    </row>
    <row r="105" ht="15.75" customHeight="1">
      <c r="A105" s="61"/>
      <c r="B105" s="90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8"/>
    </row>
    <row r="106" ht="15.75" customHeight="1">
      <c r="A106" s="61"/>
      <c r="B106" s="96" t="s">
        <v>142</v>
      </c>
    </row>
    <row r="107" ht="15.75" customHeight="1">
      <c r="A107" s="61"/>
      <c r="B107" s="98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4"/>
    </row>
    <row r="108" ht="15.75" customHeight="1">
      <c r="A108" s="61"/>
      <c r="B108" s="87" t="s">
        <v>8</v>
      </c>
      <c r="C108" s="86"/>
      <c r="D108" s="88" t="s">
        <v>133</v>
      </c>
      <c r="E108" s="86"/>
      <c r="F108" s="88" t="s">
        <v>134</v>
      </c>
      <c r="G108" s="86"/>
      <c r="H108" s="88" t="s">
        <v>135</v>
      </c>
      <c r="I108" s="86"/>
      <c r="J108" s="88" t="s">
        <v>136</v>
      </c>
      <c r="K108" s="86"/>
      <c r="L108" s="88" t="s">
        <v>144</v>
      </c>
      <c r="M108" s="86"/>
      <c r="N108" s="89" t="s">
        <v>138</v>
      </c>
    </row>
    <row r="109" ht="15.75" customHeight="1">
      <c r="A109" s="61"/>
      <c r="B109" s="90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8"/>
    </row>
    <row r="110" ht="15.75" customHeight="1">
      <c r="A110" s="61"/>
      <c r="B110" s="99"/>
      <c r="C110" s="61"/>
      <c r="D110" s="92"/>
      <c r="E110" s="61"/>
      <c r="F110" s="92"/>
      <c r="G110" s="61"/>
      <c r="H110" s="95"/>
      <c r="I110" s="61"/>
      <c r="J110" s="95"/>
      <c r="K110" s="61"/>
      <c r="L110" s="92"/>
      <c r="M110" s="61"/>
      <c r="N110" s="95"/>
    </row>
    <row r="111" ht="15.75" customHeight="1">
      <c r="A111" s="61"/>
      <c r="B111" s="90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8"/>
    </row>
    <row r="112" ht="15.75" customHeight="1">
      <c r="A112" s="61"/>
      <c r="B112" s="96" t="s">
        <v>142</v>
      </c>
      <c r="C112" s="100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8"/>
    </row>
    <row r="113" ht="15.75" customHeight="1">
      <c r="A113" s="61"/>
      <c r="B113" s="98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4"/>
    </row>
    <row r="114" ht="15.75" customHeight="1">
      <c r="A114" s="61"/>
      <c r="B114" s="87" t="s">
        <v>8</v>
      </c>
      <c r="C114" s="86"/>
      <c r="D114" s="88" t="s">
        <v>133</v>
      </c>
      <c r="E114" s="86"/>
      <c r="F114" s="88" t="s">
        <v>134</v>
      </c>
      <c r="G114" s="86"/>
      <c r="H114" s="88" t="s">
        <v>135</v>
      </c>
      <c r="I114" s="86"/>
      <c r="J114" s="88" t="s">
        <v>136</v>
      </c>
      <c r="K114" s="86"/>
      <c r="L114" s="88" t="s">
        <v>144</v>
      </c>
      <c r="M114" s="86"/>
      <c r="N114" s="89" t="s">
        <v>138</v>
      </c>
    </row>
    <row r="115" ht="15.75" customHeight="1">
      <c r="A115" s="61"/>
      <c r="B115" s="90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8"/>
    </row>
    <row r="116" ht="15.75" customHeight="1">
      <c r="A116" s="61"/>
      <c r="B116" s="99"/>
      <c r="C116" s="61"/>
      <c r="D116" s="92"/>
      <c r="E116" s="61"/>
      <c r="F116" s="92"/>
      <c r="G116" s="61"/>
      <c r="H116" s="95"/>
      <c r="I116" s="61"/>
      <c r="J116" s="95"/>
      <c r="K116" s="61"/>
      <c r="L116" s="92"/>
      <c r="M116" s="61"/>
      <c r="N116" s="95"/>
    </row>
    <row r="117" ht="15.75" customHeight="1">
      <c r="A117" s="61"/>
      <c r="B117" s="90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8"/>
    </row>
    <row r="118" ht="15.75" customHeight="1">
      <c r="A118" s="61"/>
      <c r="B118" s="96" t="s">
        <v>142</v>
      </c>
      <c r="C118" s="100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8"/>
    </row>
    <row r="119" ht="15.75" customHeight="1">
      <c r="A119" s="61"/>
      <c r="B119" s="98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4"/>
    </row>
    <row r="120" ht="15.75" customHeight="1">
      <c r="A120" s="61"/>
      <c r="B120" s="87" t="s">
        <v>8</v>
      </c>
      <c r="C120" s="86"/>
      <c r="D120" s="88" t="s">
        <v>133</v>
      </c>
      <c r="E120" s="86"/>
      <c r="F120" s="88" t="s">
        <v>134</v>
      </c>
      <c r="G120" s="86"/>
      <c r="H120" s="88" t="s">
        <v>135</v>
      </c>
      <c r="I120" s="86"/>
      <c r="J120" s="88" t="s">
        <v>136</v>
      </c>
      <c r="K120" s="86"/>
      <c r="L120" s="88" t="s">
        <v>144</v>
      </c>
      <c r="M120" s="86"/>
      <c r="N120" s="89" t="s">
        <v>138</v>
      </c>
    </row>
    <row r="121" ht="15.75" customHeight="1">
      <c r="A121" s="61"/>
      <c r="B121" s="90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8"/>
    </row>
    <row r="122" ht="15.75" customHeight="1">
      <c r="A122" s="61"/>
      <c r="B122" s="99"/>
      <c r="C122" s="61"/>
      <c r="D122" s="92"/>
      <c r="E122" s="61"/>
      <c r="F122" s="92"/>
      <c r="G122" s="61"/>
      <c r="H122" s="95"/>
      <c r="I122" s="61"/>
      <c r="J122" s="95"/>
      <c r="K122" s="61"/>
      <c r="L122" s="92"/>
      <c r="M122" s="61"/>
      <c r="N122" s="95"/>
    </row>
    <row r="123" ht="15.75" customHeight="1">
      <c r="A123" s="61"/>
      <c r="B123" s="90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8"/>
    </row>
    <row r="124" ht="15.75" customHeight="1">
      <c r="A124" s="61"/>
      <c r="B124" s="96" t="s">
        <v>142</v>
      </c>
    </row>
    <row r="125" ht="15.75" customHeight="1">
      <c r="A125" s="61"/>
      <c r="B125" s="98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4"/>
    </row>
    <row r="126" ht="15.75" customHeight="1">
      <c r="A126" s="61"/>
      <c r="B126" s="87" t="s">
        <v>8</v>
      </c>
      <c r="C126" s="86"/>
      <c r="D126" s="88" t="s">
        <v>133</v>
      </c>
      <c r="E126" s="86"/>
      <c r="F126" s="88" t="s">
        <v>134</v>
      </c>
      <c r="G126" s="86"/>
      <c r="H126" s="88" t="s">
        <v>135</v>
      </c>
      <c r="I126" s="86"/>
      <c r="J126" s="88" t="s">
        <v>136</v>
      </c>
      <c r="K126" s="86"/>
      <c r="L126" s="88" t="s">
        <v>144</v>
      </c>
      <c r="M126" s="86"/>
      <c r="N126" s="89" t="s">
        <v>138</v>
      </c>
    </row>
    <row r="127" ht="15.75" customHeight="1">
      <c r="A127" s="61"/>
      <c r="B127" s="90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8"/>
    </row>
    <row r="128" ht="15.75" customHeight="1">
      <c r="A128" s="61"/>
      <c r="B128" s="99"/>
      <c r="C128" s="61"/>
    </row>
    <row r="129" ht="15.75" customHeight="1">
      <c r="A129" s="61"/>
      <c r="B129" s="90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8"/>
    </row>
    <row r="130" ht="15.75" customHeight="1">
      <c r="A130" s="61"/>
      <c r="B130" s="96" t="s">
        <v>142</v>
      </c>
      <c r="C130" s="100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8"/>
    </row>
    <row r="131" ht="15.75" customHeight="1">
      <c r="A131" s="61"/>
      <c r="B131" s="98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4"/>
    </row>
    <row r="132" ht="15.75" customHeight="1">
      <c r="A132" s="61"/>
      <c r="B132" s="87" t="s">
        <v>8</v>
      </c>
      <c r="C132" s="86"/>
      <c r="D132" s="88" t="s">
        <v>133</v>
      </c>
      <c r="E132" s="86"/>
      <c r="F132" s="88" t="s">
        <v>134</v>
      </c>
      <c r="G132" s="86"/>
      <c r="H132" s="88" t="s">
        <v>135</v>
      </c>
      <c r="I132" s="86"/>
      <c r="J132" s="88" t="s">
        <v>136</v>
      </c>
      <c r="K132" s="86"/>
      <c r="L132" s="88" t="s">
        <v>144</v>
      </c>
      <c r="M132" s="86"/>
      <c r="N132" s="89" t="s">
        <v>138</v>
      </c>
    </row>
    <row r="133" ht="15.75" customHeight="1">
      <c r="A133" s="61"/>
      <c r="B133" s="90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8"/>
    </row>
    <row r="134" ht="15.75" customHeight="1">
      <c r="A134" s="61"/>
      <c r="B134" s="99"/>
      <c r="C134" s="61"/>
      <c r="D134" s="92"/>
      <c r="E134" s="61"/>
      <c r="F134" s="92"/>
      <c r="G134" s="61"/>
      <c r="H134" s="95"/>
      <c r="I134" s="61"/>
      <c r="J134" s="95"/>
      <c r="K134" s="61"/>
      <c r="L134" s="92"/>
      <c r="M134" s="61"/>
      <c r="N134" s="95"/>
    </row>
    <row r="135" ht="15.75" customHeight="1">
      <c r="A135" s="61"/>
      <c r="B135" s="90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8"/>
    </row>
    <row r="136" ht="15.75" customHeight="1">
      <c r="A136" s="61"/>
      <c r="B136" s="96" t="s">
        <v>142</v>
      </c>
      <c r="C136" s="100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8"/>
    </row>
    <row r="137" ht="15.75" customHeight="1">
      <c r="A137" s="61"/>
      <c r="B137" s="98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4"/>
    </row>
    <row r="138" ht="15.75" customHeight="1">
      <c r="A138" s="61"/>
      <c r="B138" s="87" t="s">
        <v>8</v>
      </c>
      <c r="C138" s="86"/>
      <c r="D138" s="88" t="s">
        <v>133</v>
      </c>
      <c r="E138" s="86"/>
      <c r="F138" s="88" t="s">
        <v>134</v>
      </c>
      <c r="G138" s="86"/>
      <c r="H138" s="88" t="s">
        <v>135</v>
      </c>
      <c r="I138" s="86"/>
      <c r="J138" s="88" t="s">
        <v>136</v>
      </c>
      <c r="K138" s="86"/>
      <c r="L138" s="88" t="s">
        <v>144</v>
      </c>
      <c r="M138" s="86"/>
      <c r="N138" s="89" t="s">
        <v>138</v>
      </c>
    </row>
    <row r="139" ht="15.75" customHeight="1">
      <c r="A139" s="61"/>
      <c r="B139" s="90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8"/>
    </row>
    <row r="140" ht="15.75" customHeight="1">
      <c r="A140" s="61"/>
      <c r="B140" s="99"/>
      <c r="C140" s="61"/>
      <c r="D140" s="92"/>
      <c r="E140" s="61"/>
      <c r="F140" s="92"/>
      <c r="G140" s="61"/>
      <c r="H140" s="95"/>
      <c r="I140" s="61"/>
      <c r="J140" s="95"/>
      <c r="K140" s="61"/>
      <c r="L140" s="92"/>
      <c r="M140" s="61"/>
      <c r="N140" s="95"/>
    </row>
    <row r="141" ht="15.75" customHeight="1">
      <c r="A141" s="61"/>
      <c r="B141" s="90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8"/>
    </row>
    <row r="142" ht="15.75" customHeight="1">
      <c r="A142" s="61"/>
      <c r="B142" s="96" t="s">
        <v>142</v>
      </c>
    </row>
    <row r="143" ht="15.75" customHeight="1">
      <c r="A143" s="61"/>
      <c r="B143" s="98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4"/>
    </row>
    <row r="144" ht="15.75" customHeight="1">
      <c r="A144" s="61"/>
      <c r="B144" s="87" t="s">
        <v>8</v>
      </c>
      <c r="C144" s="86"/>
      <c r="D144" s="88" t="s">
        <v>133</v>
      </c>
      <c r="E144" s="86"/>
      <c r="F144" s="88" t="s">
        <v>134</v>
      </c>
      <c r="G144" s="86"/>
      <c r="H144" s="88" t="s">
        <v>135</v>
      </c>
      <c r="I144" s="86"/>
      <c r="J144" s="88" t="s">
        <v>136</v>
      </c>
      <c r="K144" s="86"/>
      <c r="L144" s="88" t="s">
        <v>144</v>
      </c>
      <c r="M144" s="86"/>
      <c r="N144" s="89" t="s">
        <v>138</v>
      </c>
    </row>
    <row r="145" ht="15.75" customHeight="1">
      <c r="A145" s="61"/>
      <c r="B145" s="90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8"/>
    </row>
    <row r="146" ht="15.75" customHeight="1">
      <c r="A146" s="61"/>
      <c r="B146" s="99"/>
      <c r="C146" s="61"/>
      <c r="D146" s="92"/>
      <c r="E146" s="61"/>
      <c r="F146" s="92"/>
      <c r="G146" s="61"/>
      <c r="H146" s="95"/>
      <c r="I146" s="61"/>
      <c r="J146" s="95"/>
      <c r="K146" s="61"/>
      <c r="L146" s="92"/>
      <c r="M146" s="61"/>
      <c r="N146" s="95"/>
    </row>
    <row r="147" ht="15.75" customHeight="1">
      <c r="A147" s="61"/>
      <c r="B147" s="90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8"/>
    </row>
    <row r="148" ht="15.75" customHeight="1">
      <c r="A148" s="61"/>
      <c r="B148" s="96" t="s">
        <v>142</v>
      </c>
      <c r="C148" s="100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8"/>
    </row>
    <row r="149" ht="15.75" customHeight="1">
      <c r="A149" s="61"/>
      <c r="B149" s="98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4"/>
    </row>
    <row r="150" ht="15.75" customHeight="1">
      <c r="A150" s="61"/>
      <c r="B150" s="87" t="s">
        <v>8</v>
      </c>
      <c r="C150" s="86"/>
      <c r="D150" s="88" t="s">
        <v>133</v>
      </c>
      <c r="E150" s="86"/>
      <c r="F150" s="88" t="s">
        <v>134</v>
      </c>
      <c r="G150" s="86"/>
      <c r="H150" s="88" t="s">
        <v>135</v>
      </c>
      <c r="I150" s="86"/>
      <c r="J150" s="88" t="s">
        <v>136</v>
      </c>
      <c r="K150" s="86"/>
      <c r="L150" s="88" t="s">
        <v>144</v>
      </c>
      <c r="M150" s="86"/>
      <c r="N150" s="89" t="s">
        <v>138</v>
      </c>
    </row>
    <row r="151" ht="15.75" customHeight="1">
      <c r="A151" s="61"/>
      <c r="B151" s="90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8"/>
    </row>
    <row r="152" ht="15.75" customHeight="1">
      <c r="A152" s="61"/>
      <c r="B152" s="99"/>
      <c r="C152" s="61"/>
      <c r="D152" s="92"/>
      <c r="E152" s="61"/>
      <c r="F152" s="92"/>
      <c r="G152" s="61"/>
      <c r="H152" s="95"/>
      <c r="I152" s="61"/>
      <c r="J152" s="95"/>
      <c r="K152" s="61"/>
      <c r="L152" s="92"/>
      <c r="M152" s="61"/>
      <c r="N152" s="95"/>
    </row>
    <row r="153" ht="15.75" customHeight="1">
      <c r="A153" s="61"/>
      <c r="B153" s="90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8"/>
    </row>
    <row r="154" ht="15.75" customHeight="1">
      <c r="A154" s="61"/>
      <c r="B154" s="96" t="s">
        <v>142</v>
      </c>
      <c r="C154" s="100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8"/>
    </row>
    <row r="155" ht="15.75" customHeight="1">
      <c r="A155" s="61"/>
      <c r="B155" s="98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4"/>
    </row>
    <row r="156" ht="15.75" customHeight="1">
      <c r="A156" s="61"/>
      <c r="B156" s="87" t="s">
        <v>8</v>
      </c>
      <c r="C156" s="86"/>
      <c r="D156" s="88" t="s">
        <v>133</v>
      </c>
      <c r="E156" s="86"/>
      <c r="F156" s="88" t="s">
        <v>134</v>
      </c>
      <c r="G156" s="86"/>
      <c r="H156" s="88" t="s">
        <v>135</v>
      </c>
      <c r="I156" s="86"/>
      <c r="J156" s="88" t="s">
        <v>136</v>
      </c>
      <c r="K156" s="86"/>
      <c r="L156" s="88" t="s">
        <v>144</v>
      </c>
      <c r="M156" s="86"/>
      <c r="N156" s="89" t="s">
        <v>138</v>
      </c>
    </row>
    <row r="157" ht="15.75" customHeight="1">
      <c r="A157" s="61"/>
      <c r="B157" s="90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8"/>
    </row>
    <row r="158" ht="15.75" customHeight="1">
      <c r="A158" s="61"/>
      <c r="B158" s="99"/>
      <c r="C158" s="61"/>
      <c r="D158" s="92"/>
      <c r="E158" s="61"/>
      <c r="F158" s="92"/>
      <c r="G158" s="61"/>
      <c r="H158" s="95"/>
      <c r="I158" s="61"/>
      <c r="J158" s="95"/>
      <c r="K158" s="61"/>
      <c r="L158" s="92"/>
      <c r="M158" s="61"/>
      <c r="N158" s="95"/>
    </row>
    <row r="159" ht="15.75" customHeight="1">
      <c r="A159" s="61"/>
      <c r="B159" s="90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8"/>
    </row>
    <row r="160" ht="15.75" customHeight="1">
      <c r="A160" s="61"/>
      <c r="B160" s="96" t="s">
        <v>142</v>
      </c>
      <c r="C160" s="100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8"/>
    </row>
    <row r="161" ht="15.75" customHeight="1">
      <c r="A161" s="61"/>
      <c r="B161" s="98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4"/>
    </row>
    <row r="162" ht="15.75" customHeight="1">
      <c r="A162" s="61"/>
      <c r="B162" s="87" t="s">
        <v>8</v>
      </c>
      <c r="C162" s="86"/>
      <c r="D162" s="88" t="s">
        <v>133</v>
      </c>
      <c r="E162" s="86"/>
      <c r="F162" s="88" t="s">
        <v>134</v>
      </c>
      <c r="G162" s="86"/>
      <c r="H162" s="88" t="s">
        <v>135</v>
      </c>
      <c r="I162" s="86"/>
      <c r="J162" s="88" t="s">
        <v>136</v>
      </c>
      <c r="K162" s="86"/>
      <c r="L162" s="88" t="s">
        <v>144</v>
      </c>
      <c r="M162" s="86"/>
      <c r="N162" s="89" t="s">
        <v>138</v>
      </c>
    </row>
    <row r="163" ht="15.75" customHeight="1">
      <c r="A163" s="61"/>
      <c r="B163" s="90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8"/>
    </row>
    <row r="164" ht="15.75" customHeight="1">
      <c r="A164" s="61"/>
      <c r="B164" s="99"/>
      <c r="C164" s="61"/>
      <c r="D164" s="92"/>
      <c r="E164" s="61"/>
      <c r="F164" s="92"/>
      <c r="G164" s="61"/>
      <c r="H164" s="95"/>
      <c r="I164" s="61"/>
      <c r="J164" s="95"/>
      <c r="K164" s="61"/>
      <c r="L164" s="92"/>
      <c r="M164" s="61"/>
      <c r="N164" s="95"/>
    </row>
    <row r="165" ht="15.75" customHeight="1">
      <c r="A165" s="61"/>
      <c r="B165" s="90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8"/>
    </row>
    <row r="166" ht="15.75" customHeight="1">
      <c r="A166" s="61"/>
      <c r="B166" s="96" t="s">
        <v>142</v>
      </c>
    </row>
    <row r="167" ht="15.75" customHeight="1">
      <c r="A167" s="61"/>
      <c r="B167" s="98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4"/>
    </row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7">
    <mergeCell ref="C2:D2"/>
    <mergeCell ref="J3:K3"/>
    <mergeCell ref="C8:F8"/>
    <mergeCell ref="K8:L8"/>
    <mergeCell ref="C9:F9"/>
    <mergeCell ref="K9:N9"/>
    <mergeCell ref="C16:N16"/>
    <mergeCell ref="C23:N23"/>
    <mergeCell ref="C30:N30"/>
    <mergeCell ref="C37:N37"/>
    <mergeCell ref="C44:N44"/>
    <mergeCell ref="C51:N51"/>
    <mergeCell ref="C58:N58"/>
    <mergeCell ref="C64:N64"/>
    <mergeCell ref="C118:N118"/>
    <mergeCell ref="C130:N130"/>
    <mergeCell ref="C136:N136"/>
    <mergeCell ref="C148:N148"/>
    <mergeCell ref="C154:N154"/>
    <mergeCell ref="C160:N160"/>
    <mergeCell ref="C70:N70"/>
    <mergeCell ref="C76:N76"/>
    <mergeCell ref="C82:N82"/>
    <mergeCell ref="C88:N88"/>
    <mergeCell ref="C94:N94"/>
    <mergeCell ref="C100:N100"/>
    <mergeCell ref="C112:N11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0.0"/>
    <col customWidth="1" min="4" max="4" width="52.13"/>
    <col customWidth="1" min="5" max="15" width="10.0"/>
  </cols>
  <sheetData>
    <row r="1" ht="12.0" customHeight="1">
      <c r="A1" s="61"/>
      <c r="B1" s="84" t="s">
        <v>132</v>
      </c>
      <c r="E1" s="61"/>
      <c r="F1" s="61"/>
      <c r="G1" s="69"/>
      <c r="H1" s="70"/>
      <c r="I1" s="70"/>
      <c r="J1" s="70"/>
      <c r="K1" s="70"/>
      <c r="L1" s="70"/>
      <c r="M1" s="70"/>
      <c r="N1" s="70"/>
      <c r="O1" s="61"/>
    </row>
    <row r="2" ht="12.0" customHeight="1">
      <c r="A2" s="61"/>
      <c r="B2" s="61"/>
      <c r="C2" s="61"/>
      <c r="D2" s="61"/>
      <c r="E2" s="61"/>
      <c r="F2" s="61"/>
      <c r="G2" s="69"/>
      <c r="H2" s="70"/>
      <c r="I2" s="70"/>
      <c r="J2" s="70"/>
      <c r="K2" s="70"/>
      <c r="L2" s="70"/>
      <c r="M2" s="70"/>
      <c r="N2" s="70"/>
      <c r="O2" s="61"/>
    </row>
    <row r="3" ht="12.0" customHeight="1">
      <c r="A3" s="61"/>
      <c r="B3" s="101" t="s">
        <v>157</v>
      </c>
      <c r="C3" s="102" t="s">
        <v>2</v>
      </c>
      <c r="D3" s="103"/>
      <c r="E3" s="104"/>
      <c r="F3" s="104"/>
      <c r="G3" s="105"/>
      <c r="H3" s="106"/>
      <c r="I3" s="106"/>
      <c r="J3" s="106"/>
      <c r="K3" s="106"/>
      <c r="L3" s="105" t="s">
        <v>158</v>
      </c>
      <c r="M3" s="107">
        <v>45693.0</v>
      </c>
      <c r="N3" s="108"/>
      <c r="O3" s="61"/>
    </row>
    <row r="4" ht="12.0" customHeight="1">
      <c r="A4" s="61"/>
      <c r="B4" s="61"/>
      <c r="C4" s="61"/>
      <c r="D4" s="61"/>
      <c r="E4" s="61"/>
      <c r="F4" s="61"/>
      <c r="G4" s="69"/>
      <c r="H4" s="70"/>
      <c r="I4" s="70"/>
      <c r="J4" s="70"/>
      <c r="K4" s="70"/>
      <c r="L4" s="70"/>
      <c r="M4" s="70"/>
      <c r="N4" s="70"/>
      <c r="O4" s="61"/>
    </row>
    <row r="5" ht="12.0" customHeight="1">
      <c r="A5" s="61"/>
      <c r="B5" s="109" t="s">
        <v>159</v>
      </c>
      <c r="C5" s="110" t="s">
        <v>8</v>
      </c>
      <c r="D5" s="110" t="s">
        <v>160</v>
      </c>
      <c r="E5" s="111" t="s">
        <v>161</v>
      </c>
      <c r="F5" s="112"/>
      <c r="G5" s="111" t="s">
        <v>162</v>
      </c>
      <c r="H5" s="113"/>
      <c r="I5" s="112"/>
      <c r="J5" s="111" t="s">
        <v>163</v>
      </c>
      <c r="K5" s="113"/>
      <c r="L5" s="113"/>
      <c r="M5" s="113"/>
      <c r="N5" s="112"/>
      <c r="O5" s="61"/>
    </row>
    <row r="6" ht="12.0" customHeight="1">
      <c r="A6" s="114"/>
      <c r="B6" s="115"/>
      <c r="C6" s="116"/>
      <c r="D6" s="116"/>
      <c r="E6" s="117" t="s">
        <v>164</v>
      </c>
      <c r="F6" s="116" t="s">
        <v>165</v>
      </c>
      <c r="G6" s="118" t="s">
        <v>164</v>
      </c>
      <c r="H6" s="119" t="s">
        <v>165</v>
      </c>
      <c r="I6" s="120" t="s">
        <v>166</v>
      </c>
      <c r="J6" s="119" t="s">
        <v>164</v>
      </c>
      <c r="K6" s="119" t="s">
        <v>165</v>
      </c>
      <c r="L6" s="119" t="s">
        <v>166</v>
      </c>
      <c r="M6" s="119" t="s">
        <v>167</v>
      </c>
      <c r="N6" s="120" t="s">
        <v>168</v>
      </c>
      <c r="O6" s="114"/>
    </row>
    <row r="7" ht="12.0" customHeight="1">
      <c r="A7" s="61"/>
      <c r="B7" s="121">
        <v>1.0</v>
      </c>
      <c r="C7" s="122">
        <f>'Cuaderno de Registro de tiempos'!B7</f>
        <v>45369</v>
      </c>
      <c r="D7" s="123" t="s">
        <v>18</v>
      </c>
      <c r="E7" s="124">
        <f>E9+E11+E13+E15+E17+E19</f>
        <v>0.25</v>
      </c>
      <c r="G7" s="125">
        <f>E7</f>
        <v>0.25</v>
      </c>
      <c r="H7" s="126">
        <v>0.14583333333333334</v>
      </c>
      <c r="I7" s="126">
        <v>0.14583333333333334</v>
      </c>
      <c r="J7" s="127">
        <v>0.14583333333333334</v>
      </c>
      <c r="K7" s="127">
        <v>0.14583333333333334</v>
      </c>
      <c r="L7" s="127">
        <v>0.14583333333333334</v>
      </c>
      <c r="M7" s="127">
        <v>0.125</v>
      </c>
      <c r="N7" s="128">
        <v>0.08333333333333333</v>
      </c>
      <c r="O7" s="61"/>
    </row>
    <row r="8" ht="12.0" customHeight="1">
      <c r="A8" s="61"/>
      <c r="B8" s="129"/>
      <c r="C8" s="130" t="s">
        <v>169</v>
      </c>
      <c r="D8" s="131" t="str">
        <f>'Cuaderno de Registro de tiempos'!H7</f>
        <v>Configuración Inicial</v>
      </c>
      <c r="E8" s="77"/>
      <c r="F8" s="77"/>
      <c r="G8" s="77"/>
      <c r="H8" s="77"/>
      <c r="I8" s="77"/>
      <c r="J8" s="77"/>
      <c r="K8" s="77"/>
      <c r="L8" s="77"/>
      <c r="M8" s="77"/>
      <c r="N8" s="78"/>
      <c r="O8" s="61"/>
    </row>
    <row r="9" ht="12.0" customHeight="1">
      <c r="A9" s="61"/>
      <c r="B9" s="121">
        <v>2.0</v>
      </c>
      <c r="C9" s="132">
        <f>'Cuaderno de Registro de tiempos'!B8</f>
        <v>45369</v>
      </c>
      <c r="D9" s="74" t="s">
        <v>148</v>
      </c>
      <c r="E9" s="133">
        <v>0.020833333333333332</v>
      </c>
      <c r="F9" s="74"/>
      <c r="G9" s="125">
        <f>E9</f>
        <v>0.02083333333</v>
      </c>
      <c r="H9" s="126">
        <f>G9</f>
        <v>0.02083333333</v>
      </c>
      <c r="I9" s="134">
        <v>0.020833333333333332</v>
      </c>
      <c r="J9" s="135">
        <v>0.020833333333333332</v>
      </c>
      <c r="K9" s="135">
        <v>0.020833333333333332</v>
      </c>
      <c r="L9" s="135">
        <v>0.020833333333333332</v>
      </c>
      <c r="M9" s="135">
        <v>0.020833333333333332</v>
      </c>
      <c r="N9" s="136">
        <v>0.020833333333333332</v>
      </c>
      <c r="O9" s="61"/>
    </row>
    <row r="10" ht="12.0" customHeight="1">
      <c r="A10" s="61"/>
      <c r="B10" s="129"/>
      <c r="C10" s="130" t="s">
        <v>169</v>
      </c>
      <c r="D10" s="131" t="str">
        <f>'Cuaderno de Registro de tiempos'!H8</f>
        <v>Configurar repositorio GitHub - GitLab</v>
      </c>
      <c r="E10" s="77"/>
      <c r="F10" s="77"/>
      <c r="G10" s="77"/>
      <c r="H10" s="77"/>
      <c r="I10" s="77"/>
      <c r="J10" s="77"/>
      <c r="K10" s="77"/>
      <c r="L10" s="77"/>
      <c r="M10" s="77"/>
      <c r="N10" s="78"/>
      <c r="O10" s="61"/>
    </row>
    <row r="11" ht="12.0" customHeight="1">
      <c r="A11" s="61"/>
      <c r="B11" s="121">
        <v>3.0</v>
      </c>
      <c r="C11" s="132">
        <f>'Cuaderno de Registro de tiempos'!B9</f>
        <v>45369</v>
      </c>
      <c r="D11" s="74" t="s">
        <v>148</v>
      </c>
      <c r="E11" s="137">
        <v>0.041666666666666664</v>
      </c>
      <c r="F11" s="74"/>
      <c r="G11" s="138">
        <f>E11</f>
        <v>0.04166666667</v>
      </c>
      <c r="H11" s="126">
        <v>0.041666666666666664</v>
      </c>
      <c r="I11" s="126">
        <v>0.041666666666666664</v>
      </c>
      <c r="J11" s="135">
        <v>0.041666666666666664</v>
      </c>
      <c r="K11" s="135">
        <v>0.041666666666666664</v>
      </c>
      <c r="L11" s="127">
        <v>0.041666666666666664</v>
      </c>
      <c r="M11" s="127">
        <v>0.041666666666666664</v>
      </c>
      <c r="N11" s="127">
        <v>0.041666666666666664</v>
      </c>
      <c r="O11" s="90"/>
    </row>
    <row r="12" ht="12.0" customHeight="1">
      <c r="A12" s="61"/>
      <c r="B12" s="129"/>
      <c r="C12" s="130" t="s">
        <v>169</v>
      </c>
      <c r="D12" s="131" t="str">
        <f>'Cuaderno de Registro de tiempos'!H9</f>
        <v>Instalar dependencias</v>
      </c>
      <c r="E12" s="77"/>
      <c r="F12" s="77"/>
      <c r="G12" s="77"/>
      <c r="H12" s="77"/>
      <c r="I12" s="77"/>
      <c r="J12" s="77"/>
      <c r="K12" s="77"/>
      <c r="L12" s="77"/>
      <c r="M12" s="77"/>
      <c r="N12" s="78"/>
      <c r="O12" s="90"/>
    </row>
    <row r="13" ht="12.0" customHeight="1">
      <c r="A13" s="61"/>
      <c r="B13" s="121">
        <v>4.0</v>
      </c>
      <c r="C13" s="132">
        <f>'Cuaderno de Registro de tiempos'!B10</f>
        <v>45369</v>
      </c>
      <c r="D13" s="74" t="s">
        <v>140</v>
      </c>
      <c r="E13" s="137">
        <v>0.020833333333333332</v>
      </c>
      <c r="F13" s="74"/>
      <c r="G13" s="138">
        <f>E13</f>
        <v>0.02083333333</v>
      </c>
      <c r="H13" s="126">
        <v>0.020833333333333332</v>
      </c>
      <c r="I13" s="126">
        <v>0.020833333333333332</v>
      </c>
      <c r="J13" s="135">
        <v>0.020833333333333332</v>
      </c>
      <c r="K13" s="135">
        <v>0.020833333333333332</v>
      </c>
      <c r="L13" s="135">
        <v>0.020833333333333332</v>
      </c>
      <c r="M13" s="126">
        <v>0.020833333333333332</v>
      </c>
      <c r="N13" s="135">
        <v>0.020833333333333332</v>
      </c>
      <c r="O13" s="90"/>
    </row>
    <row r="14" ht="12.0" customHeight="1">
      <c r="A14" s="61"/>
      <c r="B14" s="129"/>
      <c r="C14" s="130" t="s">
        <v>169</v>
      </c>
      <c r="D14" s="131" t="str">
        <f>'Cuaderno de Registro de tiempos'!H10</f>
        <v>Configurar entorno de trabajo VSC</v>
      </c>
      <c r="E14" s="77"/>
      <c r="F14" s="77"/>
      <c r="G14" s="77"/>
      <c r="H14" s="77"/>
      <c r="I14" s="77"/>
      <c r="J14" s="77"/>
      <c r="K14" s="77"/>
      <c r="L14" s="77"/>
      <c r="M14" s="77"/>
      <c r="N14" s="78"/>
      <c r="O14" s="90"/>
    </row>
    <row r="15" ht="12.0" customHeight="1">
      <c r="A15" s="61"/>
      <c r="B15" s="121">
        <v>5.0</v>
      </c>
      <c r="C15" s="132">
        <f>'Cuaderno de Registro de tiempos'!B11</f>
        <v>45369</v>
      </c>
      <c r="D15" s="139" t="s">
        <v>148</v>
      </c>
      <c r="E15" s="140">
        <v>0.0625</v>
      </c>
      <c r="G15" s="138">
        <f>E15</f>
        <v>0.0625</v>
      </c>
      <c r="H15" s="127">
        <f>E15</f>
        <v>0.0625</v>
      </c>
      <c r="I15" s="126">
        <f>E15</f>
        <v>0.0625</v>
      </c>
      <c r="J15" s="135">
        <v>0.0625</v>
      </c>
      <c r="K15" s="135">
        <v>0.0625</v>
      </c>
      <c r="L15" s="135">
        <v>0.0625</v>
      </c>
      <c r="M15" s="135">
        <v>0.0625</v>
      </c>
      <c r="N15" s="136">
        <v>0.0625</v>
      </c>
      <c r="O15" s="90"/>
    </row>
    <row r="16" ht="12.0" customHeight="1">
      <c r="A16" s="61"/>
      <c r="B16" s="129"/>
      <c r="C16" s="130" t="s">
        <v>169</v>
      </c>
      <c r="D16" s="131" t="str">
        <f>'Cuaderno de Registro de tiempos'!H11</f>
        <v>Definir estructura del proyecto(Back y Front)</v>
      </c>
      <c r="E16" s="77"/>
      <c r="F16" s="77"/>
      <c r="G16" s="77"/>
      <c r="H16" s="77"/>
      <c r="I16" s="77"/>
      <c r="J16" s="77"/>
      <c r="K16" s="77"/>
      <c r="L16" s="77"/>
      <c r="M16" s="77"/>
      <c r="N16" s="78"/>
      <c r="O16" s="90"/>
    </row>
    <row r="17" ht="12.0" customHeight="1">
      <c r="A17" s="61"/>
      <c r="B17" s="121">
        <v>6.0</v>
      </c>
      <c r="C17" s="132">
        <f>'Cuaderno de Registro de tiempos'!B12</f>
        <v>45369</v>
      </c>
      <c r="D17" s="139" t="s">
        <v>148</v>
      </c>
      <c r="E17" s="133">
        <v>0.020833333333333332</v>
      </c>
      <c r="F17" s="74"/>
      <c r="G17" s="138">
        <f>E17</f>
        <v>0.02083333333</v>
      </c>
      <c r="H17" s="126">
        <f>G17</f>
        <v>0.02083333333</v>
      </c>
      <c r="I17" s="134">
        <v>0.020833333333333332</v>
      </c>
      <c r="J17" s="135">
        <v>0.020833333333333332</v>
      </c>
      <c r="K17" s="135">
        <v>0.020833333333333332</v>
      </c>
      <c r="L17" s="135">
        <v>0.020833333333333332</v>
      </c>
      <c r="M17" s="135">
        <v>0.020833333333333332</v>
      </c>
      <c r="N17" s="136">
        <v>0.020833333333333332</v>
      </c>
      <c r="O17" s="90"/>
    </row>
    <row r="18" ht="12.0" customHeight="1">
      <c r="A18" s="61"/>
      <c r="B18" s="129"/>
      <c r="C18" s="130" t="s">
        <v>169</v>
      </c>
      <c r="D18" s="131" t="str">
        <f>'Cuaderno de Registro de tiempos'!H12</f>
        <v>Crear base de datos inicial</v>
      </c>
      <c r="E18" s="77"/>
      <c r="F18" s="77"/>
      <c r="G18" s="77"/>
      <c r="H18" s="77"/>
      <c r="I18" s="77"/>
      <c r="J18" s="77"/>
      <c r="K18" s="77"/>
      <c r="L18" s="77"/>
      <c r="M18" s="77"/>
      <c r="N18" s="78"/>
      <c r="O18" s="90"/>
    </row>
    <row r="19" ht="12.0" customHeight="1">
      <c r="A19" s="61"/>
      <c r="B19" s="121">
        <v>7.0</v>
      </c>
      <c r="C19" s="132">
        <f>'Cuaderno de Registro de tiempos'!B13</f>
        <v>45369</v>
      </c>
      <c r="D19" s="74" t="s">
        <v>140</v>
      </c>
      <c r="E19" s="133">
        <v>0.08333333333333333</v>
      </c>
      <c r="F19" s="74"/>
      <c r="G19" s="138">
        <f>E19</f>
        <v>0.08333333333</v>
      </c>
      <c r="H19" s="126">
        <f>G19</f>
        <v>0.08333333333</v>
      </c>
      <c r="I19" s="126">
        <v>0.041666666666666664</v>
      </c>
      <c r="J19" s="127">
        <v>0.08333333333333333</v>
      </c>
      <c r="K19" s="127">
        <v>0.08333333333333333</v>
      </c>
      <c r="L19" s="127">
        <v>0.041666666666666664</v>
      </c>
      <c r="M19" s="127">
        <v>0.041666666666666664</v>
      </c>
      <c r="N19" s="127">
        <v>0.041666666666666664</v>
      </c>
      <c r="O19" s="90"/>
    </row>
    <row r="20" ht="12.0" customHeight="1">
      <c r="A20" s="61"/>
      <c r="B20" s="129"/>
      <c r="C20" s="130" t="s">
        <v>169</v>
      </c>
      <c r="D20" s="131" t="str">
        <f>'Cuaderno de Registro de tiempos'!H13</f>
        <v>Configurar autenticación básica</v>
      </c>
      <c r="E20" s="77"/>
      <c r="F20" s="77"/>
      <c r="G20" s="77"/>
      <c r="H20" s="77"/>
      <c r="I20" s="77"/>
      <c r="J20" s="77"/>
      <c r="K20" s="77"/>
      <c r="L20" s="77"/>
      <c r="M20" s="77"/>
      <c r="N20" s="78"/>
      <c r="O20" s="90"/>
    </row>
    <row r="21" ht="12.0" customHeight="1">
      <c r="A21" s="61"/>
      <c r="B21" s="141">
        <v>8.0</v>
      </c>
      <c r="C21" s="142">
        <f>'Cuaderno de Registro de tiempos'!B14</f>
        <v>45370</v>
      </c>
      <c r="D21" s="123" t="s">
        <v>34</v>
      </c>
      <c r="E21" s="124">
        <f>E23+E25+E27+E29+E31+E33</f>
        <v>0.6041666667</v>
      </c>
      <c r="G21" s="138">
        <f>E21</f>
        <v>0.6041666667</v>
      </c>
      <c r="H21" s="127">
        <f>E21</f>
        <v>0.6041666667</v>
      </c>
      <c r="I21" s="126">
        <f>E21</f>
        <v>0.6041666667</v>
      </c>
      <c r="J21" s="127">
        <v>0.22916666666666666</v>
      </c>
      <c r="K21" s="127">
        <v>0.20833333333333334</v>
      </c>
      <c r="L21" s="127">
        <v>0.041666666666666664</v>
      </c>
      <c r="M21" s="127">
        <v>0.20833333333333334</v>
      </c>
      <c r="N21" s="128">
        <v>0.041666666666666664</v>
      </c>
      <c r="O21" s="90"/>
    </row>
    <row r="22" ht="12.0" customHeight="1">
      <c r="A22" s="61"/>
      <c r="B22" s="129"/>
      <c r="C22" s="130" t="s">
        <v>169</v>
      </c>
      <c r="D22" s="131" t="str">
        <f>'Cuaderno de Registro de tiempos'!H14</f>
        <v>Gestión de Usuarios</v>
      </c>
      <c r="E22" s="77"/>
      <c r="F22" s="77"/>
      <c r="G22" s="77"/>
      <c r="H22" s="77"/>
      <c r="I22" s="77"/>
      <c r="J22" s="77"/>
      <c r="K22" s="77"/>
      <c r="L22" s="77"/>
      <c r="M22" s="77"/>
      <c r="N22" s="78"/>
      <c r="O22" s="90"/>
    </row>
    <row r="23" ht="12.0" customHeight="1">
      <c r="A23" s="61"/>
      <c r="B23" s="141">
        <v>9.0</v>
      </c>
      <c r="C23" s="132">
        <f>'Cuaderno de Registro de tiempos'!B15</f>
        <v>45370</v>
      </c>
      <c r="D23" s="74" t="s">
        <v>147</v>
      </c>
      <c r="E23" s="133">
        <v>0.125</v>
      </c>
      <c r="F23" s="74"/>
      <c r="G23" s="138">
        <f>E23</f>
        <v>0.125</v>
      </c>
      <c r="H23" s="126">
        <f>G23</f>
        <v>0.125</v>
      </c>
      <c r="I23" s="134">
        <v>0.125</v>
      </c>
      <c r="J23" s="135">
        <v>0.125</v>
      </c>
      <c r="K23" s="135">
        <v>0.125</v>
      </c>
      <c r="L23" s="135">
        <v>0.125</v>
      </c>
      <c r="M23" s="135">
        <v>0.125</v>
      </c>
      <c r="N23" s="136">
        <v>0.125</v>
      </c>
      <c r="O23" s="90"/>
    </row>
    <row r="24" ht="12.0" customHeight="1">
      <c r="A24" s="61"/>
      <c r="B24" s="129"/>
      <c r="C24" s="130" t="s">
        <v>169</v>
      </c>
      <c r="D24" s="131" t="str">
        <f>'Cuaderno de Registro de tiempos'!H15</f>
        <v>Implementar API para registro de usuarios</v>
      </c>
      <c r="E24" s="77"/>
      <c r="F24" s="77"/>
      <c r="G24" s="77"/>
      <c r="H24" s="77"/>
      <c r="I24" s="77"/>
      <c r="J24" s="77"/>
      <c r="K24" s="77"/>
      <c r="L24" s="77"/>
      <c r="M24" s="77"/>
      <c r="N24" s="78"/>
      <c r="O24" s="90"/>
    </row>
    <row r="25" ht="12.0" customHeight="1">
      <c r="A25" s="61"/>
      <c r="B25" s="141">
        <v>10.0</v>
      </c>
      <c r="C25" s="132">
        <f>'Cuaderno de Registro de tiempos'!B16</f>
        <v>45371</v>
      </c>
      <c r="D25" s="74" t="s">
        <v>140</v>
      </c>
      <c r="E25" s="133">
        <v>0.08333333333333333</v>
      </c>
      <c r="F25" s="74"/>
      <c r="G25" s="138">
        <f>E25</f>
        <v>0.08333333333</v>
      </c>
      <c r="H25" s="126">
        <f>G25</f>
        <v>0.08333333333</v>
      </c>
      <c r="I25" s="134">
        <v>0.08333333333333333</v>
      </c>
      <c r="J25" s="135">
        <v>0.08333333333333333</v>
      </c>
      <c r="K25" s="135">
        <v>0.08333333333333333</v>
      </c>
      <c r="L25" s="135">
        <v>0.08333333333333333</v>
      </c>
      <c r="M25" s="135">
        <v>0.08333333333333333</v>
      </c>
      <c r="N25" s="135">
        <v>0.08333333333333333</v>
      </c>
      <c r="O25" s="90"/>
    </row>
    <row r="26" ht="12.0" customHeight="1">
      <c r="A26" s="61"/>
      <c r="B26" s="129"/>
      <c r="C26" s="130" t="s">
        <v>169</v>
      </c>
      <c r="D26" s="131" t="str">
        <f>'Cuaderno de Registro de tiempos'!H16</f>
        <v>Validación de credenciales seguras</v>
      </c>
      <c r="E26" s="77"/>
      <c r="F26" s="77"/>
      <c r="G26" s="77"/>
      <c r="H26" s="77"/>
      <c r="I26" s="77"/>
      <c r="J26" s="77"/>
      <c r="K26" s="77"/>
      <c r="L26" s="77"/>
      <c r="M26" s="77"/>
      <c r="N26" s="78"/>
      <c r="O26" s="90"/>
    </row>
    <row r="27" ht="12.0" customHeight="1">
      <c r="A27" s="61"/>
      <c r="B27" s="141">
        <v>11.0</v>
      </c>
      <c r="C27" s="143">
        <f>'Cuaderno de Registro de tiempos'!B17</f>
        <v>45372</v>
      </c>
      <c r="D27" s="74" t="s">
        <v>148</v>
      </c>
      <c r="E27" s="133">
        <v>0.10416666666666667</v>
      </c>
      <c r="F27" s="74"/>
      <c r="G27" s="138">
        <f>E27</f>
        <v>0.1041666667</v>
      </c>
      <c r="H27" s="126">
        <v>0.041666666666666664</v>
      </c>
      <c r="I27" s="126">
        <v>0.041666666666666664</v>
      </c>
      <c r="J27" s="127">
        <v>0.08333333333333333</v>
      </c>
      <c r="K27" s="127">
        <v>0.08333333333333333</v>
      </c>
      <c r="L27" s="127">
        <v>0.041666666666666664</v>
      </c>
      <c r="M27" s="127">
        <v>0.041666666666666664</v>
      </c>
      <c r="N27" s="127">
        <v>0.041666666666666664</v>
      </c>
      <c r="O27" s="90"/>
    </row>
    <row r="28" ht="12.0" customHeight="1">
      <c r="A28" s="61"/>
      <c r="B28" s="129"/>
      <c r="C28" s="130" t="s">
        <v>169</v>
      </c>
      <c r="D28" s="131" t="str">
        <f>'Cuaderno de Registro de tiempos'!H17</f>
        <v>Implementar inicio de sesión con JWT</v>
      </c>
      <c r="E28" s="77"/>
      <c r="F28" s="77"/>
      <c r="G28" s="77"/>
      <c r="H28" s="77"/>
      <c r="I28" s="77"/>
      <c r="J28" s="77"/>
      <c r="K28" s="77"/>
      <c r="L28" s="77"/>
      <c r="M28" s="77"/>
      <c r="N28" s="78"/>
      <c r="O28" s="90"/>
    </row>
    <row r="29" ht="12.0" customHeight="1">
      <c r="A29" s="61"/>
      <c r="B29" s="141">
        <v>12.0</v>
      </c>
      <c r="C29" s="143">
        <f>'Cuaderno de Registro de tiempos'!B18</f>
        <v>45373</v>
      </c>
      <c r="D29" s="74" t="s">
        <v>147</v>
      </c>
      <c r="E29" s="133">
        <v>0.08333333333333333</v>
      </c>
      <c r="F29" s="74"/>
      <c r="G29" s="138">
        <f>E29</f>
        <v>0.08333333333</v>
      </c>
      <c r="H29" s="134">
        <v>0.08333333333333333</v>
      </c>
      <c r="I29" s="134">
        <v>0.08333333333333333</v>
      </c>
      <c r="J29" s="135">
        <v>0.08333333333333333</v>
      </c>
      <c r="K29" s="135">
        <v>0.08333333333333333</v>
      </c>
      <c r="L29" s="135">
        <v>0.08333333333333333</v>
      </c>
      <c r="M29" s="135">
        <v>0.08333333333333333</v>
      </c>
      <c r="N29" s="136">
        <v>0.08333333333333333</v>
      </c>
      <c r="O29" s="90"/>
    </row>
    <row r="30" ht="12.0" customHeight="1">
      <c r="A30" s="61"/>
      <c r="B30" s="129"/>
      <c r="C30" s="130" t="s">
        <v>169</v>
      </c>
      <c r="D30" s="131" t="str">
        <f>'Cuaderno de Registro de tiempos'!H18</f>
        <v>Crear lógica de recuperación de contraseña</v>
      </c>
      <c r="E30" s="77"/>
      <c r="F30" s="77"/>
      <c r="G30" s="77"/>
      <c r="H30" s="77"/>
      <c r="I30" s="77"/>
      <c r="J30" s="77"/>
      <c r="K30" s="77"/>
      <c r="L30" s="77"/>
      <c r="M30" s="77"/>
      <c r="N30" s="78"/>
      <c r="O30" s="90"/>
    </row>
    <row r="31" ht="12.0" customHeight="1">
      <c r="A31" s="61"/>
      <c r="B31" s="141">
        <v>13.0</v>
      </c>
      <c r="C31" s="143">
        <f>'Cuaderno de Registro de tiempos'!B19</f>
        <v>45374</v>
      </c>
      <c r="D31" s="74" t="s">
        <v>148</v>
      </c>
      <c r="E31" s="133">
        <v>0.08333333333333333</v>
      </c>
      <c r="F31" s="74"/>
      <c r="G31" s="138">
        <f>E31</f>
        <v>0.08333333333</v>
      </c>
      <c r="H31" s="126">
        <v>0.041666666666666664</v>
      </c>
      <c r="I31" s="126">
        <v>0.041666666666666664</v>
      </c>
      <c r="J31" s="127">
        <v>0.08333333333333333</v>
      </c>
      <c r="K31" s="127">
        <v>0.08333333333333333</v>
      </c>
      <c r="L31" s="127">
        <v>0.041666666666666664</v>
      </c>
      <c r="M31" s="127">
        <v>0.041666666666666664</v>
      </c>
      <c r="N31" s="127">
        <v>0.041666666666666664</v>
      </c>
      <c r="O31" s="90"/>
    </row>
    <row r="32" ht="12.0" customHeight="1">
      <c r="A32" s="61"/>
      <c r="B32" s="129"/>
      <c r="C32" s="130" t="s">
        <v>169</v>
      </c>
      <c r="D32" s="144" t="str">
        <f>'Cuaderno de Registro de tiempos'!H19</f>
        <v>Construir UI de registro, login y recuperacion de contraseña</v>
      </c>
      <c r="E32" s="77"/>
      <c r="F32" s="77"/>
      <c r="G32" s="77"/>
      <c r="H32" s="145"/>
      <c r="I32" s="145"/>
      <c r="J32" s="145"/>
      <c r="K32" s="145"/>
      <c r="L32" s="145"/>
      <c r="M32" s="145"/>
      <c r="N32" s="146"/>
      <c r="O32" s="90"/>
    </row>
    <row r="33" ht="12.0" customHeight="1">
      <c r="A33" s="61"/>
      <c r="B33" s="141">
        <v>14.0</v>
      </c>
      <c r="C33" s="147">
        <f>'Cuaderno de Registro de tiempos'!B20</f>
        <v>45375</v>
      </c>
      <c r="D33" s="148" t="s">
        <v>148</v>
      </c>
      <c r="E33" s="149">
        <v>0.125</v>
      </c>
      <c r="F33" s="150"/>
      <c r="G33" s="151">
        <f>E33</f>
        <v>0.125</v>
      </c>
      <c r="H33" s="152">
        <v>0.16666666666666666</v>
      </c>
      <c r="I33" s="153">
        <v>0.08333333333333333</v>
      </c>
      <c r="J33" s="153">
        <v>0.16666666666666666</v>
      </c>
      <c r="K33" s="153">
        <v>0.14583333333333334</v>
      </c>
      <c r="L33" s="153">
        <v>0.08333333333333333</v>
      </c>
      <c r="M33" s="153">
        <v>0.14583333333333334</v>
      </c>
      <c r="N33" s="153">
        <v>0.08333333333333333</v>
      </c>
      <c r="O33" s="90"/>
    </row>
    <row r="34" ht="12.0" customHeight="1">
      <c r="A34" s="61"/>
      <c r="B34" s="129"/>
      <c r="C34" s="154" t="s">
        <v>169</v>
      </c>
      <c r="D34" s="155" t="str">
        <f>'Cuaderno de Registro de tiempos'!H20</f>
        <v>Diseñar y desarrollar perfil de usuario</v>
      </c>
      <c r="E34" s="77"/>
      <c r="F34" s="77"/>
      <c r="G34" s="77"/>
      <c r="H34" s="77"/>
      <c r="I34" s="77"/>
      <c r="J34" s="77"/>
      <c r="K34" s="77"/>
      <c r="L34" s="77"/>
      <c r="M34" s="77"/>
      <c r="N34" s="78"/>
      <c r="O34" s="90"/>
    </row>
    <row r="35" ht="12.0" customHeight="1">
      <c r="A35" s="61"/>
      <c r="B35" s="141">
        <v>15.0</v>
      </c>
      <c r="C35" s="142">
        <f>'Cuaderno de Registro de tiempos'!B21</f>
        <v>45376</v>
      </c>
      <c r="D35" s="123" t="s">
        <v>48</v>
      </c>
      <c r="E35" s="124">
        <f>E37+E39+E41+E43+E45+E47</f>
        <v>0.8333333333</v>
      </c>
      <c r="G35" s="138">
        <f>E35</f>
        <v>0.8333333333</v>
      </c>
      <c r="H35" s="126">
        <v>0.16666666666666666</v>
      </c>
      <c r="I35" s="126">
        <v>0.08333333333333333</v>
      </c>
      <c r="J35" s="127">
        <v>0.16666666666666666</v>
      </c>
      <c r="K35" s="127">
        <v>0.14583333333333334</v>
      </c>
      <c r="L35" s="127">
        <v>0.08333333333333333</v>
      </c>
      <c r="M35" s="127">
        <v>0.125</v>
      </c>
      <c r="N35" s="128">
        <v>0.041666666666666664</v>
      </c>
      <c r="O35" s="90"/>
    </row>
    <row r="36" ht="12.0" customHeight="1">
      <c r="A36" s="61"/>
      <c r="B36" s="129"/>
      <c r="C36" s="130" t="s">
        <v>169</v>
      </c>
      <c r="D36" s="131" t="str">
        <f>'Cuaderno de Registro de tiempos'!H21</f>
        <v>Gestión de Productos</v>
      </c>
      <c r="E36" s="77"/>
      <c r="F36" s="77"/>
      <c r="G36" s="77"/>
      <c r="H36" s="77"/>
      <c r="I36" s="77"/>
      <c r="J36" s="77"/>
      <c r="K36" s="77"/>
      <c r="L36" s="77"/>
      <c r="M36" s="77"/>
      <c r="N36" s="78"/>
      <c r="O36" s="90"/>
    </row>
    <row r="37" ht="12.0" customHeight="1">
      <c r="A37" s="61"/>
      <c r="B37" s="141">
        <v>16.0</v>
      </c>
      <c r="C37" s="143">
        <f>'Cuaderno de Registro de tiempos'!B22</f>
        <v>45377</v>
      </c>
      <c r="D37" s="74" t="s">
        <v>147</v>
      </c>
      <c r="E37" s="133">
        <v>0.08333333333333333</v>
      </c>
      <c r="F37" s="74"/>
      <c r="G37" s="138">
        <f>E37</f>
        <v>0.08333333333</v>
      </c>
      <c r="H37" s="126">
        <v>0.125</v>
      </c>
      <c r="I37" s="126">
        <v>0.041666666666666664</v>
      </c>
      <c r="J37" s="127">
        <v>0.08333333333333333</v>
      </c>
      <c r="K37" s="127">
        <v>0.041666666666666664</v>
      </c>
      <c r="L37" s="127">
        <v>0.041666666666666664</v>
      </c>
      <c r="M37" s="127">
        <v>0.041666666666666664</v>
      </c>
      <c r="N37" s="128">
        <v>0.041666666666666664</v>
      </c>
      <c r="O37" s="90"/>
    </row>
    <row r="38" ht="12.0" customHeight="1">
      <c r="A38" s="61"/>
      <c r="B38" s="129"/>
      <c r="C38" s="130" t="s">
        <v>169</v>
      </c>
      <c r="D38" s="131" t="str">
        <f>'Cuaderno de Registro de tiempos'!H22</f>
        <v>Crear modelo de productos en base de datos</v>
      </c>
      <c r="E38" s="77"/>
      <c r="F38" s="77"/>
      <c r="G38" s="77"/>
      <c r="H38" s="77"/>
      <c r="I38" s="77"/>
      <c r="J38" s="77"/>
      <c r="K38" s="77"/>
      <c r="L38" s="77"/>
      <c r="M38" s="77"/>
      <c r="N38" s="78"/>
      <c r="O38" s="90"/>
    </row>
    <row r="39" ht="12.0" customHeight="1">
      <c r="A39" s="61"/>
      <c r="B39" s="141">
        <v>17.0</v>
      </c>
      <c r="C39" s="143">
        <f>'Cuaderno de Registro de tiempos'!B23</f>
        <v>45378</v>
      </c>
      <c r="D39" s="74" t="s">
        <v>148</v>
      </c>
      <c r="E39" s="133">
        <v>0.08333333333333333</v>
      </c>
      <c r="F39" s="74"/>
      <c r="G39" s="138">
        <f>E39</f>
        <v>0.08333333333</v>
      </c>
      <c r="H39" s="126">
        <v>0.041666666666666664</v>
      </c>
      <c r="I39" s="126">
        <v>0.041666666666666664</v>
      </c>
      <c r="J39" s="127">
        <v>0.08333333333333333</v>
      </c>
      <c r="K39" s="127">
        <v>0.08333333333333333</v>
      </c>
      <c r="L39" s="127">
        <v>0.041666666666666664</v>
      </c>
      <c r="M39" s="127">
        <v>0.041666666666666664</v>
      </c>
      <c r="N39" s="127">
        <v>0.041666666666666664</v>
      </c>
      <c r="O39" s="90"/>
    </row>
    <row r="40" ht="12.0" customHeight="1">
      <c r="A40" s="61"/>
      <c r="B40" s="129"/>
      <c r="C40" s="130" t="s">
        <v>169</v>
      </c>
      <c r="D40" s="144" t="str">
        <f>'Cuaderno de Registro de tiempos'!H23</f>
        <v>API para listar productos con detalles</v>
      </c>
      <c r="E40" s="77"/>
      <c r="F40" s="77"/>
      <c r="G40" s="77"/>
      <c r="H40" s="145"/>
      <c r="I40" s="145"/>
      <c r="J40" s="145"/>
      <c r="K40" s="145"/>
      <c r="L40" s="145"/>
      <c r="M40" s="145"/>
      <c r="N40" s="146"/>
      <c r="O40" s="90"/>
    </row>
    <row r="41" ht="12.0" customHeight="1">
      <c r="A41" s="61"/>
      <c r="B41" s="141">
        <v>18.0</v>
      </c>
      <c r="C41" s="147">
        <f>'Cuaderno de Registro de tiempos'!B24</f>
        <v>45379</v>
      </c>
      <c r="D41" s="148" t="s">
        <v>148</v>
      </c>
      <c r="E41" s="149">
        <v>0.125</v>
      </c>
      <c r="F41" s="150"/>
      <c r="G41" s="151">
        <f>E41</f>
        <v>0.125</v>
      </c>
      <c r="H41" s="152">
        <v>0.16666666666666666</v>
      </c>
      <c r="I41" s="153">
        <v>0.08333333333333333</v>
      </c>
      <c r="J41" s="153">
        <v>0.16666666666666666</v>
      </c>
      <c r="K41" s="153">
        <v>0.14583333333333334</v>
      </c>
      <c r="L41" s="153">
        <v>0.08333333333333333</v>
      </c>
      <c r="M41" s="153">
        <v>0.14583333333333334</v>
      </c>
      <c r="N41" s="153">
        <v>0.08333333333333333</v>
      </c>
      <c r="O41" s="90"/>
    </row>
    <row r="42" ht="12.0" customHeight="1">
      <c r="A42" s="61"/>
      <c r="B42" s="129"/>
      <c r="C42" s="154" t="s">
        <v>169</v>
      </c>
      <c r="D42" s="155" t="str">
        <f>'Cuaderno de Registro de tiempos'!H24</f>
        <v>Implementar filtros para categoría, precio, etc.</v>
      </c>
      <c r="E42" s="77"/>
      <c r="F42" s="77"/>
      <c r="G42" s="77"/>
      <c r="H42" s="77"/>
      <c r="I42" s="77"/>
      <c r="J42" s="77"/>
      <c r="K42" s="77"/>
      <c r="L42" s="77"/>
      <c r="M42" s="77"/>
      <c r="N42" s="78"/>
      <c r="O42" s="90"/>
    </row>
    <row r="43" ht="12.0" customHeight="1">
      <c r="A43" s="61"/>
      <c r="B43" s="141">
        <v>19.0</v>
      </c>
      <c r="C43" s="147">
        <f>'Cuaderno de Registro de tiempos'!B25</f>
        <v>45380</v>
      </c>
      <c r="D43" s="148" t="s">
        <v>148</v>
      </c>
      <c r="E43" s="149">
        <v>0.16666666666666666</v>
      </c>
      <c r="F43" s="150"/>
      <c r="G43" s="151">
        <f>E43</f>
        <v>0.1666666667</v>
      </c>
      <c r="H43" s="152">
        <v>0.16666666666666666</v>
      </c>
      <c r="I43" s="153">
        <v>0.08333333333333333</v>
      </c>
      <c r="J43" s="153">
        <v>0.16666666666666666</v>
      </c>
      <c r="K43" s="153">
        <v>0.14583333333333334</v>
      </c>
      <c r="L43" s="153">
        <v>0.08333333333333333</v>
      </c>
      <c r="M43" s="153">
        <v>0.14583333333333334</v>
      </c>
      <c r="N43" s="153">
        <v>0.08333333333333333</v>
      </c>
      <c r="O43" s="90"/>
    </row>
    <row r="44" ht="12.0" customHeight="1">
      <c r="A44" s="61"/>
      <c r="B44" s="129"/>
      <c r="C44" s="154" t="s">
        <v>169</v>
      </c>
      <c r="D44" s="155" t="str">
        <f>'Cuaderno de Registro de tiempos'!H25</f>
        <v>Construir interfaz de lista y detalle de productos</v>
      </c>
      <c r="E44" s="77"/>
      <c r="F44" s="77"/>
      <c r="G44" s="77"/>
      <c r="H44" s="77"/>
      <c r="I44" s="77"/>
      <c r="J44" s="77"/>
      <c r="K44" s="77"/>
      <c r="L44" s="77"/>
      <c r="M44" s="77"/>
      <c r="N44" s="78"/>
      <c r="O44" s="90"/>
    </row>
    <row r="45" ht="12.0" customHeight="1">
      <c r="A45" s="61"/>
      <c r="B45" s="141">
        <v>20.0</v>
      </c>
      <c r="C45" s="147">
        <f>'Cuaderno de Registro de tiempos'!B26</f>
        <v>45381</v>
      </c>
      <c r="D45" s="148" t="s">
        <v>148</v>
      </c>
      <c r="E45" s="156">
        <v>0.25</v>
      </c>
      <c r="F45" s="150"/>
      <c r="G45" s="157">
        <f>E45</f>
        <v>0.25</v>
      </c>
      <c r="H45" s="152">
        <v>0.08333333333333333</v>
      </c>
      <c r="I45" s="153">
        <v>0.0625</v>
      </c>
      <c r="J45" s="153">
        <v>0.0625</v>
      </c>
      <c r="K45" s="153">
        <v>0.0625</v>
      </c>
      <c r="L45" s="153">
        <v>0.041666666666666664</v>
      </c>
      <c r="M45" s="153">
        <v>0.0625</v>
      </c>
      <c r="N45" s="153">
        <v>0.041666666666666664</v>
      </c>
      <c r="O45" s="90"/>
    </row>
    <row r="46" ht="12.0" customHeight="1">
      <c r="A46" s="61"/>
      <c r="B46" s="129"/>
      <c r="C46" s="154" t="s">
        <v>169</v>
      </c>
      <c r="D46" s="155" t="str">
        <f>'Cuaderno de Registro de tiempos'!H26</f>
        <v>Desarrollar panel de administracion para CRUD</v>
      </c>
      <c r="E46" s="77"/>
      <c r="F46" s="77"/>
      <c r="G46" s="77"/>
      <c r="H46" s="77"/>
      <c r="I46" s="77"/>
      <c r="J46" s="77"/>
      <c r="K46" s="77"/>
      <c r="L46" s="77"/>
      <c r="M46" s="77"/>
      <c r="N46" s="78"/>
      <c r="O46" s="90"/>
    </row>
    <row r="47" ht="12.0" customHeight="1">
      <c r="A47" s="61"/>
      <c r="B47" s="141">
        <v>21.0</v>
      </c>
      <c r="C47" s="147">
        <f>'Cuaderno de Registro de tiempos'!B27</f>
        <v>45382</v>
      </c>
      <c r="D47" s="158" t="s">
        <v>148</v>
      </c>
      <c r="E47" s="156">
        <v>0.125</v>
      </c>
      <c r="F47" s="150"/>
      <c r="G47" s="157">
        <f>E47</f>
        <v>0.125</v>
      </c>
      <c r="H47" s="152">
        <v>0.08333333333333333</v>
      </c>
      <c r="I47" s="153">
        <v>0.0625</v>
      </c>
      <c r="J47" s="153">
        <v>0.0625</v>
      </c>
      <c r="K47" s="153">
        <v>0.0625</v>
      </c>
      <c r="L47" s="153">
        <v>0.041666666666666664</v>
      </c>
      <c r="M47" s="153">
        <v>0.0625</v>
      </c>
      <c r="N47" s="153">
        <v>0.041666666666666664</v>
      </c>
      <c r="O47" s="90"/>
    </row>
    <row r="48" ht="12.0" customHeight="1">
      <c r="A48" s="61"/>
      <c r="B48" s="129"/>
      <c r="C48" s="154" t="s">
        <v>169</v>
      </c>
      <c r="D48" s="155" t="str">
        <f>'Cuaderno de Registro de tiempos'!H27</f>
        <v>Implementar subida de imágenes</v>
      </c>
      <c r="E48" s="77"/>
      <c r="F48" s="77"/>
      <c r="G48" s="77"/>
      <c r="H48" s="77"/>
      <c r="I48" s="77"/>
      <c r="J48" s="77"/>
      <c r="K48" s="77"/>
      <c r="L48" s="77"/>
      <c r="M48" s="77"/>
      <c r="N48" s="78"/>
      <c r="O48" s="90"/>
    </row>
    <row r="49" ht="12.0" customHeight="1">
      <c r="A49" s="61"/>
      <c r="B49" s="141">
        <v>22.0</v>
      </c>
      <c r="C49" s="142">
        <f>'Cuaderno de Registro de tiempos'!B28</f>
        <v>45383</v>
      </c>
      <c r="D49" s="123" t="s">
        <v>170</v>
      </c>
      <c r="E49" s="137">
        <f>E51+E53+E55+E57+E59</f>
        <v>0.6111111111</v>
      </c>
      <c r="F49" s="74"/>
      <c r="G49" s="159">
        <f>E49</f>
        <v>0.6111111111</v>
      </c>
      <c r="H49" s="160">
        <v>0.16666666666666666</v>
      </c>
      <c r="I49" s="161">
        <v>0.08333333333333333</v>
      </c>
      <c r="J49" s="161">
        <v>0.16666666666666666</v>
      </c>
      <c r="K49" s="161">
        <v>0.14583333333333334</v>
      </c>
      <c r="L49" s="161">
        <v>0.08333333333333333</v>
      </c>
      <c r="M49" s="161">
        <v>0.14583333333333334</v>
      </c>
      <c r="N49" s="161">
        <v>0.08333333333333333</v>
      </c>
      <c r="O49" s="90"/>
    </row>
    <row r="50" ht="12.0" customHeight="1">
      <c r="A50" s="61"/>
      <c r="B50" s="129"/>
      <c r="C50" s="130" t="s">
        <v>169</v>
      </c>
      <c r="D50" s="131" t="str">
        <f>'Cuaderno de Registro de tiempos'!H28</f>
        <v>Carrito de Compras</v>
      </c>
      <c r="E50" s="77"/>
      <c r="F50" s="77"/>
      <c r="G50" s="77"/>
      <c r="H50" s="77"/>
      <c r="I50" s="77"/>
      <c r="J50" s="77"/>
      <c r="K50" s="77"/>
      <c r="L50" s="77"/>
      <c r="M50" s="77"/>
      <c r="N50" s="78"/>
      <c r="O50" s="90"/>
    </row>
    <row r="51" ht="12.0" customHeight="1">
      <c r="A51" s="61"/>
      <c r="B51" s="141">
        <v>23.0</v>
      </c>
      <c r="C51" s="143">
        <f>'Cuaderno de Registro de tiempos'!B29</f>
        <v>45384</v>
      </c>
      <c r="D51" s="74" t="s">
        <v>147</v>
      </c>
      <c r="E51" s="133">
        <v>0.125</v>
      </c>
      <c r="F51" s="74"/>
      <c r="G51" s="159">
        <f>E51</f>
        <v>0.125</v>
      </c>
      <c r="H51" s="160">
        <v>0.08333333333333333</v>
      </c>
      <c r="I51" s="161">
        <v>0.0625</v>
      </c>
      <c r="J51" s="161">
        <v>0.0625</v>
      </c>
      <c r="K51" s="161">
        <v>0.0625</v>
      </c>
      <c r="L51" s="161">
        <v>0.041666666666666664</v>
      </c>
      <c r="M51" s="161">
        <v>0.0625</v>
      </c>
      <c r="N51" s="161">
        <v>0.041666666666666664</v>
      </c>
      <c r="O51" s="90"/>
    </row>
    <row r="52" ht="12.0" customHeight="1">
      <c r="A52" s="61"/>
      <c r="B52" s="129"/>
      <c r="C52" s="130" t="s">
        <v>169</v>
      </c>
      <c r="D52" s="131" t="str">
        <f>'Cuaderno de Registro de tiempos'!H29</f>
        <v>Implementar lógica para agregar productos al carrito</v>
      </c>
      <c r="E52" s="77"/>
      <c r="F52" s="77"/>
      <c r="G52" s="77"/>
      <c r="H52" s="77"/>
      <c r="I52" s="77"/>
      <c r="J52" s="77"/>
      <c r="K52" s="77"/>
      <c r="L52" s="77"/>
      <c r="M52" s="77"/>
      <c r="N52" s="78"/>
      <c r="O52" s="90"/>
    </row>
    <row r="53" ht="12.0" customHeight="1">
      <c r="A53" s="61"/>
      <c r="B53" s="141">
        <v>24.0</v>
      </c>
      <c r="C53" s="143">
        <f>'Cuaderno de Registro de tiempos'!B30</f>
        <v>45385</v>
      </c>
      <c r="D53" s="74" t="s">
        <v>148</v>
      </c>
      <c r="E53" s="133">
        <v>0.1111111111111111</v>
      </c>
      <c r="F53" s="74"/>
      <c r="G53" s="159">
        <f>E53</f>
        <v>0.1111111111</v>
      </c>
      <c r="H53" s="160">
        <v>0.08333333333333333</v>
      </c>
      <c r="I53" s="161">
        <v>0.0625</v>
      </c>
      <c r="J53" s="161">
        <v>0.0625</v>
      </c>
      <c r="K53" s="161">
        <v>0.0625</v>
      </c>
      <c r="L53" s="161">
        <v>0.041666666666666664</v>
      </c>
      <c r="M53" s="161">
        <v>0.0625</v>
      </c>
      <c r="N53" s="161">
        <v>0.041666666666666664</v>
      </c>
      <c r="O53" s="90"/>
    </row>
    <row r="54" ht="12.0" customHeight="1">
      <c r="A54" s="61"/>
      <c r="B54" s="129"/>
      <c r="C54" s="130" t="s">
        <v>169</v>
      </c>
      <c r="D54" s="131" t="str">
        <f>'Cuaderno de Registro de tiempos'!H30</f>
        <v>Crear API para obtener el contenido del carrito</v>
      </c>
      <c r="E54" s="77"/>
      <c r="F54" s="77"/>
      <c r="G54" s="77"/>
      <c r="H54" s="77"/>
      <c r="I54" s="77"/>
      <c r="J54" s="77"/>
      <c r="K54" s="77"/>
      <c r="L54" s="77"/>
      <c r="M54" s="77"/>
      <c r="N54" s="78"/>
      <c r="O54" s="90"/>
    </row>
    <row r="55" ht="12.0" customHeight="1">
      <c r="A55" s="61"/>
      <c r="B55" s="141">
        <v>25.0</v>
      </c>
      <c r="C55" s="147">
        <f>'Cuaderno de Registro de tiempos'!B31</f>
        <v>45386</v>
      </c>
      <c r="D55" s="148" t="s">
        <v>148</v>
      </c>
      <c r="E55" s="149">
        <v>0.125</v>
      </c>
      <c r="F55" s="150"/>
      <c r="G55" s="151">
        <f>E55</f>
        <v>0.125</v>
      </c>
      <c r="H55" s="152">
        <v>0.22916666666666666</v>
      </c>
      <c r="I55" s="153">
        <v>0.16666666666666666</v>
      </c>
      <c r="J55" s="153">
        <v>0.1875</v>
      </c>
      <c r="K55" s="153">
        <v>0.16666666666666666</v>
      </c>
      <c r="L55" s="153">
        <v>0.10416666666666667</v>
      </c>
      <c r="M55" s="153">
        <v>0.16666666666666666</v>
      </c>
      <c r="N55" s="153">
        <v>0.10416666666666667</v>
      </c>
      <c r="O55" s="90"/>
    </row>
    <row r="56" ht="12.0" customHeight="1">
      <c r="A56" s="61"/>
      <c r="B56" s="129"/>
      <c r="C56" s="154" t="s">
        <v>169</v>
      </c>
      <c r="D56" s="155" t="str">
        <f>'Cuaderno de Registro de tiempos'!H31</f>
        <v>Permitir modificar cantidades y eliminar productos</v>
      </c>
      <c r="E56" s="77"/>
      <c r="F56" s="77"/>
      <c r="G56" s="77"/>
      <c r="H56" s="77"/>
      <c r="I56" s="77"/>
      <c r="J56" s="77"/>
      <c r="K56" s="77"/>
      <c r="L56" s="77"/>
      <c r="M56" s="77"/>
      <c r="N56" s="78"/>
      <c r="O56" s="90"/>
    </row>
    <row r="57" ht="12.0" customHeight="1">
      <c r="A57" s="61"/>
      <c r="B57" s="141">
        <v>26.0</v>
      </c>
      <c r="C57" s="147">
        <f>'Cuaderno de Registro de tiempos'!B32</f>
        <v>45387</v>
      </c>
      <c r="D57" s="148" t="s">
        <v>148</v>
      </c>
      <c r="E57" s="156">
        <v>0.08333333333333333</v>
      </c>
      <c r="F57" s="150"/>
      <c r="G57" s="157">
        <f>E57</f>
        <v>0.08333333333</v>
      </c>
      <c r="H57" s="152">
        <v>0.0625</v>
      </c>
      <c r="I57" s="153">
        <v>0.0625</v>
      </c>
      <c r="J57" s="153">
        <v>0.0625</v>
      </c>
      <c r="K57" s="153">
        <v>0.0625</v>
      </c>
      <c r="L57" s="153">
        <v>0.041666666666666664</v>
      </c>
      <c r="M57" s="153">
        <v>0.0625</v>
      </c>
      <c r="N57" s="153">
        <v>0.041666666666666664</v>
      </c>
      <c r="O57" s="90"/>
    </row>
    <row r="58" ht="12.0" customHeight="1">
      <c r="A58" s="61"/>
      <c r="B58" s="129"/>
      <c r="C58" s="154" t="s">
        <v>169</v>
      </c>
      <c r="D58" s="155" t="str">
        <f>'Cuaderno de Registro de tiempos'!H32</f>
        <v>Calcular subtotal y total automaticamente</v>
      </c>
      <c r="E58" s="77"/>
      <c r="F58" s="77"/>
      <c r="G58" s="77"/>
      <c r="H58" s="77"/>
      <c r="I58" s="77"/>
      <c r="J58" s="77"/>
      <c r="K58" s="77"/>
      <c r="L58" s="77"/>
      <c r="M58" s="77"/>
      <c r="N58" s="78"/>
      <c r="O58" s="90"/>
    </row>
    <row r="59" ht="12.0" customHeight="1">
      <c r="A59" s="61"/>
      <c r="B59" s="141">
        <v>27.0</v>
      </c>
      <c r="C59" s="147">
        <f>'Cuaderno de Registro de tiempos'!B33</f>
        <v>45388</v>
      </c>
      <c r="D59" s="148" t="s">
        <v>147</v>
      </c>
      <c r="E59" s="156">
        <v>0.16666666666666666</v>
      </c>
      <c r="F59" s="150"/>
      <c r="G59" s="157">
        <f>E59</f>
        <v>0.1666666667</v>
      </c>
      <c r="H59" s="152">
        <v>0.0625</v>
      </c>
      <c r="I59" s="153">
        <v>0.0625</v>
      </c>
      <c r="J59" s="153">
        <v>0.0625</v>
      </c>
      <c r="K59" s="153">
        <v>0.0625</v>
      </c>
      <c r="L59" s="153">
        <v>0.041666666666666664</v>
      </c>
      <c r="M59" s="153">
        <v>0.0625</v>
      </c>
      <c r="N59" s="153">
        <v>0.041666666666666664</v>
      </c>
      <c r="O59" s="90"/>
    </row>
    <row r="60" ht="12.0" customHeight="1">
      <c r="A60" s="61"/>
      <c r="B60" s="129"/>
      <c r="C60" s="154" t="s">
        <v>169</v>
      </c>
      <c r="D60" s="155" t="str">
        <f>'Cuaderno de Registro de tiempos'!H33</f>
        <v>Diseñar la UI del carrito de compras</v>
      </c>
      <c r="E60" s="77"/>
      <c r="F60" s="77"/>
      <c r="G60" s="77"/>
      <c r="H60" s="77"/>
      <c r="I60" s="77"/>
      <c r="J60" s="77"/>
      <c r="K60" s="77"/>
      <c r="L60" s="77"/>
      <c r="M60" s="77"/>
      <c r="N60" s="78"/>
      <c r="O60" s="90"/>
    </row>
    <row r="61" ht="12.0" customHeight="1">
      <c r="A61" s="61"/>
      <c r="B61" s="141">
        <v>28.0</v>
      </c>
      <c r="C61" s="142">
        <f>'Cuaderno de Registro de tiempos'!B34</f>
        <v>45389</v>
      </c>
      <c r="D61" s="123" t="s">
        <v>73</v>
      </c>
      <c r="E61" s="137">
        <f>E63+E65+E67+E69</f>
        <v>0.3958333333</v>
      </c>
      <c r="F61" s="74"/>
      <c r="G61" s="159">
        <f>E61</f>
        <v>0.3958333333</v>
      </c>
      <c r="H61" s="160">
        <v>0.22916666666666666</v>
      </c>
      <c r="I61" s="161">
        <v>0.16666666666666666</v>
      </c>
      <c r="J61" s="161">
        <v>0.1875</v>
      </c>
      <c r="K61" s="161">
        <v>0.16666666666666666</v>
      </c>
      <c r="L61" s="161">
        <v>0.10416666666666667</v>
      </c>
      <c r="M61" s="161">
        <v>0.16666666666666666</v>
      </c>
      <c r="N61" s="161">
        <v>0.10416666666666667</v>
      </c>
      <c r="O61" s="90"/>
    </row>
    <row r="62" ht="12.0" customHeight="1">
      <c r="A62" s="61"/>
      <c r="B62" s="129"/>
      <c r="C62" s="130" t="s">
        <v>169</v>
      </c>
      <c r="D62" s="131" t="str">
        <f>'Cuaderno de Registro de tiempos'!H34</f>
        <v>Integración con Braintree</v>
      </c>
      <c r="E62" s="77"/>
      <c r="F62" s="77"/>
      <c r="G62" s="77"/>
      <c r="H62" s="77"/>
      <c r="I62" s="77"/>
      <c r="J62" s="77"/>
      <c r="K62" s="77"/>
      <c r="L62" s="77"/>
      <c r="M62" s="77"/>
      <c r="N62" s="78"/>
      <c r="O62" s="90"/>
    </row>
    <row r="63" ht="12.0" customHeight="1">
      <c r="A63" s="61"/>
      <c r="B63" s="141">
        <v>29.0</v>
      </c>
      <c r="C63" s="143">
        <f>'Cuaderno de Registro de tiempos'!B35</f>
        <v>45390</v>
      </c>
      <c r="D63" s="74" t="s">
        <v>147</v>
      </c>
      <c r="E63" s="133">
        <v>0.08333333333333333</v>
      </c>
      <c r="F63" s="74"/>
      <c r="G63" s="159">
        <f>E63</f>
        <v>0.08333333333</v>
      </c>
      <c r="H63" s="160">
        <v>0.0625</v>
      </c>
      <c r="I63" s="161">
        <v>0.0625</v>
      </c>
      <c r="J63" s="161">
        <v>0.0625</v>
      </c>
      <c r="K63" s="161">
        <v>0.0625</v>
      </c>
      <c r="L63" s="161">
        <v>0.041666666666666664</v>
      </c>
      <c r="M63" s="161">
        <v>0.0625</v>
      </c>
      <c r="N63" s="161">
        <v>0.041666666666666664</v>
      </c>
      <c r="O63" s="90"/>
    </row>
    <row r="64" ht="12.0" customHeight="1">
      <c r="A64" s="61"/>
      <c r="B64" s="129"/>
      <c r="C64" s="130" t="s">
        <v>169</v>
      </c>
      <c r="D64" s="131" t="str">
        <f>'Cuaderno de Registro de tiempos'!H35</f>
        <v>Configuracion integracion con Braintree</v>
      </c>
      <c r="E64" s="77"/>
      <c r="F64" s="77"/>
      <c r="G64" s="77"/>
      <c r="H64" s="77"/>
      <c r="I64" s="77"/>
      <c r="J64" s="77"/>
      <c r="K64" s="77"/>
      <c r="L64" s="77"/>
      <c r="M64" s="77"/>
      <c r="N64" s="78"/>
      <c r="O64" s="90"/>
    </row>
    <row r="65" ht="12.0" customHeight="1">
      <c r="A65" s="61"/>
      <c r="B65" s="141">
        <v>30.0</v>
      </c>
      <c r="C65" s="143">
        <f>'Cuaderno de Registro de tiempos'!B36</f>
        <v>45391</v>
      </c>
      <c r="D65" s="74" t="s">
        <v>148</v>
      </c>
      <c r="E65" s="133">
        <v>0.10416666666666667</v>
      </c>
      <c r="F65" s="74"/>
      <c r="G65" s="159">
        <f>E65</f>
        <v>0.1041666667</v>
      </c>
      <c r="H65" s="160">
        <v>0.0625</v>
      </c>
      <c r="I65" s="161">
        <v>0.0625</v>
      </c>
      <c r="J65" s="161">
        <v>0.0625</v>
      </c>
      <c r="K65" s="161">
        <v>0.0625</v>
      </c>
      <c r="L65" s="161">
        <v>0.041666666666666664</v>
      </c>
      <c r="M65" s="161">
        <v>0.0625</v>
      </c>
      <c r="N65" s="161">
        <v>0.041666666666666664</v>
      </c>
      <c r="O65" s="90"/>
    </row>
    <row r="66" ht="12.0" customHeight="1">
      <c r="A66" s="61"/>
      <c r="B66" s="129"/>
      <c r="C66" s="130" t="s">
        <v>169</v>
      </c>
      <c r="D66" s="131" t="str">
        <f>'Cuaderno de Registro de tiempos'!H36</f>
        <v>Implementar validación de tarjetas</v>
      </c>
      <c r="E66" s="77"/>
      <c r="F66" s="77"/>
      <c r="G66" s="77"/>
      <c r="H66" s="77"/>
      <c r="I66" s="77"/>
      <c r="J66" s="77"/>
      <c r="K66" s="77"/>
      <c r="L66" s="77"/>
      <c r="M66" s="77"/>
      <c r="N66" s="78"/>
      <c r="O66" s="90"/>
    </row>
    <row r="67" ht="12.0" customHeight="1">
      <c r="A67" s="61"/>
      <c r="B67" s="141">
        <v>31.0</v>
      </c>
      <c r="C67" s="143">
        <f>'Cuaderno de Registro de tiempos'!B37</f>
        <v>45392</v>
      </c>
      <c r="D67" s="74" t="s">
        <v>147</v>
      </c>
      <c r="E67" s="133">
        <v>0.125</v>
      </c>
      <c r="F67" s="74"/>
      <c r="G67" s="159">
        <f>E67</f>
        <v>0.125</v>
      </c>
      <c r="H67" s="160">
        <v>0.0625</v>
      </c>
      <c r="I67" s="161">
        <v>0.0625</v>
      </c>
      <c r="J67" s="161">
        <v>0.0625</v>
      </c>
      <c r="K67" s="161">
        <v>0.0625</v>
      </c>
      <c r="L67" s="161">
        <v>0.041666666666666664</v>
      </c>
      <c r="M67" s="161">
        <v>0.0625</v>
      </c>
      <c r="N67" s="161">
        <v>0.041666666666666664</v>
      </c>
      <c r="O67" s="90"/>
    </row>
    <row r="68" ht="12.0" customHeight="1">
      <c r="A68" s="61"/>
      <c r="B68" s="129"/>
      <c r="C68" s="130" t="s">
        <v>169</v>
      </c>
      <c r="D68" s="131" t="str">
        <f>'Cuaderno de Registro de tiempos'!H37</f>
        <v>API para procesar pagos y confirmar transacción</v>
      </c>
      <c r="E68" s="77"/>
      <c r="F68" s="77"/>
      <c r="G68" s="77"/>
      <c r="H68" s="77"/>
      <c r="I68" s="77"/>
      <c r="J68" s="77"/>
      <c r="K68" s="77"/>
      <c r="L68" s="77"/>
      <c r="M68" s="77"/>
      <c r="N68" s="78"/>
      <c r="O68" s="90"/>
    </row>
    <row r="69" ht="12.0" customHeight="1">
      <c r="A69" s="61"/>
      <c r="B69" s="141">
        <v>32.0</v>
      </c>
      <c r="C69" s="143">
        <f>'Cuaderno de Registro de tiempos'!B38</f>
        <v>45393</v>
      </c>
      <c r="D69" s="74" t="s">
        <v>148</v>
      </c>
      <c r="E69" s="133">
        <v>0.08333333333333333</v>
      </c>
      <c r="F69" s="74"/>
      <c r="G69" s="159">
        <f>E69</f>
        <v>0.08333333333</v>
      </c>
      <c r="H69" s="160">
        <v>0.041666666666666664</v>
      </c>
      <c r="I69" s="161">
        <v>0.041666666666666664</v>
      </c>
      <c r="J69" s="161">
        <v>0.041666666666666664</v>
      </c>
      <c r="K69" s="161">
        <v>0.041666666666666664</v>
      </c>
      <c r="L69" s="161">
        <v>0.041666666666666664</v>
      </c>
      <c r="M69" s="161">
        <v>0.041666666666666664</v>
      </c>
      <c r="N69" s="161">
        <v>0.041666666666666664</v>
      </c>
      <c r="O69" s="90"/>
    </row>
    <row r="70" ht="12.0" customHeight="1">
      <c r="A70" s="61"/>
      <c r="B70" s="129"/>
      <c r="C70" s="130" t="s">
        <v>169</v>
      </c>
      <c r="D70" s="131" t="str">
        <f>'Cuaderno de Registro de tiempos'!H38</f>
        <v>Diseñar la UI de pago</v>
      </c>
      <c r="E70" s="77"/>
      <c r="F70" s="77"/>
      <c r="G70" s="77"/>
      <c r="H70" s="77"/>
      <c r="I70" s="77"/>
      <c r="J70" s="77"/>
      <c r="K70" s="77"/>
      <c r="L70" s="77"/>
      <c r="M70" s="77"/>
      <c r="N70" s="78"/>
      <c r="O70" s="61"/>
    </row>
    <row r="71" ht="12.0" customHeight="1">
      <c r="A71" s="61"/>
      <c r="B71" s="141">
        <v>33.0</v>
      </c>
      <c r="C71" s="142">
        <f>'Cuaderno de Registro de tiempos'!B39</f>
        <v>45393</v>
      </c>
      <c r="D71" s="162" t="s">
        <v>83</v>
      </c>
      <c r="E71" s="137">
        <f>E73+E75+E77+E79+E81+E83+E85+E87+E89+E91+E93+E95+E97+E99</f>
        <v>0.4583333333</v>
      </c>
      <c r="F71" s="74"/>
      <c r="G71" s="159">
        <f>E71</f>
        <v>0.4583333333</v>
      </c>
      <c r="H71" s="160">
        <v>0.22916666666666666</v>
      </c>
      <c r="I71" s="161">
        <v>0.16666666666666666</v>
      </c>
      <c r="J71" s="161">
        <v>0.1875</v>
      </c>
      <c r="K71" s="161">
        <v>0.16666666666666666</v>
      </c>
      <c r="L71" s="161">
        <v>0.10416666666666667</v>
      </c>
      <c r="M71" s="161">
        <v>0.16666666666666666</v>
      </c>
      <c r="N71" s="161">
        <v>0.10416666666666667</v>
      </c>
      <c r="O71" s="61"/>
    </row>
    <row r="72" ht="12.0" customHeight="1">
      <c r="A72" s="61"/>
      <c r="B72" s="129"/>
      <c r="C72" s="130" t="s">
        <v>169</v>
      </c>
      <c r="D72" s="131" t="str">
        <f>'Cuaderno de Registro de tiempos'!H39</f>
        <v>Proceso de Pago</v>
      </c>
      <c r="E72" s="77"/>
      <c r="F72" s="77"/>
      <c r="G72" s="77"/>
      <c r="H72" s="77"/>
      <c r="I72" s="77"/>
      <c r="J72" s="77"/>
      <c r="K72" s="77"/>
      <c r="L72" s="77"/>
      <c r="M72" s="77"/>
      <c r="N72" s="78"/>
      <c r="O72" s="61"/>
    </row>
    <row r="73" ht="12.0" customHeight="1">
      <c r="A73" s="61"/>
      <c r="B73" s="141">
        <v>34.0</v>
      </c>
      <c r="C73" s="143">
        <f>'Cuaderno de Registro de tiempos'!B40</f>
        <v>45393</v>
      </c>
      <c r="D73" s="74" t="s">
        <v>148</v>
      </c>
      <c r="E73" s="133">
        <v>0.16666666666666666</v>
      </c>
      <c r="F73" s="74"/>
      <c r="G73" s="159">
        <f>E73</f>
        <v>0.1666666667</v>
      </c>
      <c r="H73" s="160">
        <v>0.0625</v>
      </c>
      <c r="I73" s="161">
        <v>0.0625</v>
      </c>
      <c r="J73" s="161">
        <v>0.0625</v>
      </c>
      <c r="K73" s="161">
        <v>0.0625</v>
      </c>
      <c r="L73" s="161">
        <v>0.041666666666666664</v>
      </c>
      <c r="M73" s="161">
        <v>0.0625</v>
      </c>
      <c r="N73" s="161">
        <v>0.041666666666666664</v>
      </c>
      <c r="O73" s="61"/>
    </row>
    <row r="74" ht="12.0" customHeight="1">
      <c r="A74" s="61"/>
      <c r="B74" s="129"/>
      <c r="C74" s="130" t="s">
        <v>169</v>
      </c>
      <c r="D74" s="131" t="str">
        <f>'Cuaderno de Registro de tiempos'!H40</f>
        <v>Integracion del Proceso de Pago</v>
      </c>
      <c r="E74" s="77"/>
      <c r="F74" s="77"/>
      <c r="G74" s="77"/>
      <c r="H74" s="77"/>
      <c r="I74" s="77"/>
      <c r="J74" s="77"/>
      <c r="K74" s="77"/>
      <c r="L74" s="77"/>
      <c r="M74" s="77"/>
      <c r="N74" s="78"/>
      <c r="O74" s="61"/>
    </row>
    <row r="75" ht="12.0" customHeight="1">
      <c r="A75" s="61"/>
      <c r="B75" s="141">
        <v>35.0</v>
      </c>
      <c r="C75" s="143">
        <f>'Cuaderno de Registro de tiempos'!B41</f>
        <v>45393</v>
      </c>
      <c r="D75" s="74" t="s">
        <v>148</v>
      </c>
      <c r="E75" s="133">
        <v>0.125</v>
      </c>
      <c r="F75" s="74"/>
      <c r="G75" s="159">
        <f>E75</f>
        <v>0.125</v>
      </c>
      <c r="H75" s="160">
        <v>0.0625</v>
      </c>
      <c r="I75" s="161">
        <v>0.0625</v>
      </c>
      <c r="J75" s="161">
        <v>0.0625</v>
      </c>
      <c r="K75" s="161">
        <v>0.0625</v>
      </c>
      <c r="L75" s="161">
        <v>0.041666666666666664</v>
      </c>
      <c r="M75" s="161">
        <v>0.0625</v>
      </c>
      <c r="N75" s="161">
        <v>0.041666666666666664</v>
      </c>
      <c r="O75" s="61"/>
    </row>
    <row r="76" ht="12.0" customHeight="1">
      <c r="A76" s="61"/>
      <c r="B76" s="129"/>
      <c r="C76" s="130" t="s">
        <v>169</v>
      </c>
      <c r="D76" s="131" t="str">
        <f>'Cuaderno de Registro de tiempos'!H41</f>
        <v>Intergaz de Usuario para el Pago</v>
      </c>
      <c r="E76" s="77"/>
      <c r="F76" s="77"/>
      <c r="G76" s="77"/>
      <c r="H76" s="77"/>
      <c r="I76" s="77"/>
      <c r="J76" s="77"/>
      <c r="K76" s="77"/>
      <c r="L76" s="77"/>
      <c r="M76" s="77"/>
      <c r="N76" s="78"/>
      <c r="O76" s="61"/>
    </row>
    <row r="77" ht="12.0" customHeight="1">
      <c r="A77" s="61"/>
      <c r="B77" s="141">
        <v>36.0</v>
      </c>
      <c r="C77" s="143">
        <f>'Cuaderno de Registro de tiempos'!B42</f>
        <v>45393</v>
      </c>
      <c r="D77" s="74" t="s">
        <v>148</v>
      </c>
      <c r="E77" s="133">
        <v>0.013888888888888888</v>
      </c>
      <c r="F77" s="74"/>
      <c r="G77" s="159">
        <f>E77</f>
        <v>0.01388888889</v>
      </c>
      <c r="H77" s="163">
        <v>0.013888888888888888</v>
      </c>
      <c r="I77" s="164">
        <v>0.013888888888888888</v>
      </c>
      <c r="J77" s="164">
        <v>0.013888888888888888</v>
      </c>
      <c r="K77" s="164">
        <v>0.013888888888888888</v>
      </c>
      <c r="L77" s="164">
        <v>0.013888888888888888</v>
      </c>
      <c r="M77" s="164">
        <v>0.013888888888888888</v>
      </c>
      <c r="N77" s="164">
        <v>0.013888888888888888</v>
      </c>
      <c r="O77" s="61"/>
    </row>
    <row r="78" ht="12.0" customHeight="1">
      <c r="A78" s="61"/>
      <c r="B78" s="129"/>
      <c r="C78" s="130" t="s">
        <v>169</v>
      </c>
      <c r="D78" s="131" t="str">
        <f>'Cuaderno de Registro de tiempos'!H42</f>
        <v>Pruebas Unitarias, Integración y Aceptación </v>
      </c>
      <c r="E78" s="77"/>
      <c r="F78" s="77"/>
      <c r="G78" s="77"/>
      <c r="H78" s="77"/>
      <c r="I78" s="77"/>
      <c r="J78" s="77"/>
      <c r="K78" s="77"/>
      <c r="L78" s="77"/>
      <c r="M78" s="77"/>
      <c r="N78" s="78"/>
      <c r="O78" s="61"/>
    </row>
    <row r="79" ht="12.0" customHeight="1">
      <c r="A79" s="61"/>
      <c r="B79" s="141">
        <v>37.0</v>
      </c>
      <c r="C79" s="143">
        <f>'Cuaderno de Registro de tiempos'!B43</f>
        <v>45393</v>
      </c>
      <c r="D79" s="74" t="s">
        <v>148</v>
      </c>
      <c r="E79" s="133">
        <v>0.013888888888888888</v>
      </c>
      <c r="F79" s="74"/>
      <c r="G79" s="159">
        <f>E79</f>
        <v>0.01388888889</v>
      </c>
      <c r="H79" s="163">
        <v>0.013888888888888888</v>
      </c>
      <c r="I79" s="164">
        <v>0.013888888888888888</v>
      </c>
      <c r="J79" s="164">
        <v>0.013888888888888888</v>
      </c>
      <c r="K79" s="164">
        <v>0.013888888888888888</v>
      </c>
      <c r="L79" s="164">
        <v>0.013888888888888888</v>
      </c>
      <c r="M79" s="164">
        <v>0.013888888888888888</v>
      </c>
      <c r="N79" s="164">
        <v>0.013888888888888888</v>
      </c>
      <c r="O79" s="61"/>
    </row>
    <row r="80" ht="12.0" customHeight="1">
      <c r="A80" s="61"/>
      <c r="B80" s="129"/>
      <c r="C80" s="130" t="s">
        <v>169</v>
      </c>
      <c r="D80" s="131" t="str">
        <f>'Cuaderno de Registro de tiempos'!H43</f>
        <v>Verificar el título de la página</v>
      </c>
      <c r="E80" s="77"/>
      <c r="F80" s="77"/>
      <c r="G80" s="77"/>
      <c r="H80" s="77"/>
      <c r="I80" s="77"/>
      <c r="J80" s="77"/>
      <c r="K80" s="77"/>
      <c r="L80" s="77"/>
      <c r="M80" s="77"/>
      <c r="N80" s="78"/>
      <c r="O80" s="61"/>
    </row>
    <row r="81" ht="12.0" customHeight="1">
      <c r="A81" s="61"/>
      <c r="B81" s="141">
        <v>38.0</v>
      </c>
      <c r="C81" s="143">
        <f>'Cuaderno de Registro de tiempos'!B44</f>
        <v>45393</v>
      </c>
      <c r="D81" s="74" t="s">
        <v>148</v>
      </c>
      <c r="E81" s="133">
        <v>0.013888888888888888</v>
      </c>
      <c r="F81" s="74"/>
      <c r="G81" s="159">
        <f>E81</f>
        <v>0.01388888889</v>
      </c>
      <c r="H81" s="163">
        <v>0.013888888888888888</v>
      </c>
      <c r="I81" s="164">
        <v>0.013888888888888888</v>
      </c>
      <c r="J81" s="164">
        <v>0.013888888888888888</v>
      </c>
      <c r="K81" s="164">
        <v>0.013888888888888888</v>
      </c>
      <c r="L81" s="164">
        <v>0.013888888888888888</v>
      </c>
      <c r="M81" s="164">
        <v>0.013888888888888888</v>
      </c>
      <c r="N81" s="164">
        <v>0.013888888888888888</v>
      </c>
      <c r="O81" s="61"/>
    </row>
    <row r="82" ht="12.0" customHeight="1">
      <c r="A82" s="61"/>
      <c r="B82" s="129"/>
      <c r="C82" s="130" t="s">
        <v>169</v>
      </c>
      <c r="D82" s="131" t="str">
        <f>'Cuaderno de Registro de tiempos'!H44</f>
        <v>Verificar el tiítulo de un Producto específico</v>
      </c>
      <c r="E82" s="77"/>
      <c r="F82" s="77"/>
      <c r="G82" s="77"/>
      <c r="H82" s="77"/>
      <c r="I82" s="77"/>
      <c r="J82" s="77"/>
      <c r="K82" s="77"/>
      <c r="L82" s="77"/>
      <c r="M82" s="77"/>
      <c r="N82" s="78"/>
      <c r="O82" s="61"/>
    </row>
    <row r="83" ht="12.0" customHeight="1">
      <c r="A83" s="61"/>
      <c r="B83" s="141">
        <v>39.0</v>
      </c>
      <c r="C83" s="143">
        <f>'Cuaderno de Registro de tiempos'!B45</f>
        <v>45393</v>
      </c>
      <c r="D83" s="74" t="s">
        <v>148</v>
      </c>
      <c r="E83" s="133">
        <v>0.013888888888888888</v>
      </c>
      <c r="F83" s="74"/>
      <c r="G83" s="159">
        <f>E83</f>
        <v>0.01388888889</v>
      </c>
      <c r="H83" s="163">
        <v>0.013888888888888888</v>
      </c>
      <c r="I83" s="164">
        <v>0.013888888888888888</v>
      </c>
      <c r="J83" s="164">
        <v>0.013888888888888888</v>
      </c>
      <c r="K83" s="164">
        <v>0.013888888888888888</v>
      </c>
      <c r="L83" s="164">
        <v>0.013888888888888888</v>
      </c>
      <c r="M83" s="164">
        <v>0.013888888888888888</v>
      </c>
      <c r="N83" s="164">
        <v>0.013888888888888888</v>
      </c>
      <c r="O83" s="61"/>
    </row>
    <row r="84" ht="12.0" customHeight="1">
      <c r="A84" s="61"/>
      <c r="B84" s="129"/>
      <c r="C84" s="130" t="s">
        <v>169</v>
      </c>
      <c r="D84" s="131" t="str">
        <f>'Cuaderno de Registro de tiempos'!H45</f>
        <v>Filtrar productos por categoría</v>
      </c>
      <c r="E84" s="77"/>
      <c r="F84" s="77"/>
      <c r="G84" s="77"/>
      <c r="H84" s="77"/>
      <c r="I84" s="77"/>
      <c r="J84" s="77"/>
      <c r="K84" s="77"/>
      <c r="L84" s="77"/>
      <c r="M84" s="77"/>
      <c r="N84" s="78"/>
      <c r="O84" s="61"/>
    </row>
    <row r="85" ht="12.0" customHeight="1">
      <c r="A85" s="61"/>
      <c r="B85" s="141">
        <v>40.0</v>
      </c>
      <c r="C85" s="143">
        <f>'Cuaderno de Registro de tiempos'!B46</f>
        <v>45393</v>
      </c>
      <c r="D85" s="74" t="s">
        <v>148</v>
      </c>
      <c r="E85" s="133">
        <v>0.013888888888888888</v>
      </c>
      <c r="F85" s="74"/>
      <c r="G85" s="159">
        <f>E85</f>
        <v>0.01388888889</v>
      </c>
      <c r="H85" s="163">
        <v>0.013888888888888888</v>
      </c>
      <c r="I85" s="164">
        <v>0.013888888888888888</v>
      </c>
      <c r="J85" s="164">
        <v>0.013888888888888888</v>
      </c>
      <c r="K85" s="164">
        <v>0.013888888888888888</v>
      </c>
      <c r="L85" s="164">
        <v>0.013888888888888888</v>
      </c>
      <c r="M85" s="164">
        <v>0.013888888888888888</v>
      </c>
      <c r="N85" s="164">
        <v>0.013888888888888888</v>
      </c>
      <c r="O85" s="61"/>
    </row>
    <row r="86" ht="12.0" customHeight="1">
      <c r="A86" s="61"/>
      <c r="B86" s="129"/>
      <c r="C86" s="130" t="s">
        <v>169</v>
      </c>
      <c r="D86" s="131" t="str">
        <f>'Cuaderno de Registro de tiempos'!H46</f>
        <v>Piltrar productos por precio</v>
      </c>
      <c r="E86" s="77"/>
      <c r="F86" s="77"/>
      <c r="G86" s="77"/>
      <c r="H86" s="77"/>
      <c r="I86" s="77"/>
      <c r="J86" s="77"/>
      <c r="K86" s="77"/>
      <c r="L86" s="77"/>
      <c r="M86" s="77"/>
      <c r="N86" s="78"/>
      <c r="O86" s="61"/>
    </row>
    <row r="87" ht="12.0" customHeight="1">
      <c r="A87" s="61"/>
      <c r="B87" s="141">
        <v>41.0</v>
      </c>
      <c r="C87" s="143">
        <f>'Cuaderno de Registro de tiempos'!B47</f>
        <v>45393</v>
      </c>
      <c r="D87" s="74" t="s">
        <v>148</v>
      </c>
      <c r="E87" s="133">
        <v>0.013888888888888888</v>
      </c>
      <c r="F87" s="74"/>
      <c r="G87" s="159">
        <f>E87</f>
        <v>0.01388888889</v>
      </c>
      <c r="H87" s="163">
        <v>0.013888888888888888</v>
      </c>
      <c r="I87" s="164">
        <v>0.013888888888888888</v>
      </c>
      <c r="J87" s="164">
        <v>0.013888888888888888</v>
      </c>
      <c r="K87" s="164">
        <v>0.013888888888888888</v>
      </c>
      <c r="L87" s="164">
        <v>0.013888888888888888</v>
      </c>
      <c r="M87" s="164">
        <v>0.013888888888888888</v>
      </c>
      <c r="N87" s="164">
        <v>0.013888888888888888</v>
      </c>
      <c r="O87" s="61"/>
    </row>
    <row r="88" ht="12.0" customHeight="1">
      <c r="A88" s="61"/>
      <c r="B88" s="129"/>
      <c r="C88" s="130" t="s">
        <v>169</v>
      </c>
      <c r="D88" s="131" t="str">
        <f>'Cuaderno de Registro de tiempos'!H47</f>
        <v>Agregar producto al carrito</v>
      </c>
      <c r="E88" s="77"/>
      <c r="F88" s="77"/>
      <c r="G88" s="77"/>
      <c r="H88" s="77"/>
      <c r="I88" s="77"/>
      <c r="J88" s="77"/>
      <c r="K88" s="77"/>
      <c r="L88" s="77"/>
      <c r="M88" s="77"/>
      <c r="N88" s="78"/>
      <c r="O88" s="61"/>
    </row>
    <row r="89" ht="12.0" customHeight="1">
      <c r="A89" s="61"/>
      <c r="B89" s="141">
        <v>42.0</v>
      </c>
      <c r="C89" s="143">
        <f>'Cuaderno de Registro de tiempos'!B48</f>
        <v>45393</v>
      </c>
      <c r="D89" s="74" t="s">
        <v>148</v>
      </c>
      <c r="E89" s="133">
        <v>0.013888888888888888</v>
      </c>
      <c r="F89" s="74"/>
      <c r="G89" s="159">
        <f>E89</f>
        <v>0.01388888889</v>
      </c>
      <c r="H89" s="163">
        <v>0.013888888888888888</v>
      </c>
      <c r="I89" s="164">
        <v>0.013888888888888888</v>
      </c>
      <c r="J89" s="164">
        <v>0.013888888888888888</v>
      </c>
      <c r="K89" s="164">
        <v>0.013888888888888888</v>
      </c>
      <c r="L89" s="164">
        <v>0.013888888888888888</v>
      </c>
      <c r="M89" s="164">
        <v>0.013888888888888888</v>
      </c>
      <c r="N89" s="164">
        <v>0.013888888888888888</v>
      </c>
      <c r="O89" s="61"/>
    </row>
    <row r="90" ht="12.0" customHeight="1">
      <c r="A90" s="61"/>
      <c r="B90" s="129"/>
      <c r="C90" s="130" t="s">
        <v>169</v>
      </c>
      <c r="D90" s="131" t="str">
        <f>'Cuaderno de Registro de tiempos'!H48</f>
        <v>Verificar cantidad total de productos</v>
      </c>
      <c r="E90" s="77"/>
      <c r="F90" s="77"/>
      <c r="G90" s="77"/>
      <c r="H90" s="77"/>
      <c r="I90" s="77"/>
      <c r="J90" s="77"/>
      <c r="K90" s="77"/>
      <c r="L90" s="77"/>
      <c r="M90" s="77"/>
      <c r="N90" s="78"/>
      <c r="O90" s="61"/>
    </row>
    <row r="91" ht="12.0" customHeight="1">
      <c r="A91" s="61"/>
      <c r="B91" s="141">
        <v>43.0</v>
      </c>
      <c r="C91" s="143">
        <f>'Cuaderno de Registro de tiempos'!B49</f>
        <v>45393</v>
      </c>
      <c r="D91" s="74" t="s">
        <v>148</v>
      </c>
      <c r="E91" s="133">
        <v>0.013888888888888888</v>
      </c>
      <c r="F91" s="74"/>
      <c r="G91" s="159">
        <f>E91</f>
        <v>0.01388888889</v>
      </c>
      <c r="H91" s="163">
        <v>0.013888888888888888</v>
      </c>
      <c r="I91" s="164">
        <v>0.013888888888888888</v>
      </c>
      <c r="J91" s="164">
        <v>0.013888888888888888</v>
      </c>
      <c r="K91" s="164">
        <v>0.013888888888888888</v>
      </c>
      <c r="L91" s="164">
        <v>0.013888888888888888</v>
      </c>
      <c r="M91" s="164">
        <v>0.013888888888888888</v>
      </c>
      <c r="N91" s="164">
        <v>0.013888888888888888</v>
      </c>
      <c r="O91" s="61"/>
    </row>
    <row r="92" ht="12.0" customHeight="1">
      <c r="A92" s="61"/>
      <c r="B92" s="129"/>
      <c r="C92" s="130" t="s">
        <v>169</v>
      </c>
      <c r="D92" s="131" t="str">
        <f>'Cuaderno de Registro de tiempos'!H49</f>
        <v>Verificar la funcionalidad de "Cargar más"</v>
      </c>
      <c r="E92" s="77"/>
      <c r="F92" s="77"/>
      <c r="G92" s="77"/>
      <c r="H92" s="77"/>
      <c r="I92" s="77"/>
      <c r="J92" s="77"/>
      <c r="K92" s="77"/>
      <c r="L92" s="77"/>
      <c r="M92" s="77"/>
      <c r="N92" s="78"/>
      <c r="O92" s="61"/>
    </row>
    <row r="93" ht="12.0" customHeight="1">
      <c r="A93" s="61"/>
      <c r="B93" s="141">
        <v>44.0</v>
      </c>
      <c r="C93" s="143">
        <f>'Cuaderno de Registro de tiempos'!B50</f>
        <v>45393</v>
      </c>
      <c r="D93" s="74" t="s">
        <v>148</v>
      </c>
      <c r="E93" s="133">
        <v>0.013888888888888888</v>
      </c>
      <c r="F93" s="74"/>
      <c r="G93" s="159">
        <f>E93</f>
        <v>0.01388888889</v>
      </c>
      <c r="H93" s="163">
        <v>0.013888888888888888</v>
      </c>
      <c r="I93" s="164">
        <v>0.013888888888888888</v>
      </c>
      <c r="J93" s="164">
        <v>0.013888888888888888</v>
      </c>
      <c r="K93" s="164">
        <v>0.013888888888888888</v>
      </c>
      <c r="L93" s="164">
        <v>0.013888888888888888</v>
      </c>
      <c r="M93" s="164">
        <v>0.013888888888888888</v>
      </c>
      <c r="N93" s="164">
        <v>0.013888888888888888</v>
      </c>
      <c r="O93" s="61"/>
    </row>
    <row r="94" ht="12.0" customHeight="1">
      <c r="A94" s="61"/>
      <c r="B94" s="129"/>
      <c r="C94" s="130" t="s">
        <v>169</v>
      </c>
      <c r="D94" s="131" t="str">
        <f>'Cuaderno de Registro de tiempos'!H50</f>
        <v>Verificar que un producto tiene imagen</v>
      </c>
      <c r="E94" s="77"/>
      <c r="F94" s="77"/>
      <c r="G94" s="77"/>
      <c r="H94" s="77"/>
      <c r="I94" s="77"/>
      <c r="J94" s="77"/>
      <c r="K94" s="77"/>
      <c r="L94" s="77"/>
      <c r="M94" s="77"/>
      <c r="N94" s="78"/>
      <c r="O94" s="61"/>
    </row>
    <row r="95" ht="12.0" customHeight="1">
      <c r="A95" s="61"/>
      <c r="B95" s="141">
        <v>45.0</v>
      </c>
      <c r="C95" s="143">
        <f>'Cuaderno de Registro de tiempos'!B51</f>
        <v>45393</v>
      </c>
      <c r="D95" s="74" t="s">
        <v>148</v>
      </c>
      <c r="E95" s="133">
        <v>0.013888888888888888</v>
      </c>
      <c r="F95" s="74"/>
      <c r="G95" s="159">
        <f>E95</f>
        <v>0.01388888889</v>
      </c>
      <c r="H95" s="163">
        <v>0.013888888888888888</v>
      </c>
      <c r="I95" s="164">
        <v>0.013888888888888888</v>
      </c>
      <c r="J95" s="164">
        <v>0.013888888888888888</v>
      </c>
      <c r="K95" s="164">
        <v>0.013888888888888888</v>
      </c>
      <c r="L95" s="164">
        <v>0.013888888888888888</v>
      </c>
      <c r="M95" s="164">
        <v>0.013888888888888888</v>
      </c>
      <c r="N95" s="164">
        <v>0.013888888888888888</v>
      </c>
      <c r="O95" s="61"/>
    </row>
    <row r="96" ht="12.0" customHeight="1">
      <c r="A96" s="61"/>
      <c r="B96" s="129"/>
      <c r="C96" s="130" t="s">
        <v>169</v>
      </c>
      <c r="D96" s="131" t="str">
        <f>'Cuaderno de Registro de tiempos'!H51</f>
        <v>Verificar que un producto tiene descripción</v>
      </c>
      <c r="E96" s="77"/>
      <c r="F96" s="77"/>
      <c r="G96" s="77"/>
      <c r="H96" s="77"/>
      <c r="I96" s="77"/>
      <c r="J96" s="77"/>
      <c r="K96" s="77"/>
      <c r="L96" s="77"/>
      <c r="M96" s="77"/>
      <c r="N96" s="78"/>
      <c r="O96" s="61"/>
    </row>
    <row r="97" ht="12.0" customHeight="1">
      <c r="A97" s="61"/>
      <c r="B97" s="141">
        <v>46.0</v>
      </c>
      <c r="C97" s="143">
        <f>'Cuaderno de Registro de tiempos'!B52</f>
        <v>45393</v>
      </c>
      <c r="D97" s="74" t="s">
        <v>148</v>
      </c>
      <c r="E97" s="133">
        <v>0.013888888888888888</v>
      </c>
      <c r="F97" s="74"/>
      <c r="G97" s="159">
        <f>E97</f>
        <v>0.01388888889</v>
      </c>
      <c r="H97" s="163">
        <v>0.013888888888888888</v>
      </c>
      <c r="I97" s="164">
        <v>0.013888888888888888</v>
      </c>
      <c r="J97" s="164">
        <v>0.013888888888888888</v>
      </c>
      <c r="K97" s="164">
        <v>0.013888888888888888</v>
      </c>
      <c r="L97" s="164">
        <v>0.013888888888888888</v>
      </c>
      <c r="M97" s="164">
        <v>0.013888888888888888</v>
      </c>
      <c r="N97" s="164">
        <v>0.013888888888888888</v>
      </c>
      <c r="O97" s="61"/>
    </row>
    <row r="98" ht="12.0" customHeight="1">
      <c r="A98" s="61"/>
      <c r="B98" s="129"/>
      <c r="C98" s="130" t="s">
        <v>169</v>
      </c>
      <c r="D98" s="131" t="str">
        <f>'Cuaderno de Registro de tiempos'!H52</f>
        <v>Resetear Filtros</v>
      </c>
      <c r="E98" s="77"/>
      <c r="F98" s="77"/>
      <c r="G98" s="77"/>
      <c r="H98" s="77"/>
      <c r="I98" s="77"/>
      <c r="J98" s="77"/>
      <c r="K98" s="77"/>
      <c r="L98" s="77"/>
      <c r="M98" s="77"/>
      <c r="N98" s="78"/>
      <c r="O98" s="61"/>
    </row>
    <row r="99" ht="12.0" customHeight="1">
      <c r="A99" s="61"/>
      <c r="B99" s="141">
        <v>47.0</v>
      </c>
      <c r="C99" s="143">
        <f>'Cuaderno de Registro de tiempos'!B53</f>
        <v>45393</v>
      </c>
      <c r="D99" s="74" t="s">
        <v>148</v>
      </c>
      <c r="E99" s="133">
        <v>0.013888888888888888</v>
      </c>
      <c r="F99" s="74"/>
      <c r="G99" s="159">
        <f>E99</f>
        <v>0.01388888889</v>
      </c>
      <c r="H99" s="163">
        <v>0.013888888888888888</v>
      </c>
      <c r="I99" s="164">
        <v>0.013888888888888888</v>
      </c>
      <c r="J99" s="164">
        <v>0.013888888888888888</v>
      </c>
      <c r="K99" s="164">
        <v>0.013888888888888888</v>
      </c>
      <c r="L99" s="164">
        <v>0.013888888888888888</v>
      </c>
      <c r="M99" s="164">
        <v>0.013888888888888888</v>
      </c>
      <c r="N99" s="164">
        <v>0.013888888888888888</v>
      </c>
      <c r="O99" s="61"/>
    </row>
    <row r="100" ht="12.0" customHeight="1">
      <c r="A100" s="61"/>
      <c r="B100" s="129"/>
      <c r="C100" s="130" t="s">
        <v>169</v>
      </c>
      <c r="D100" s="131" t="str">
        <f>'Cuaderno de Registro de tiempos'!H53</f>
        <v>Bad usage</v>
      </c>
      <c r="E100" s="77"/>
      <c r="F100" s="77"/>
      <c r="G100" s="77"/>
      <c r="H100" s="77"/>
      <c r="I100" s="77"/>
      <c r="J100" s="77"/>
      <c r="K100" s="77"/>
      <c r="L100" s="77"/>
      <c r="M100" s="77"/>
      <c r="N100" s="78"/>
      <c r="O100" s="61"/>
    </row>
    <row r="101" ht="12.0" customHeight="1">
      <c r="A101" s="61"/>
      <c r="B101" s="61"/>
      <c r="C101" s="61"/>
      <c r="D101" s="61"/>
      <c r="E101" s="61"/>
      <c r="F101" s="61"/>
      <c r="G101" s="69"/>
      <c r="H101" s="70"/>
      <c r="I101" s="70"/>
      <c r="J101" s="70"/>
      <c r="K101" s="70"/>
      <c r="L101" s="70"/>
      <c r="M101" s="70"/>
      <c r="N101" s="70"/>
      <c r="O101" s="61"/>
    </row>
    <row r="102" ht="12.0" customHeight="1">
      <c r="A102" s="61"/>
      <c r="B102" s="61"/>
      <c r="C102" s="61"/>
      <c r="D102" s="61" t="s">
        <v>171</v>
      </c>
      <c r="E102" s="61"/>
      <c r="F102" s="61"/>
      <c r="G102" s="69"/>
      <c r="H102" s="70"/>
      <c r="I102" s="70"/>
      <c r="J102" s="70"/>
      <c r="K102" s="70"/>
      <c r="L102" s="70"/>
      <c r="M102" s="70"/>
      <c r="N102" s="70"/>
      <c r="O102" s="61"/>
    </row>
    <row r="103" ht="12.0" customHeight="1">
      <c r="A103" s="61"/>
      <c r="B103" s="61"/>
      <c r="C103" s="61"/>
      <c r="D103" s="61"/>
      <c r="E103" s="61">
        <v>44.0</v>
      </c>
      <c r="F103" s="61"/>
      <c r="G103" s="69">
        <v>44.0</v>
      </c>
      <c r="H103" s="70">
        <v>44.0</v>
      </c>
      <c r="I103" s="70">
        <v>32.3</v>
      </c>
      <c r="J103" s="70">
        <v>45.0</v>
      </c>
      <c r="K103" s="70">
        <v>40.0</v>
      </c>
      <c r="L103" s="70">
        <v>25.0</v>
      </c>
      <c r="M103" s="165" t="s">
        <v>172</v>
      </c>
      <c r="N103" s="70"/>
      <c r="O103" s="61"/>
    </row>
    <row r="104" ht="12.0" customHeight="1">
      <c r="G104" s="166"/>
    </row>
    <row r="105" ht="12.0" customHeight="1">
      <c r="G105" s="166"/>
    </row>
    <row r="106" ht="12.0" customHeight="1">
      <c r="G106" s="166"/>
    </row>
    <row r="107" ht="12.0" customHeight="1">
      <c r="G107" s="166"/>
    </row>
    <row r="108" ht="12.0" customHeight="1">
      <c r="G108" s="166"/>
    </row>
    <row r="109" ht="12.0" customHeight="1">
      <c r="G109" s="166"/>
    </row>
    <row r="110" ht="12.0" customHeight="1">
      <c r="G110" s="166"/>
    </row>
    <row r="111" ht="12.0" customHeight="1">
      <c r="G111" s="166"/>
    </row>
    <row r="112" ht="12.0" customHeight="1">
      <c r="G112" s="166"/>
    </row>
    <row r="113" ht="12.0" customHeight="1">
      <c r="G113" s="166"/>
    </row>
    <row r="114" ht="12.0" customHeight="1">
      <c r="G114" s="166"/>
    </row>
    <row r="115" ht="12.0" customHeight="1">
      <c r="G115" s="166"/>
    </row>
    <row r="116" ht="12.0" customHeight="1">
      <c r="G116" s="166"/>
    </row>
    <row r="117" ht="12.0" customHeight="1">
      <c r="G117" s="166"/>
    </row>
    <row r="118" ht="12.0" customHeight="1">
      <c r="G118" s="166"/>
    </row>
    <row r="119" ht="12.0" customHeight="1">
      <c r="G119" s="166"/>
    </row>
    <row r="120" ht="12.0" customHeight="1">
      <c r="G120" s="166"/>
    </row>
    <row r="121" ht="12.0" customHeight="1">
      <c r="G121" s="166"/>
    </row>
    <row r="122" ht="12.0" customHeight="1">
      <c r="G122" s="166"/>
    </row>
    <row r="123" ht="12.0" customHeight="1">
      <c r="G123" s="166"/>
    </row>
    <row r="124" ht="12.0" customHeight="1">
      <c r="G124" s="166"/>
    </row>
    <row r="125" ht="12.0" customHeight="1">
      <c r="G125" s="166"/>
    </row>
    <row r="126" ht="12.0" customHeight="1">
      <c r="G126" s="166"/>
    </row>
    <row r="127" ht="12.0" customHeight="1">
      <c r="G127" s="166"/>
    </row>
    <row r="128" ht="12.0" customHeight="1">
      <c r="G128" s="166"/>
    </row>
    <row r="129" ht="12.0" customHeight="1">
      <c r="G129" s="166"/>
    </row>
    <row r="130" ht="12.0" customHeight="1">
      <c r="G130" s="166"/>
    </row>
    <row r="131" ht="12.0" customHeight="1">
      <c r="G131" s="166"/>
    </row>
    <row r="132" ht="12.0" customHeight="1">
      <c r="G132" s="166"/>
    </row>
    <row r="133" ht="12.0" customHeight="1">
      <c r="G133" s="166"/>
    </row>
    <row r="134" ht="12.0" customHeight="1">
      <c r="G134" s="166"/>
    </row>
    <row r="135" ht="12.0" customHeight="1">
      <c r="G135" s="166"/>
    </row>
    <row r="136" ht="12.0" customHeight="1">
      <c r="G136" s="166"/>
    </row>
    <row r="137" ht="12.0" customHeight="1">
      <c r="G137" s="166"/>
    </row>
    <row r="138" ht="12.0" customHeight="1">
      <c r="G138" s="166"/>
    </row>
    <row r="139" ht="12.0" customHeight="1">
      <c r="G139" s="166"/>
    </row>
    <row r="140" ht="12.0" customHeight="1">
      <c r="G140" s="166"/>
    </row>
    <row r="141" ht="12.0" customHeight="1">
      <c r="G141" s="166"/>
    </row>
    <row r="142" ht="12.0" customHeight="1">
      <c r="G142" s="166"/>
    </row>
    <row r="143" ht="12.0" customHeight="1">
      <c r="G143" s="166"/>
    </row>
    <row r="144" ht="12.0" customHeight="1">
      <c r="G144" s="166"/>
    </row>
    <row r="145" ht="12.0" customHeight="1">
      <c r="G145" s="166"/>
    </row>
    <row r="146" ht="12.0" customHeight="1">
      <c r="G146" s="166"/>
    </row>
    <row r="147" ht="12.0" customHeight="1">
      <c r="G147" s="166"/>
    </row>
    <row r="148" ht="12.0" customHeight="1">
      <c r="G148" s="166"/>
    </row>
    <row r="149" ht="12.0" customHeight="1">
      <c r="G149" s="166"/>
    </row>
    <row r="150" ht="12.0" customHeight="1">
      <c r="G150" s="166"/>
    </row>
    <row r="151" ht="12.0" customHeight="1">
      <c r="G151" s="166"/>
    </row>
    <row r="152" ht="12.0" customHeight="1">
      <c r="G152" s="166"/>
    </row>
    <row r="153" ht="12.0" customHeight="1">
      <c r="G153" s="166"/>
    </row>
    <row r="154" ht="12.0" customHeight="1">
      <c r="G154" s="166"/>
    </row>
    <row r="155" ht="12.0" customHeight="1">
      <c r="G155" s="166"/>
    </row>
    <row r="156" ht="12.0" customHeight="1">
      <c r="G156" s="166"/>
    </row>
    <row r="157" ht="12.0" customHeight="1">
      <c r="G157" s="166"/>
    </row>
    <row r="158" ht="12.0" customHeight="1">
      <c r="G158" s="166"/>
    </row>
    <row r="159" ht="12.0" customHeight="1">
      <c r="G159" s="166"/>
    </row>
    <row r="160" ht="12.0" customHeight="1">
      <c r="G160" s="166"/>
    </row>
    <row r="161" ht="12.0" customHeight="1">
      <c r="G161" s="166"/>
    </row>
    <row r="162" ht="12.0" customHeight="1">
      <c r="G162" s="166"/>
    </row>
    <row r="163" ht="12.0" customHeight="1">
      <c r="G163" s="166"/>
    </row>
    <row r="164" ht="12.0" customHeight="1">
      <c r="G164" s="166"/>
    </row>
    <row r="165" ht="12.0" customHeight="1">
      <c r="G165" s="166"/>
    </row>
    <row r="166" ht="12.0" customHeight="1">
      <c r="G166" s="166"/>
    </row>
    <row r="167" ht="12.0" customHeight="1">
      <c r="G167" s="166"/>
    </row>
    <row r="168" ht="12.0" customHeight="1">
      <c r="G168" s="166"/>
    </row>
    <row r="169" ht="12.0" customHeight="1">
      <c r="G169" s="166"/>
    </row>
    <row r="170" ht="12.0" customHeight="1">
      <c r="G170" s="166"/>
    </row>
    <row r="171" ht="12.0" customHeight="1">
      <c r="G171" s="166"/>
    </row>
    <row r="172" ht="12.0" customHeight="1">
      <c r="G172" s="166"/>
    </row>
    <row r="173" ht="12.0" customHeight="1">
      <c r="G173" s="166"/>
    </row>
    <row r="174" ht="12.0" customHeight="1">
      <c r="G174" s="166"/>
    </row>
    <row r="175" ht="12.0" customHeight="1">
      <c r="G175" s="166"/>
    </row>
    <row r="176" ht="12.0" customHeight="1">
      <c r="G176" s="166"/>
    </row>
    <row r="177" ht="12.0" customHeight="1">
      <c r="G177" s="166"/>
    </row>
    <row r="178" ht="12.0" customHeight="1">
      <c r="G178" s="166"/>
    </row>
    <row r="179" ht="12.0" customHeight="1">
      <c r="G179" s="166"/>
    </row>
    <row r="180" ht="12.0" customHeight="1">
      <c r="G180" s="166"/>
    </row>
    <row r="181" ht="12.0" customHeight="1">
      <c r="G181" s="166"/>
    </row>
    <row r="182" ht="12.0" customHeight="1">
      <c r="G182" s="166"/>
    </row>
    <row r="183" ht="12.0" customHeight="1">
      <c r="G183" s="166"/>
    </row>
    <row r="184" ht="12.0" customHeight="1">
      <c r="G184" s="166"/>
    </row>
    <row r="185" ht="12.0" customHeight="1">
      <c r="G185" s="166"/>
    </row>
    <row r="186" ht="12.0" customHeight="1">
      <c r="G186" s="166"/>
    </row>
    <row r="187" ht="12.0" customHeight="1">
      <c r="G187" s="166"/>
    </row>
    <row r="188" ht="12.0" customHeight="1">
      <c r="G188" s="166"/>
    </row>
    <row r="189" ht="12.0" customHeight="1">
      <c r="G189" s="166"/>
    </row>
    <row r="190" ht="12.0" customHeight="1">
      <c r="G190" s="166"/>
    </row>
    <row r="191" ht="12.0" customHeight="1">
      <c r="G191" s="166"/>
    </row>
    <row r="192" ht="12.0" customHeight="1">
      <c r="G192" s="166"/>
    </row>
    <row r="193" ht="12.0" customHeight="1">
      <c r="G193" s="166"/>
    </row>
    <row r="194" ht="12.0" customHeight="1">
      <c r="G194" s="166"/>
    </row>
    <row r="195" ht="12.0" customHeight="1">
      <c r="G195" s="166"/>
    </row>
    <row r="196" ht="12.0" customHeight="1">
      <c r="G196" s="166"/>
    </row>
    <row r="197" ht="12.0" customHeight="1">
      <c r="G197" s="166"/>
    </row>
    <row r="198" ht="12.0" customHeight="1">
      <c r="G198" s="166"/>
    </row>
    <row r="199" ht="12.0" customHeight="1">
      <c r="G199" s="166"/>
    </row>
    <row r="200" ht="12.0" customHeight="1">
      <c r="G200" s="166"/>
    </row>
    <row r="201" ht="12.0" customHeight="1">
      <c r="G201" s="166"/>
    </row>
    <row r="202" ht="12.0" customHeight="1">
      <c r="G202" s="166"/>
    </row>
    <row r="203" ht="12.0" customHeight="1">
      <c r="G203" s="166"/>
    </row>
    <row r="204" ht="12.0" customHeight="1">
      <c r="G204" s="166"/>
    </row>
    <row r="205" ht="12.0" customHeight="1">
      <c r="G205" s="166"/>
    </row>
    <row r="206" ht="12.0" customHeight="1">
      <c r="G206" s="166"/>
    </row>
    <row r="207" ht="12.0" customHeight="1">
      <c r="G207" s="166"/>
    </row>
    <row r="208" ht="12.0" customHeight="1">
      <c r="G208" s="166"/>
    </row>
    <row r="209" ht="12.0" customHeight="1">
      <c r="G209" s="166"/>
    </row>
    <row r="210" ht="12.0" customHeight="1">
      <c r="G210" s="166"/>
    </row>
    <row r="211" ht="12.0" customHeight="1">
      <c r="G211" s="166"/>
    </row>
    <row r="212" ht="12.0" customHeight="1">
      <c r="G212" s="166"/>
    </row>
    <row r="213" ht="12.0" customHeight="1">
      <c r="G213" s="166"/>
    </row>
    <row r="214" ht="12.0" customHeight="1">
      <c r="G214" s="166"/>
    </row>
    <row r="215" ht="12.0" customHeight="1">
      <c r="G215" s="166"/>
    </row>
    <row r="216" ht="12.0" customHeight="1">
      <c r="G216" s="166"/>
    </row>
    <row r="217" ht="12.0" customHeight="1">
      <c r="G217" s="166"/>
    </row>
    <row r="218" ht="12.0" customHeight="1">
      <c r="G218" s="166"/>
    </row>
    <row r="219" ht="12.0" customHeight="1">
      <c r="G219" s="166"/>
    </row>
    <row r="220" ht="12.0" customHeight="1">
      <c r="G220" s="166"/>
    </row>
    <row r="221" ht="12.0" customHeight="1">
      <c r="G221" s="166"/>
    </row>
    <row r="222" ht="12.0" customHeight="1">
      <c r="G222" s="166"/>
    </row>
    <row r="223" ht="12.0" customHeight="1">
      <c r="G223" s="166"/>
    </row>
    <row r="224" ht="12.0" customHeight="1">
      <c r="G224" s="166"/>
    </row>
    <row r="225" ht="12.0" customHeight="1">
      <c r="G225" s="166"/>
    </row>
    <row r="226" ht="12.0" customHeight="1">
      <c r="G226" s="166"/>
    </row>
    <row r="227" ht="12.0" customHeight="1">
      <c r="G227" s="166"/>
    </row>
    <row r="228" ht="12.0" customHeight="1">
      <c r="G228" s="166"/>
    </row>
    <row r="229" ht="12.0" customHeight="1">
      <c r="G229" s="166"/>
    </row>
    <row r="230" ht="12.0" customHeight="1">
      <c r="G230" s="166"/>
    </row>
    <row r="231" ht="12.0" customHeight="1">
      <c r="G231" s="166"/>
    </row>
    <row r="232" ht="12.0" customHeight="1">
      <c r="G232" s="166"/>
    </row>
    <row r="233" ht="12.0" customHeight="1">
      <c r="G233" s="166"/>
    </row>
    <row r="234" ht="12.0" customHeight="1">
      <c r="G234" s="166"/>
    </row>
    <row r="235" ht="12.0" customHeight="1">
      <c r="G235" s="166"/>
    </row>
    <row r="236" ht="12.0" customHeight="1">
      <c r="G236" s="166"/>
    </row>
    <row r="237" ht="12.0" customHeight="1">
      <c r="G237" s="166"/>
    </row>
    <row r="238" ht="12.0" customHeight="1">
      <c r="G238" s="166"/>
    </row>
    <row r="239" ht="12.0" customHeight="1">
      <c r="G239" s="166"/>
    </row>
    <row r="240" ht="12.0" customHeight="1">
      <c r="G240" s="166"/>
    </row>
    <row r="241" ht="12.0" customHeight="1">
      <c r="G241" s="166"/>
    </row>
    <row r="242" ht="12.0" customHeight="1">
      <c r="G242" s="166"/>
    </row>
    <row r="243" ht="12.0" customHeight="1">
      <c r="G243" s="166"/>
    </row>
    <row r="244" ht="12.0" customHeight="1">
      <c r="G244" s="166"/>
    </row>
    <row r="245" ht="12.0" customHeight="1">
      <c r="G245" s="166"/>
    </row>
    <row r="246" ht="12.0" customHeight="1">
      <c r="G246" s="166"/>
    </row>
    <row r="247" ht="12.0" customHeight="1">
      <c r="G247" s="166"/>
    </row>
    <row r="248" ht="12.0" customHeight="1">
      <c r="G248" s="166"/>
    </row>
    <row r="249" ht="12.0" customHeight="1">
      <c r="G249" s="166"/>
    </row>
    <row r="250" ht="12.0" customHeight="1">
      <c r="G250" s="166"/>
    </row>
    <row r="251" ht="12.0" customHeight="1">
      <c r="G251" s="166"/>
    </row>
    <row r="252" ht="12.0" customHeight="1">
      <c r="G252" s="166"/>
    </row>
    <row r="253" ht="12.0" customHeight="1">
      <c r="G253" s="166"/>
    </row>
    <row r="254" ht="12.0" customHeight="1">
      <c r="G254" s="166"/>
    </row>
    <row r="255" ht="12.0" customHeight="1">
      <c r="G255" s="166"/>
    </row>
    <row r="256" ht="12.0" customHeight="1">
      <c r="G256" s="166"/>
    </row>
    <row r="257" ht="12.0" customHeight="1">
      <c r="G257" s="166"/>
    </row>
    <row r="258" ht="12.0" customHeight="1">
      <c r="G258" s="166"/>
    </row>
    <row r="259" ht="12.0" customHeight="1">
      <c r="G259" s="166"/>
    </row>
    <row r="260" ht="12.0" customHeight="1">
      <c r="G260" s="166"/>
    </row>
    <row r="261" ht="12.0" customHeight="1">
      <c r="G261" s="166"/>
    </row>
    <row r="262" ht="12.0" customHeight="1">
      <c r="G262" s="166"/>
    </row>
    <row r="263" ht="12.0" customHeight="1">
      <c r="G263" s="166"/>
    </row>
    <row r="264" ht="12.0" customHeight="1">
      <c r="G264" s="166"/>
    </row>
    <row r="265" ht="12.0" customHeight="1">
      <c r="G265" s="166"/>
    </row>
    <row r="266" ht="12.0" customHeight="1">
      <c r="G266" s="166"/>
    </row>
    <row r="267" ht="12.0" customHeight="1">
      <c r="G267" s="166"/>
    </row>
    <row r="268" ht="12.0" customHeight="1">
      <c r="G268" s="166"/>
    </row>
    <row r="269" ht="12.0" customHeight="1">
      <c r="G269" s="166"/>
    </row>
    <row r="270" ht="12.0" customHeight="1">
      <c r="G270" s="166"/>
    </row>
    <row r="271" ht="12.0" customHeight="1">
      <c r="G271" s="166"/>
    </row>
    <row r="272" ht="12.0" customHeight="1">
      <c r="G272" s="166"/>
    </row>
    <row r="273" ht="12.0" customHeight="1">
      <c r="G273" s="166"/>
    </row>
    <row r="274" ht="12.0" customHeight="1">
      <c r="G274" s="166"/>
    </row>
    <row r="275" ht="12.0" customHeight="1">
      <c r="G275" s="166"/>
    </row>
    <row r="276" ht="12.0" customHeight="1">
      <c r="G276" s="166"/>
    </row>
    <row r="277" ht="12.0" customHeight="1">
      <c r="G277" s="166"/>
    </row>
    <row r="278" ht="12.0" customHeight="1">
      <c r="G278" s="166"/>
    </row>
    <row r="279" ht="12.0" customHeight="1">
      <c r="G279" s="166"/>
    </row>
    <row r="280" ht="12.0" customHeight="1">
      <c r="G280" s="166"/>
    </row>
    <row r="281" ht="12.0" customHeight="1">
      <c r="G281" s="166"/>
    </row>
    <row r="282" ht="12.0" customHeight="1">
      <c r="G282" s="166"/>
    </row>
    <row r="283" ht="12.0" customHeight="1">
      <c r="G283" s="166"/>
    </row>
    <row r="284" ht="12.0" customHeight="1">
      <c r="G284" s="166"/>
    </row>
    <row r="285" ht="12.0" customHeight="1">
      <c r="G285" s="166"/>
    </row>
    <row r="286" ht="12.0" customHeight="1">
      <c r="G286" s="166"/>
    </row>
    <row r="287" ht="12.0" customHeight="1">
      <c r="G287" s="166"/>
    </row>
    <row r="288" ht="12.0" customHeight="1">
      <c r="G288" s="166"/>
    </row>
    <row r="289" ht="12.0" customHeight="1">
      <c r="G289" s="166"/>
    </row>
    <row r="290" ht="12.0" customHeight="1">
      <c r="G290" s="166"/>
    </row>
    <row r="291" ht="12.0" customHeight="1">
      <c r="G291" s="166"/>
    </row>
    <row r="292" ht="12.0" customHeight="1">
      <c r="G292" s="166"/>
    </row>
    <row r="293" ht="12.0" customHeight="1">
      <c r="G293" s="166"/>
    </row>
    <row r="294" ht="12.0" customHeight="1">
      <c r="G294" s="166"/>
    </row>
    <row r="295" ht="12.0" customHeight="1">
      <c r="G295" s="166"/>
    </row>
    <row r="296" ht="12.0" customHeight="1">
      <c r="G296" s="166"/>
    </row>
    <row r="297" ht="12.0" customHeight="1">
      <c r="G297" s="166"/>
    </row>
    <row r="298" ht="12.0" customHeight="1">
      <c r="G298" s="166"/>
    </row>
    <row r="299" ht="12.0" customHeight="1">
      <c r="G299" s="166"/>
    </row>
    <row r="300" ht="12.0" customHeight="1">
      <c r="G300" s="166"/>
    </row>
    <row r="301" ht="12.0" customHeight="1">
      <c r="G301" s="166"/>
    </row>
    <row r="302" ht="12.0" customHeight="1">
      <c r="G302" s="166"/>
    </row>
    <row r="303" ht="12.0" customHeight="1">
      <c r="G303" s="166"/>
    </row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</sheetData>
  <mergeCells count="99">
    <mergeCell ref="D48:N48"/>
    <mergeCell ref="D50:N50"/>
    <mergeCell ref="D34:N34"/>
    <mergeCell ref="D36:N36"/>
    <mergeCell ref="D38:N38"/>
    <mergeCell ref="D40:G40"/>
    <mergeCell ref="D42:N42"/>
    <mergeCell ref="D44:N44"/>
    <mergeCell ref="D46:N46"/>
    <mergeCell ref="D58:N58"/>
    <mergeCell ref="D60:N60"/>
    <mergeCell ref="B45:B46"/>
    <mergeCell ref="B47:B48"/>
    <mergeCell ref="B49:B50"/>
    <mergeCell ref="B51:B52"/>
    <mergeCell ref="D52:N52"/>
    <mergeCell ref="D54:N54"/>
    <mergeCell ref="D56:N56"/>
    <mergeCell ref="D66:N66"/>
    <mergeCell ref="D68:N68"/>
    <mergeCell ref="B53:B54"/>
    <mergeCell ref="B55:B56"/>
    <mergeCell ref="B57:B58"/>
    <mergeCell ref="B59:B60"/>
    <mergeCell ref="B61:B62"/>
    <mergeCell ref="D62:N62"/>
    <mergeCell ref="D64:N64"/>
    <mergeCell ref="D72:N72"/>
    <mergeCell ref="D74:N74"/>
    <mergeCell ref="B63:B64"/>
    <mergeCell ref="B65:B66"/>
    <mergeCell ref="B67:B68"/>
    <mergeCell ref="B69:B70"/>
    <mergeCell ref="D70:N70"/>
    <mergeCell ref="B71:B72"/>
    <mergeCell ref="B73:B74"/>
    <mergeCell ref="D84:N84"/>
    <mergeCell ref="D86:N86"/>
    <mergeCell ref="B75:B76"/>
    <mergeCell ref="D76:N76"/>
    <mergeCell ref="B77:B78"/>
    <mergeCell ref="D78:N78"/>
    <mergeCell ref="B79:B80"/>
    <mergeCell ref="D80:N80"/>
    <mergeCell ref="D82:N82"/>
    <mergeCell ref="D90:N90"/>
    <mergeCell ref="D92:N92"/>
    <mergeCell ref="B81:B82"/>
    <mergeCell ref="B83:B84"/>
    <mergeCell ref="B85:B86"/>
    <mergeCell ref="B87:B88"/>
    <mergeCell ref="D88:N88"/>
    <mergeCell ref="B89:B90"/>
    <mergeCell ref="B91:B92"/>
    <mergeCell ref="D8:N8"/>
    <mergeCell ref="D10:N10"/>
    <mergeCell ref="B1:D1"/>
    <mergeCell ref="C3:D3"/>
    <mergeCell ref="E5:F5"/>
    <mergeCell ref="G5:I5"/>
    <mergeCell ref="J5:N5"/>
    <mergeCell ref="B7:B8"/>
    <mergeCell ref="B9:B10"/>
    <mergeCell ref="B11:B12"/>
    <mergeCell ref="D12:N12"/>
    <mergeCell ref="B13:B14"/>
    <mergeCell ref="D14:N14"/>
    <mergeCell ref="B15:B16"/>
    <mergeCell ref="D16:N16"/>
    <mergeCell ref="D18:N18"/>
    <mergeCell ref="B17:B18"/>
    <mergeCell ref="B19:B20"/>
    <mergeCell ref="B21:B22"/>
    <mergeCell ref="B23:B24"/>
    <mergeCell ref="B25:B26"/>
    <mergeCell ref="B27:B28"/>
    <mergeCell ref="B29:B30"/>
    <mergeCell ref="D20:N20"/>
    <mergeCell ref="D22:N22"/>
    <mergeCell ref="D24:N24"/>
    <mergeCell ref="D26:N26"/>
    <mergeCell ref="D28:N28"/>
    <mergeCell ref="D30:N30"/>
    <mergeCell ref="D32:G32"/>
    <mergeCell ref="B31:B32"/>
    <mergeCell ref="B33:B34"/>
    <mergeCell ref="B35:B36"/>
    <mergeCell ref="B37:B38"/>
    <mergeCell ref="B39:B40"/>
    <mergeCell ref="B41:B42"/>
    <mergeCell ref="B43:B44"/>
    <mergeCell ref="B93:B94"/>
    <mergeCell ref="D94:N94"/>
    <mergeCell ref="B95:B96"/>
    <mergeCell ref="D96:N96"/>
    <mergeCell ref="B97:B98"/>
    <mergeCell ref="D98:N98"/>
    <mergeCell ref="B99:B100"/>
    <mergeCell ref="D100:N100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19.38"/>
    <col customWidth="1" min="3" max="3" width="10.63"/>
    <col customWidth="1" min="4" max="4" width="19.75"/>
    <col customWidth="1" min="5" max="5" width="20.25"/>
    <col customWidth="1" min="6" max="6" width="19.5"/>
    <col customWidth="1" min="7" max="7" width="18.5"/>
    <col customWidth="1" min="8" max="8" width="17.5"/>
    <col customWidth="1" min="9" max="9" width="14.75"/>
    <col customWidth="1" min="10" max="26" width="10.63"/>
  </cols>
  <sheetData>
    <row r="1" ht="12.75" customHeight="1">
      <c r="B1" s="167" t="s">
        <v>173</v>
      </c>
      <c r="D1" s="168"/>
    </row>
    <row r="2" ht="12.75" customHeight="1">
      <c r="A2" s="167" t="s">
        <v>174</v>
      </c>
      <c r="D2" s="168"/>
    </row>
    <row r="3" ht="12.75" customHeight="1">
      <c r="A3" s="169" t="s">
        <v>175</v>
      </c>
      <c r="B3" s="170" t="s">
        <v>176</v>
      </c>
      <c r="D3" s="171" t="s">
        <v>177</v>
      </c>
      <c r="E3" s="167" t="s">
        <v>178</v>
      </c>
      <c r="F3" s="172"/>
    </row>
    <row r="4" ht="12.75" customHeight="1">
      <c r="B4" s="170" t="s">
        <v>179</v>
      </c>
      <c r="D4" s="171" t="s">
        <v>180</v>
      </c>
      <c r="E4" s="173">
        <v>45705.0</v>
      </c>
    </row>
    <row r="5" ht="12.75" customHeight="1">
      <c r="B5" s="170" t="s">
        <v>181</v>
      </c>
      <c r="D5" s="168"/>
    </row>
    <row r="6" ht="12.75" customHeight="1">
      <c r="D6" s="168"/>
    </row>
    <row r="7" ht="12.75" customHeight="1">
      <c r="A7" s="170" t="s">
        <v>182</v>
      </c>
      <c r="D7" s="168"/>
    </row>
    <row r="8" ht="12.75" customHeight="1">
      <c r="A8" s="174" t="s">
        <v>131</v>
      </c>
      <c r="B8" s="174" t="s">
        <v>183</v>
      </c>
      <c r="C8" s="174" t="s">
        <v>184</v>
      </c>
      <c r="D8" s="175" t="s">
        <v>185</v>
      </c>
      <c r="E8" s="174" t="s">
        <v>186</v>
      </c>
      <c r="F8" s="174" t="s">
        <v>187</v>
      </c>
      <c r="G8" s="174" t="s">
        <v>188</v>
      </c>
      <c r="H8" s="174" t="s">
        <v>189</v>
      </c>
      <c r="I8" s="174" t="s">
        <v>190</v>
      </c>
    </row>
    <row r="9" ht="12.75" customHeight="1">
      <c r="A9" s="176" t="s">
        <v>191</v>
      </c>
      <c r="B9" s="177"/>
      <c r="C9" s="177"/>
      <c r="D9" s="178"/>
      <c r="E9" s="177"/>
      <c r="F9" s="177"/>
      <c r="G9" s="177"/>
      <c r="H9" s="177"/>
      <c r="I9" s="177"/>
    </row>
    <row r="10" ht="12.75" customHeight="1">
      <c r="A10" s="176" t="s">
        <v>192</v>
      </c>
      <c r="B10" s="177"/>
      <c r="C10" s="177"/>
      <c r="D10" s="178"/>
      <c r="E10" s="177"/>
      <c r="F10" s="177"/>
      <c r="G10" s="177"/>
      <c r="H10" s="177"/>
      <c r="I10" s="177"/>
    </row>
    <row r="11" ht="12.75" customHeight="1">
      <c r="A11" s="179">
        <v>1.0</v>
      </c>
      <c r="B11" s="180">
        <v>15.0</v>
      </c>
      <c r="C11" s="180">
        <v>22.0</v>
      </c>
      <c r="D11" s="181">
        <f t="shared" ref="D11:D21" si="1">DIVIDE(C11,B11)</f>
        <v>1.466666667</v>
      </c>
      <c r="E11" s="180" t="s">
        <v>193</v>
      </c>
      <c r="F11" s="180" t="s">
        <v>193</v>
      </c>
      <c r="G11" s="182">
        <v>10.0</v>
      </c>
      <c r="H11" s="179">
        <f t="shared" ref="H11:H21" si="2">AVERAGE(G11,I11)</f>
        <v>15</v>
      </c>
      <c r="I11" s="182">
        <v>20.0</v>
      </c>
    </row>
    <row r="12" ht="12.75" customHeight="1">
      <c r="A12" s="179">
        <v>2.0</v>
      </c>
      <c r="B12" s="180">
        <v>11.0</v>
      </c>
      <c r="C12" s="180">
        <v>38.0</v>
      </c>
      <c r="D12" s="181">
        <f t="shared" si="1"/>
        <v>3.454545455</v>
      </c>
      <c r="E12" s="180" t="s">
        <v>194</v>
      </c>
      <c r="F12" s="180" t="s">
        <v>194</v>
      </c>
      <c r="G12" s="182">
        <v>7.0</v>
      </c>
      <c r="H12" s="179">
        <f t="shared" si="2"/>
        <v>11</v>
      </c>
      <c r="I12" s="182">
        <v>15.0</v>
      </c>
    </row>
    <row r="13" ht="12.75" customHeight="1">
      <c r="A13" s="179">
        <v>3.0</v>
      </c>
      <c r="B13" s="180">
        <v>15.0</v>
      </c>
      <c r="C13" s="180">
        <v>44.0</v>
      </c>
      <c r="D13" s="181">
        <f t="shared" si="1"/>
        <v>2.933333333</v>
      </c>
      <c r="E13" s="180" t="s">
        <v>195</v>
      </c>
      <c r="F13" s="180" t="s">
        <v>195</v>
      </c>
      <c r="G13" s="182">
        <v>11.0</v>
      </c>
      <c r="H13" s="179">
        <f t="shared" si="2"/>
        <v>15.5</v>
      </c>
      <c r="I13" s="182">
        <v>20.0</v>
      </c>
    </row>
    <row r="14" ht="12.75" customHeight="1">
      <c r="A14" s="179">
        <v>4.0</v>
      </c>
      <c r="B14" s="180">
        <v>2.0</v>
      </c>
      <c r="C14" s="180">
        <v>17.0</v>
      </c>
      <c r="D14" s="181">
        <f t="shared" si="1"/>
        <v>8.5</v>
      </c>
      <c r="E14" s="180" t="s">
        <v>196</v>
      </c>
      <c r="F14" s="180" t="s">
        <v>196</v>
      </c>
      <c r="G14" s="182">
        <v>1.0</v>
      </c>
      <c r="H14" s="179">
        <f t="shared" si="2"/>
        <v>3</v>
      </c>
      <c r="I14" s="182">
        <v>5.0</v>
      </c>
    </row>
    <row r="15" ht="12.75" customHeight="1">
      <c r="A15" s="179">
        <v>5.0</v>
      </c>
      <c r="B15" s="180">
        <v>30.0</v>
      </c>
      <c r="C15" s="180">
        <v>138.0</v>
      </c>
      <c r="D15" s="181">
        <f t="shared" si="1"/>
        <v>4.6</v>
      </c>
      <c r="E15" s="180" t="s">
        <v>197</v>
      </c>
      <c r="F15" s="180" t="s">
        <v>197</v>
      </c>
      <c r="G15" s="182">
        <v>10.0</v>
      </c>
      <c r="H15" s="179">
        <f t="shared" si="2"/>
        <v>30</v>
      </c>
      <c r="I15" s="182">
        <v>50.0</v>
      </c>
    </row>
    <row r="16" ht="12.75" customHeight="1">
      <c r="A16" s="179">
        <v>6.0</v>
      </c>
      <c r="B16" s="180">
        <v>12.0</v>
      </c>
      <c r="C16" s="180">
        <v>26.0</v>
      </c>
      <c r="D16" s="181">
        <f t="shared" si="1"/>
        <v>2.166666667</v>
      </c>
      <c r="E16" s="180" t="s">
        <v>198</v>
      </c>
      <c r="F16" s="180" t="s">
        <v>198</v>
      </c>
      <c r="G16" s="182">
        <v>10.0</v>
      </c>
      <c r="H16" s="179">
        <f t="shared" si="2"/>
        <v>14</v>
      </c>
      <c r="I16" s="182">
        <v>18.0</v>
      </c>
    </row>
    <row r="17" ht="12.75" customHeight="1">
      <c r="A17" s="179">
        <v>7.0</v>
      </c>
      <c r="B17" s="180">
        <v>8.0</v>
      </c>
      <c r="C17" s="180">
        <v>26.0</v>
      </c>
      <c r="D17" s="181">
        <f t="shared" si="1"/>
        <v>3.25</v>
      </c>
      <c r="E17" s="180" t="s">
        <v>199</v>
      </c>
      <c r="F17" s="180" t="s">
        <v>199</v>
      </c>
      <c r="G17" s="182">
        <v>3.0</v>
      </c>
      <c r="H17" s="179">
        <f t="shared" si="2"/>
        <v>9</v>
      </c>
      <c r="I17" s="182">
        <v>15.0</v>
      </c>
    </row>
    <row r="18" ht="12.75" customHeight="1">
      <c r="A18" s="179">
        <v>8.0</v>
      </c>
      <c r="B18" s="180">
        <v>5.0</v>
      </c>
      <c r="C18" s="180">
        <v>21.0</v>
      </c>
      <c r="D18" s="181">
        <f t="shared" si="1"/>
        <v>4.2</v>
      </c>
      <c r="E18" s="180" t="s">
        <v>200</v>
      </c>
      <c r="F18" s="180" t="s">
        <v>200</v>
      </c>
      <c r="G18" s="182">
        <v>3.0</v>
      </c>
      <c r="H18" s="179">
        <f t="shared" si="2"/>
        <v>6.5</v>
      </c>
      <c r="I18" s="182">
        <v>10.0</v>
      </c>
    </row>
    <row r="19" ht="12.75" customHeight="1">
      <c r="A19" s="179">
        <v>9.0</v>
      </c>
      <c r="B19" s="180">
        <v>6.0</v>
      </c>
      <c r="C19" s="180">
        <v>21.0</v>
      </c>
      <c r="D19" s="181">
        <f t="shared" si="1"/>
        <v>3.5</v>
      </c>
      <c r="E19" s="180" t="s">
        <v>201</v>
      </c>
      <c r="F19" s="180" t="s">
        <v>201</v>
      </c>
      <c r="G19" s="182">
        <v>5.0</v>
      </c>
      <c r="H19" s="179">
        <f t="shared" si="2"/>
        <v>11</v>
      </c>
      <c r="I19" s="182">
        <v>17.0</v>
      </c>
    </row>
    <row r="20" ht="12.75" customHeight="1">
      <c r="A20" s="179">
        <v>10.0</v>
      </c>
      <c r="B20" s="180">
        <v>5.0</v>
      </c>
      <c r="C20" s="180">
        <v>32.0</v>
      </c>
      <c r="D20" s="181">
        <f t="shared" si="1"/>
        <v>6.4</v>
      </c>
      <c r="E20" s="180" t="s">
        <v>202</v>
      </c>
      <c r="F20" s="180" t="s">
        <v>202</v>
      </c>
      <c r="G20" s="182">
        <v>3.0</v>
      </c>
      <c r="H20" s="179">
        <f t="shared" si="2"/>
        <v>7</v>
      </c>
      <c r="I20" s="182">
        <v>11.0</v>
      </c>
    </row>
    <row r="21" ht="12.75" customHeight="1">
      <c r="A21" s="179">
        <v>11.0</v>
      </c>
      <c r="B21" s="180">
        <v>9.0</v>
      </c>
      <c r="C21" s="180">
        <v>31.0</v>
      </c>
      <c r="D21" s="181">
        <f t="shared" si="1"/>
        <v>3.444444444</v>
      </c>
      <c r="E21" s="180" t="s">
        <v>203</v>
      </c>
      <c r="F21" s="180" t="s">
        <v>203</v>
      </c>
      <c r="G21" s="182">
        <v>7.0</v>
      </c>
      <c r="H21" s="179">
        <f t="shared" si="2"/>
        <v>11</v>
      </c>
      <c r="I21" s="182">
        <v>15.0</v>
      </c>
    </row>
    <row r="22" ht="12.75" customHeight="1">
      <c r="A22" s="176" t="s">
        <v>204</v>
      </c>
      <c r="B22" s="177"/>
      <c r="C22" s="177"/>
      <c r="D22" s="178"/>
      <c r="E22" s="177"/>
      <c r="F22" s="177"/>
      <c r="G22" s="177"/>
      <c r="H22" s="177"/>
      <c r="I22" s="177"/>
    </row>
    <row r="23" ht="12.75" customHeight="1">
      <c r="A23" s="179">
        <v>12.0</v>
      </c>
      <c r="B23" s="180">
        <v>9.0</v>
      </c>
      <c r="C23" s="180">
        <v>31.0</v>
      </c>
      <c r="D23" s="181">
        <f t="shared" ref="D23:D25" si="3">DIVIDE(C23,B23)</f>
        <v>3.444444444</v>
      </c>
      <c r="E23" s="180" t="s">
        <v>205</v>
      </c>
      <c r="F23" s="180" t="s">
        <v>205</v>
      </c>
      <c r="G23" s="182">
        <v>7.0</v>
      </c>
      <c r="H23" s="179">
        <f t="shared" ref="H23:H25" si="4">AVERAGE(G23,I23)</f>
        <v>11</v>
      </c>
      <c r="I23" s="182">
        <v>15.0</v>
      </c>
    </row>
    <row r="24" ht="12.75" customHeight="1">
      <c r="A24" s="179">
        <v>13.0</v>
      </c>
      <c r="B24" s="180">
        <v>5.0</v>
      </c>
      <c r="C24" s="180">
        <v>17.0</v>
      </c>
      <c r="D24" s="181">
        <f t="shared" si="3"/>
        <v>3.4</v>
      </c>
      <c r="E24" s="180" t="s">
        <v>206</v>
      </c>
      <c r="F24" s="180" t="s">
        <v>206</v>
      </c>
      <c r="G24" s="182">
        <v>4.0</v>
      </c>
      <c r="H24" s="179">
        <f t="shared" si="4"/>
        <v>8</v>
      </c>
      <c r="I24" s="182">
        <v>12.0</v>
      </c>
    </row>
    <row r="25" ht="12.75" customHeight="1">
      <c r="A25" s="179">
        <v>14.0</v>
      </c>
      <c r="B25" s="180">
        <v>5.0</v>
      </c>
      <c r="C25" s="180">
        <v>16.0</v>
      </c>
      <c r="D25" s="181">
        <f t="shared" si="3"/>
        <v>3.2</v>
      </c>
      <c r="E25" s="180" t="s">
        <v>207</v>
      </c>
      <c r="F25" s="180" t="s">
        <v>207</v>
      </c>
      <c r="G25" s="182">
        <v>4.0</v>
      </c>
      <c r="H25" s="179">
        <f t="shared" si="4"/>
        <v>8.5</v>
      </c>
      <c r="I25" s="182">
        <v>13.0</v>
      </c>
    </row>
    <row r="26" ht="12.75" customHeight="1">
      <c r="A26" s="176" t="s">
        <v>208</v>
      </c>
      <c r="B26" s="177"/>
      <c r="C26" s="177"/>
      <c r="D26" s="178"/>
      <c r="E26" s="177"/>
      <c r="F26" s="177"/>
      <c r="G26" s="177"/>
      <c r="H26" s="177"/>
      <c r="I26" s="176"/>
    </row>
    <row r="27" ht="12.75" customHeight="1">
      <c r="A27" s="179">
        <v>15.0</v>
      </c>
      <c r="B27" s="180">
        <v>70.0</v>
      </c>
      <c r="C27" s="179">
        <v>250.0</v>
      </c>
      <c r="D27" s="181">
        <f>DIVIDE(C27,B27)</f>
        <v>3.571428571</v>
      </c>
      <c r="E27" s="180" t="s">
        <v>209</v>
      </c>
      <c r="F27" s="180" t="s">
        <v>209</v>
      </c>
      <c r="G27" s="182">
        <v>50.0</v>
      </c>
      <c r="H27" s="179">
        <f>AVERAGE(G27,I27)</f>
        <v>65</v>
      </c>
      <c r="I27" s="182">
        <v>80.0</v>
      </c>
    </row>
    <row r="28" ht="12.75" customHeight="1">
      <c r="A28" s="176" t="s">
        <v>210</v>
      </c>
      <c r="B28" s="177"/>
      <c r="C28" s="177"/>
      <c r="D28" s="178"/>
      <c r="E28" s="177"/>
      <c r="F28" s="177"/>
      <c r="G28" s="177"/>
      <c r="H28" s="177"/>
      <c r="I28" s="177"/>
    </row>
    <row r="29" ht="12.75" customHeight="1">
      <c r="A29" s="179">
        <v>16.0</v>
      </c>
      <c r="B29" s="180">
        <v>10.0</v>
      </c>
      <c r="C29" s="180">
        <v>26.0</v>
      </c>
      <c r="D29" s="181">
        <f t="shared" ref="D29:D51" si="5">DIVIDE(C29,B29)</f>
        <v>2.6</v>
      </c>
      <c r="E29" s="180" t="s">
        <v>211</v>
      </c>
      <c r="F29" s="180" t="s">
        <v>211</v>
      </c>
      <c r="G29" s="182">
        <v>5.0</v>
      </c>
      <c r="H29" s="179">
        <f t="shared" ref="H29:H51" si="6">AVERAGE(G29,I29)</f>
        <v>12</v>
      </c>
      <c r="I29" s="182">
        <v>19.0</v>
      </c>
    </row>
    <row r="30" ht="12.75" customHeight="1">
      <c r="A30" s="179">
        <v>17.0</v>
      </c>
      <c r="B30" s="180">
        <v>25.0</v>
      </c>
      <c r="C30" s="180">
        <v>106.0</v>
      </c>
      <c r="D30" s="181">
        <f t="shared" si="5"/>
        <v>4.24</v>
      </c>
      <c r="E30" s="180" t="s">
        <v>212</v>
      </c>
      <c r="F30" s="180" t="s">
        <v>212</v>
      </c>
      <c r="G30" s="182">
        <v>10.0</v>
      </c>
      <c r="H30" s="179">
        <f t="shared" si="6"/>
        <v>25</v>
      </c>
      <c r="I30" s="182">
        <v>40.0</v>
      </c>
    </row>
    <row r="31" ht="12.75" customHeight="1">
      <c r="A31" s="179">
        <v>18.0</v>
      </c>
      <c r="B31" s="180">
        <v>24.0</v>
      </c>
      <c r="C31" s="180">
        <v>156.0</v>
      </c>
      <c r="D31" s="181">
        <f t="shared" si="5"/>
        <v>6.5</v>
      </c>
      <c r="E31" s="180" t="s">
        <v>213</v>
      </c>
      <c r="F31" s="180" t="s">
        <v>213</v>
      </c>
      <c r="G31" s="182">
        <v>15.0</v>
      </c>
      <c r="H31" s="179">
        <f t="shared" si="6"/>
        <v>28</v>
      </c>
      <c r="I31" s="182">
        <v>41.0</v>
      </c>
    </row>
    <row r="32" ht="12.75" customHeight="1">
      <c r="A32" s="179">
        <v>19.0</v>
      </c>
      <c r="B32" s="180">
        <v>20.0</v>
      </c>
      <c r="C32" s="180">
        <v>173.0</v>
      </c>
      <c r="D32" s="181">
        <f t="shared" si="5"/>
        <v>8.65</v>
      </c>
      <c r="E32" s="180" t="s">
        <v>214</v>
      </c>
      <c r="F32" s="180" t="s">
        <v>214</v>
      </c>
      <c r="G32" s="182">
        <v>9.0</v>
      </c>
      <c r="H32" s="179">
        <f t="shared" si="6"/>
        <v>22</v>
      </c>
      <c r="I32" s="182">
        <v>35.0</v>
      </c>
    </row>
    <row r="33" ht="12.75" customHeight="1">
      <c r="A33" s="179">
        <v>20.0</v>
      </c>
      <c r="B33" s="180">
        <v>14.0</v>
      </c>
      <c r="C33" s="180">
        <v>57.0</v>
      </c>
      <c r="D33" s="181">
        <f t="shared" si="5"/>
        <v>4.071428571</v>
      </c>
      <c r="E33" s="180" t="s">
        <v>215</v>
      </c>
      <c r="F33" s="180" t="s">
        <v>215</v>
      </c>
      <c r="G33" s="182">
        <v>11.0</v>
      </c>
      <c r="H33" s="179">
        <f t="shared" si="6"/>
        <v>20.5</v>
      </c>
      <c r="I33" s="182">
        <v>30.0</v>
      </c>
    </row>
    <row r="34" ht="12.75" customHeight="1">
      <c r="A34" s="179">
        <v>21.0</v>
      </c>
      <c r="B34" s="180">
        <v>19.0</v>
      </c>
      <c r="C34" s="180">
        <v>228.0</v>
      </c>
      <c r="D34" s="181">
        <f t="shared" si="5"/>
        <v>12</v>
      </c>
      <c r="E34" s="180" t="s">
        <v>216</v>
      </c>
      <c r="F34" s="180" t="s">
        <v>216</v>
      </c>
      <c r="G34" s="182">
        <v>15.0</v>
      </c>
      <c r="H34" s="179">
        <f t="shared" si="6"/>
        <v>27.5</v>
      </c>
      <c r="I34" s="182">
        <v>40.0</v>
      </c>
    </row>
    <row r="35" ht="12.75" customHeight="1">
      <c r="A35" s="179">
        <v>22.0</v>
      </c>
      <c r="B35" s="180">
        <v>3.0</v>
      </c>
      <c r="C35" s="180">
        <v>26.0</v>
      </c>
      <c r="D35" s="181">
        <f t="shared" si="5"/>
        <v>8.666666667</v>
      </c>
      <c r="E35" s="180" t="s">
        <v>217</v>
      </c>
      <c r="F35" s="180" t="s">
        <v>217</v>
      </c>
      <c r="G35" s="182">
        <v>1.0</v>
      </c>
      <c r="H35" s="179">
        <f t="shared" si="6"/>
        <v>4</v>
      </c>
      <c r="I35" s="182">
        <v>7.0</v>
      </c>
    </row>
    <row r="36" ht="12.75" customHeight="1">
      <c r="A36" s="179">
        <v>23.0</v>
      </c>
      <c r="B36" s="180">
        <v>5.0</v>
      </c>
      <c r="C36" s="180">
        <v>78.0</v>
      </c>
      <c r="D36" s="181">
        <f t="shared" si="5"/>
        <v>15.6</v>
      </c>
      <c r="E36" s="180" t="s">
        <v>218</v>
      </c>
      <c r="F36" s="180" t="s">
        <v>218</v>
      </c>
      <c r="G36" s="182">
        <v>2.0</v>
      </c>
      <c r="H36" s="179">
        <f t="shared" si="6"/>
        <v>5</v>
      </c>
      <c r="I36" s="182">
        <v>8.0</v>
      </c>
    </row>
    <row r="37" ht="12.75" customHeight="1">
      <c r="A37" s="179">
        <v>24.0</v>
      </c>
      <c r="B37" s="180">
        <v>6.0</v>
      </c>
      <c r="C37" s="180">
        <v>80.0</v>
      </c>
      <c r="D37" s="181">
        <f t="shared" si="5"/>
        <v>13.33333333</v>
      </c>
      <c r="E37" s="180" t="s">
        <v>219</v>
      </c>
      <c r="F37" s="180" t="s">
        <v>219</v>
      </c>
      <c r="G37" s="182">
        <v>3.0</v>
      </c>
      <c r="H37" s="179">
        <f t="shared" si="6"/>
        <v>6</v>
      </c>
      <c r="I37" s="182">
        <v>9.0</v>
      </c>
    </row>
    <row r="38" ht="12.75" customHeight="1">
      <c r="A38" s="179">
        <v>25.0</v>
      </c>
      <c r="B38" s="180">
        <v>7.0</v>
      </c>
      <c r="C38" s="180">
        <v>110.0</v>
      </c>
      <c r="D38" s="181">
        <f t="shared" si="5"/>
        <v>15.71428571</v>
      </c>
      <c r="E38" s="180" t="s">
        <v>220</v>
      </c>
      <c r="F38" s="180" t="s">
        <v>220</v>
      </c>
      <c r="G38" s="182">
        <v>5.0</v>
      </c>
      <c r="H38" s="179">
        <f t="shared" si="6"/>
        <v>6.5</v>
      </c>
      <c r="I38" s="182">
        <v>8.0</v>
      </c>
    </row>
    <row r="39" ht="12.75" customHeight="1">
      <c r="A39" s="179">
        <v>26.0</v>
      </c>
      <c r="B39" s="180">
        <v>3.0</v>
      </c>
      <c r="C39" s="180">
        <v>26.0</v>
      </c>
      <c r="D39" s="181">
        <f t="shared" si="5"/>
        <v>8.666666667</v>
      </c>
      <c r="E39" s="180" t="s">
        <v>221</v>
      </c>
      <c r="F39" s="180" t="s">
        <v>221</v>
      </c>
      <c r="G39" s="182">
        <v>1.0</v>
      </c>
      <c r="H39" s="179">
        <f t="shared" si="6"/>
        <v>4</v>
      </c>
      <c r="I39" s="182">
        <v>7.0</v>
      </c>
    </row>
    <row r="40" ht="12.75" customHeight="1">
      <c r="A40" s="179">
        <v>27.0</v>
      </c>
      <c r="B40" s="180">
        <v>5.0</v>
      </c>
      <c r="C40" s="180">
        <v>84.0</v>
      </c>
      <c r="D40" s="181">
        <f t="shared" si="5"/>
        <v>16.8</v>
      </c>
      <c r="E40" s="180" t="s">
        <v>222</v>
      </c>
      <c r="F40" s="180" t="s">
        <v>222</v>
      </c>
      <c r="G40" s="182">
        <v>2.0</v>
      </c>
      <c r="H40" s="179">
        <f t="shared" si="6"/>
        <v>5.5</v>
      </c>
      <c r="I40" s="182">
        <v>9.0</v>
      </c>
    </row>
    <row r="41" ht="12.75" customHeight="1">
      <c r="A41" s="179">
        <v>28.0</v>
      </c>
      <c r="B41" s="180">
        <v>11.0</v>
      </c>
      <c r="C41" s="180">
        <v>124.0</v>
      </c>
      <c r="D41" s="181">
        <f t="shared" si="5"/>
        <v>11.27272727</v>
      </c>
      <c r="E41" s="180" t="s">
        <v>223</v>
      </c>
      <c r="F41" s="180" t="s">
        <v>223</v>
      </c>
      <c r="G41" s="182">
        <v>4.0</v>
      </c>
      <c r="H41" s="179">
        <f t="shared" si="6"/>
        <v>11</v>
      </c>
      <c r="I41" s="182">
        <v>18.0</v>
      </c>
    </row>
    <row r="42" ht="12.75" customHeight="1">
      <c r="A42" s="179">
        <v>29.0</v>
      </c>
      <c r="B42" s="180">
        <v>9.0</v>
      </c>
      <c r="C42" s="180">
        <v>35.0</v>
      </c>
      <c r="D42" s="181">
        <f t="shared" si="5"/>
        <v>3.888888889</v>
      </c>
      <c r="E42" s="180" t="s">
        <v>224</v>
      </c>
      <c r="F42" s="180" t="s">
        <v>224</v>
      </c>
      <c r="G42" s="182">
        <v>5.0</v>
      </c>
      <c r="H42" s="179">
        <f t="shared" si="6"/>
        <v>10</v>
      </c>
      <c r="I42" s="182">
        <v>15.0</v>
      </c>
    </row>
    <row r="43" ht="12.75" customHeight="1">
      <c r="A43" s="179">
        <v>30.0</v>
      </c>
      <c r="B43" s="180">
        <v>15.0</v>
      </c>
      <c r="C43" s="180">
        <v>208.0</v>
      </c>
      <c r="D43" s="181">
        <f t="shared" si="5"/>
        <v>13.86666667</v>
      </c>
      <c r="E43" s="180" t="s">
        <v>225</v>
      </c>
      <c r="F43" s="180" t="s">
        <v>225</v>
      </c>
      <c r="G43" s="182">
        <v>8.0</v>
      </c>
      <c r="H43" s="179">
        <f t="shared" si="6"/>
        <v>16</v>
      </c>
      <c r="I43" s="182">
        <v>24.0</v>
      </c>
    </row>
    <row r="44" ht="12.75" customHeight="1">
      <c r="A44" s="179">
        <v>31.0</v>
      </c>
      <c r="B44" s="180">
        <v>5.0</v>
      </c>
      <c r="C44" s="180">
        <v>25.0</v>
      </c>
      <c r="D44" s="181">
        <f t="shared" si="5"/>
        <v>5</v>
      </c>
      <c r="E44" s="180" t="s">
        <v>226</v>
      </c>
      <c r="F44" s="180" t="s">
        <v>226</v>
      </c>
      <c r="G44" s="182">
        <v>4.0</v>
      </c>
      <c r="H44" s="179">
        <f t="shared" si="6"/>
        <v>9</v>
      </c>
      <c r="I44" s="182">
        <v>14.0</v>
      </c>
    </row>
    <row r="45" ht="12.75" customHeight="1">
      <c r="A45" s="179">
        <v>32.0</v>
      </c>
      <c r="B45" s="180">
        <v>9.0</v>
      </c>
      <c r="C45" s="180">
        <v>82.0</v>
      </c>
      <c r="D45" s="181">
        <f t="shared" si="5"/>
        <v>9.111111111</v>
      </c>
      <c r="E45" s="180" t="s">
        <v>227</v>
      </c>
      <c r="F45" s="180" t="s">
        <v>227</v>
      </c>
      <c r="G45" s="182">
        <v>7.0</v>
      </c>
      <c r="H45" s="179">
        <f t="shared" si="6"/>
        <v>11.5</v>
      </c>
      <c r="I45" s="182">
        <v>16.0</v>
      </c>
    </row>
    <row r="46" ht="12.75" customHeight="1">
      <c r="A46" s="179">
        <v>33.0</v>
      </c>
      <c r="B46" s="180">
        <v>3.0</v>
      </c>
      <c r="C46" s="180">
        <v>35.0</v>
      </c>
      <c r="D46" s="181">
        <f t="shared" si="5"/>
        <v>11.66666667</v>
      </c>
      <c r="E46" s="180" t="s">
        <v>228</v>
      </c>
      <c r="F46" s="180" t="s">
        <v>228</v>
      </c>
      <c r="G46" s="182">
        <v>2.0</v>
      </c>
      <c r="H46" s="179">
        <f t="shared" si="6"/>
        <v>4.5</v>
      </c>
      <c r="I46" s="182">
        <v>7.0</v>
      </c>
    </row>
    <row r="47" ht="12.75" customHeight="1">
      <c r="A47" s="179">
        <v>34.0</v>
      </c>
      <c r="B47" s="180">
        <v>18.0</v>
      </c>
      <c r="C47" s="180">
        <v>209.0</v>
      </c>
      <c r="D47" s="181">
        <f t="shared" si="5"/>
        <v>11.61111111</v>
      </c>
      <c r="E47" s="180" t="s">
        <v>229</v>
      </c>
      <c r="F47" s="180" t="s">
        <v>229</v>
      </c>
      <c r="G47" s="182">
        <v>18.0</v>
      </c>
      <c r="H47" s="179">
        <f t="shared" si="6"/>
        <v>21.5</v>
      </c>
      <c r="I47" s="182">
        <v>25.0</v>
      </c>
    </row>
    <row r="48" ht="12.75" customHeight="1">
      <c r="A48" s="179">
        <v>35.0</v>
      </c>
      <c r="B48" s="180">
        <v>2.0</v>
      </c>
      <c r="C48" s="180">
        <v>17.0</v>
      </c>
      <c r="D48" s="181">
        <f t="shared" si="5"/>
        <v>8.5</v>
      </c>
      <c r="E48" s="180" t="s">
        <v>230</v>
      </c>
      <c r="F48" s="180" t="s">
        <v>230</v>
      </c>
      <c r="G48" s="182">
        <v>1.0</v>
      </c>
      <c r="H48" s="179">
        <f t="shared" si="6"/>
        <v>5</v>
      </c>
      <c r="I48" s="182">
        <v>9.0</v>
      </c>
    </row>
    <row r="49" ht="12.75" customHeight="1">
      <c r="A49" s="179">
        <v>36.0</v>
      </c>
      <c r="B49" s="180">
        <v>3.0</v>
      </c>
      <c r="C49" s="180">
        <v>24.0</v>
      </c>
      <c r="D49" s="181">
        <f t="shared" si="5"/>
        <v>8</v>
      </c>
      <c r="E49" s="180" t="s">
        <v>231</v>
      </c>
      <c r="F49" s="180" t="s">
        <v>231</v>
      </c>
      <c r="G49" s="182">
        <v>1.0</v>
      </c>
      <c r="H49" s="179">
        <f t="shared" si="6"/>
        <v>6</v>
      </c>
      <c r="I49" s="182">
        <v>11.0</v>
      </c>
    </row>
    <row r="50" ht="12.75" customHeight="1">
      <c r="A50" s="179">
        <v>37.0</v>
      </c>
      <c r="B50" s="180">
        <v>14.0</v>
      </c>
      <c r="C50" s="180">
        <v>125.0</v>
      </c>
      <c r="D50" s="181">
        <f t="shared" si="5"/>
        <v>8.928571429</v>
      </c>
      <c r="E50" s="180" t="s">
        <v>232</v>
      </c>
      <c r="F50" s="180" t="s">
        <v>232</v>
      </c>
      <c r="G50" s="182">
        <v>10.0</v>
      </c>
      <c r="H50" s="179">
        <f t="shared" si="6"/>
        <v>12.5</v>
      </c>
      <c r="I50" s="182">
        <v>15.0</v>
      </c>
    </row>
    <row r="51" ht="12.75" customHeight="1">
      <c r="A51" s="179">
        <v>38.0</v>
      </c>
      <c r="B51" s="180">
        <v>5.0</v>
      </c>
      <c r="C51" s="180">
        <v>41.0</v>
      </c>
      <c r="D51" s="181">
        <f t="shared" si="5"/>
        <v>8.2</v>
      </c>
      <c r="E51" s="180" t="s">
        <v>233</v>
      </c>
      <c r="F51" s="180" t="s">
        <v>233</v>
      </c>
      <c r="G51" s="182">
        <v>3.0</v>
      </c>
      <c r="H51" s="179">
        <f t="shared" si="6"/>
        <v>8.5</v>
      </c>
      <c r="I51" s="182">
        <v>14.0</v>
      </c>
    </row>
    <row r="52" ht="12.75" customHeight="1">
      <c r="A52" s="176" t="s">
        <v>234</v>
      </c>
      <c r="B52" s="177"/>
      <c r="C52" s="177"/>
      <c r="D52" s="178"/>
      <c r="E52" s="177"/>
      <c r="F52" s="177"/>
      <c r="G52" s="177"/>
      <c r="H52" s="177"/>
      <c r="I52" s="177"/>
    </row>
    <row r="53" ht="12.75" customHeight="1">
      <c r="A53" s="180">
        <v>39.0</v>
      </c>
      <c r="B53" s="180">
        <v>6.0</v>
      </c>
      <c r="C53" s="180">
        <v>62.0</v>
      </c>
      <c r="D53" s="181">
        <f t="shared" ref="D53:D57" si="7">DIVIDE(C53,B53)</f>
        <v>10.33333333</v>
      </c>
      <c r="E53" s="180" t="s">
        <v>235</v>
      </c>
      <c r="F53" s="180" t="s">
        <v>235</v>
      </c>
      <c r="G53" s="182">
        <v>4.0</v>
      </c>
      <c r="H53" s="179">
        <f t="shared" ref="H53:H57" si="8">AVERAGE(G53,I53)</f>
        <v>10.5</v>
      </c>
      <c r="I53" s="182">
        <v>17.0</v>
      </c>
    </row>
    <row r="54" ht="12.75" customHeight="1">
      <c r="A54" s="180">
        <v>40.0</v>
      </c>
      <c r="B54" s="180">
        <v>5.0</v>
      </c>
      <c r="C54" s="180">
        <v>27.0</v>
      </c>
      <c r="D54" s="181">
        <f t="shared" si="7"/>
        <v>5.4</v>
      </c>
      <c r="E54" s="180" t="s">
        <v>236</v>
      </c>
      <c r="F54" s="180" t="s">
        <v>236</v>
      </c>
      <c r="G54" s="182">
        <v>5.0</v>
      </c>
      <c r="H54" s="179">
        <f t="shared" si="8"/>
        <v>8</v>
      </c>
      <c r="I54" s="182">
        <v>11.0</v>
      </c>
    </row>
    <row r="55" ht="12.75" customHeight="1">
      <c r="A55" s="180">
        <v>41.0</v>
      </c>
      <c r="B55" s="180">
        <v>4.0</v>
      </c>
      <c r="C55" s="180">
        <v>34.0</v>
      </c>
      <c r="D55" s="181">
        <f t="shared" si="7"/>
        <v>8.5</v>
      </c>
      <c r="E55" s="180" t="s">
        <v>237</v>
      </c>
      <c r="F55" s="180" t="s">
        <v>237</v>
      </c>
      <c r="G55" s="182">
        <v>2.0</v>
      </c>
      <c r="H55" s="179">
        <f t="shared" si="8"/>
        <v>4</v>
      </c>
      <c r="I55" s="182">
        <v>6.0</v>
      </c>
    </row>
    <row r="56" ht="12.75" customHeight="1">
      <c r="A56" s="180">
        <v>42.0</v>
      </c>
      <c r="B56" s="180">
        <v>5.0</v>
      </c>
      <c r="C56" s="180">
        <v>71.0</v>
      </c>
      <c r="D56" s="181">
        <f t="shared" si="7"/>
        <v>14.2</v>
      </c>
      <c r="E56" s="180" t="s">
        <v>238</v>
      </c>
      <c r="F56" s="180" t="s">
        <v>238</v>
      </c>
      <c r="G56" s="182">
        <v>4.0</v>
      </c>
      <c r="H56" s="179">
        <f t="shared" si="8"/>
        <v>6</v>
      </c>
      <c r="I56" s="182">
        <v>8.0</v>
      </c>
    </row>
    <row r="57" ht="12.75" customHeight="1">
      <c r="A57" s="180">
        <v>43.0</v>
      </c>
      <c r="B57" s="180">
        <v>3.0</v>
      </c>
      <c r="C57" s="180">
        <v>42.0</v>
      </c>
      <c r="D57" s="181">
        <f t="shared" si="7"/>
        <v>14</v>
      </c>
      <c r="E57" s="180" t="s">
        <v>239</v>
      </c>
      <c r="F57" s="180" t="s">
        <v>239</v>
      </c>
      <c r="G57" s="182">
        <v>1.0</v>
      </c>
      <c r="H57" s="179">
        <f t="shared" si="8"/>
        <v>3.5</v>
      </c>
      <c r="I57" s="182">
        <v>6.0</v>
      </c>
    </row>
    <row r="58" ht="12.75" customHeight="1">
      <c r="A58" s="176" t="s">
        <v>240</v>
      </c>
      <c r="B58" s="177"/>
      <c r="C58" s="177"/>
      <c r="D58" s="178"/>
      <c r="E58" s="177"/>
      <c r="F58" s="177"/>
      <c r="G58" s="183"/>
      <c r="H58" s="177"/>
      <c r="I58" s="183"/>
    </row>
    <row r="59" ht="12.75" customHeight="1">
      <c r="A59" s="180">
        <v>44.0</v>
      </c>
      <c r="B59" s="180">
        <v>14.0</v>
      </c>
      <c r="C59" s="180">
        <v>63.0</v>
      </c>
      <c r="D59" s="181">
        <f t="shared" ref="D59:D60" si="9">DIVIDE(C59,B59)</f>
        <v>4.5</v>
      </c>
      <c r="E59" s="180" t="s">
        <v>241</v>
      </c>
      <c r="F59" s="180" t="s">
        <v>241</v>
      </c>
      <c r="G59" s="182">
        <v>10.0</v>
      </c>
      <c r="H59" s="179">
        <f t="shared" ref="H59:H60" si="10">AVERAGE(G59,I59)</f>
        <v>15</v>
      </c>
      <c r="I59" s="182">
        <v>20.0</v>
      </c>
    </row>
    <row r="60" ht="12.75" customHeight="1">
      <c r="A60" s="180">
        <v>45.0</v>
      </c>
      <c r="B60" s="180">
        <v>11.0</v>
      </c>
      <c r="C60" s="180">
        <v>26.0</v>
      </c>
      <c r="D60" s="181">
        <f t="shared" si="9"/>
        <v>2.363636364</v>
      </c>
      <c r="E60" s="180" t="s">
        <v>242</v>
      </c>
      <c r="F60" s="180" t="s">
        <v>242</v>
      </c>
      <c r="G60" s="182">
        <v>6.0</v>
      </c>
      <c r="H60" s="179">
        <f t="shared" si="10"/>
        <v>11.5</v>
      </c>
      <c r="I60" s="182">
        <v>17.0</v>
      </c>
    </row>
    <row r="61" ht="12.75" customHeight="1">
      <c r="A61" s="176" t="s">
        <v>243</v>
      </c>
      <c r="B61" s="177"/>
      <c r="C61" s="177"/>
      <c r="D61" s="178"/>
      <c r="E61" s="177"/>
      <c r="F61" s="177"/>
      <c r="G61" s="177"/>
      <c r="H61" s="177"/>
      <c r="I61" s="177"/>
    </row>
    <row r="62" ht="12.75" customHeight="1">
      <c r="A62" s="176" t="s">
        <v>244</v>
      </c>
      <c r="B62" s="177"/>
      <c r="C62" s="177"/>
      <c r="D62" s="178"/>
      <c r="E62" s="177"/>
      <c r="F62" s="177"/>
      <c r="G62" s="177"/>
      <c r="H62" s="177"/>
      <c r="I62" s="177"/>
    </row>
    <row r="63" ht="12.75" customHeight="1">
      <c r="A63" s="180">
        <v>46.0</v>
      </c>
      <c r="B63" s="180">
        <v>4.0</v>
      </c>
      <c r="C63" s="180">
        <v>11.0</v>
      </c>
      <c r="D63" s="181">
        <f>DIVIDE(C63,B63)</f>
        <v>2.75</v>
      </c>
      <c r="E63" s="180" t="s">
        <v>245</v>
      </c>
      <c r="F63" s="180" t="s">
        <v>245</v>
      </c>
      <c r="G63" s="180">
        <v>2.0</v>
      </c>
      <c r="H63" s="179">
        <f>AVERAGE(G63,I63)</f>
        <v>6.5</v>
      </c>
      <c r="I63" s="180">
        <v>11.0</v>
      </c>
    </row>
    <row r="64" ht="12.75" customHeight="1">
      <c r="A64" s="176" t="s">
        <v>246</v>
      </c>
      <c r="B64" s="177"/>
      <c r="C64" s="177"/>
      <c r="D64" s="178"/>
      <c r="E64" s="177"/>
      <c r="F64" s="177"/>
      <c r="G64" s="177"/>
      <c r="H64" s="177"/>
      <c r="I64" s="177"/>
    </row>
    <row r="65" ht="12.75" customHeight="1">
      <c r="A65" s="180">
        <v>47.0</v>
      </c>
      <c r="B65" s="180">
        <v>40.0</v>
      </c>
      <c r="C65" s="180">
        <v>247.0</v>
      </c>
      <c r="D65" s="181">
        <f t="shared" ref="D65:D67" si="11">DIVIDE(C65,B65)</f>
        <v>6.175</v>
      </c>
      <c r="E65" s="180" t="s">
        <v>247</v>
      </c>
      <c r="F65" s="180" t="s">
        <v>247</v>
      </c>
      <c r="G65" s="182">
        <v>32.0</v>
      </c>
      <c r="H65" s="179">
        <f t="shared" ref="H65:H67" si="12">AVERAGE(G65,I65)</f>
        <v>41.5</v>
      </c>
      <c r="I65" s="182">
        <v>51.0</v>
      </c>
    </row>
    <row r="66" ht="12.75" customHeight="1">
      <c r="A66" s="180">
        <v>48.0</v>
      </c>
      <c r="B66" s="180">
        <v>25.0</v>
      </c>
      <c r="C66" s="180">
        <v>111.0</v>
      </c>
      <c r="D66" s="181">
        <f t="shared" si="11"/>
        <v>4.44</v>
      </c>
      <c r="E66" s="180" t="s">
        <v>248</v>
      </c>
      <c r="F66" s="180" t="s">
        <v>248</v>
      </c>
      <c r="G66" s="182">
        <v>20.0</v>
      </c>
      <c r="H66" s="179">
        <f t="shared" si="12"/>
        <v>27.5</v>
      </c>
      <c r="I66" s="182">
        <v>35.0</v>
      </c>
    </row>
    <row r="67" ht="12.75" customHeight="1">
      <c r="A67" s="180">
        <v>49.0</v>
      </c>
      <c r="B67" s="179">
        <v>45.0</v>
      </c>
      <c r="C67" s="180">
        <v>359.0</v>
      </c>
      <c r="D67" s="181">
        <f t="shared" si="11"/>
        <v>7.977777778</v>
      </c>
      <c r="E67" s="180" t="s">
        <v>249</v>
      </c>
      <c r="F67" s="180" t="s">
        <v>249</v>
      </c>
      <c r="G67" s="182">
        <v>35.0</v>
      </c>
      <c r="H67" s="179">
        <f t="shared" si="12"/>
        <v>47.5</v>
      </c>
      <c r="I67" s="182">
        <v>60.0</v>
      </c>
    </row>
    <row r="68" ht="12.75" customHeight="1">
      <c r="A68" s="176" t="s">
        <v>250</v>
      </c>
      <c r="B68" s="177"/>
      <c r="C68" s="177"/>
      <c r="D68" s="178"/>
      <c r="E68" s="177"/>
      <c r="F68" s="177"/>
      <c r="G68" s="177"/>
      <c r="H68" s="177"/>
      <c r="I68" s="177"/>
    </row>
    <row r="69" ht="12.75" customHeight="1">
      <c r="A69" s="180">
        <v>50.0</v>
      </c>
      <c r="B69" s="180">
        <v>4.0</v>
      </c>
      <c r="C69" s="180">
        <v>21.0</v>
      </c>
      <c r="D69" s="181">
        <f>DIVIDE(C69,B69)</f>
        <v>5.25</v>
      </c>
      <c r="E69" s="180" t="s">
        <v>251</v>
      </c>
      <c r="F69" s="180" t="s">
        <v>251</v>
      </c>
      <c r="G69" s="180">
        <v>2.0</v>
      </c>
      <c r="H69" s="179">
        <f>AVERAGE(G69,I69)</f>
        <v>4</v>
      </c>
      <c r="I69" s="180">
        <v>6.0</v>
      </c>
    </row>
    <row r="70" ht="12.75" customHeight="1">
      <c r="A70" s="176" t="s">
        <v>252</v>
      </c>
      <c r="B70" s="177"/>
      <c r="C70" s="177"/>
      <c r="D70" s="178"/>
      <c r="E70" s="177"/>
      <c r="F70" s="177"/>
      <c r="G70" s="177"/>
      <c r="H70" s="177"/>
      <c r="I70" s="177"/>
    </row>
    <row r="71" ht="12.75" customHeight="1">
      <c r="A71" s="180">
        <v>51.0</v>
      </c>
      <c r="B71" s="180">
        <v>2.0</v>
      </c>
      <c r="C71" s="179">
        <v>17.0</v>
      </c>
      <c r="D71" s="181">
        <f>DIVIDE(C71,B71)</f>
        <v>8.5</v>
      </c>
      <c r="E71" s="180" t="s">
        <v>253</v>
      </c>
      <c r="F71" s="180" t="s">
        <v>253</v>
      </c>
      <c r="G71" s="180">
        <v>1.0</v>
      </c>
      <c r="H71" s="179">
        <f>AVERAGE(G71,I71)</f>
        <v>3</v>
      </c>
      <c r="I71" s="180">
        <v>5.0</v>
      </c>
    </row>
    <row r="72" ht="12.75" customHeight="1">
      <c r="A72" s="176" t="s">
        <v>254</v>
      </c>
      <c r="B72" s="177"/>
      <c r="C72" s="177"/>
      <c r="D72" s="178"/>
      <c r="E72" s="177"/>
      <c r="F72" s="177"/>
      <c r="G72" s="177"/>
      <c r="H72" s="177"/>
      <c r="I72" s="177"/>
    </row>
    <row r="73" ht="12.75" customHeight="1">
      <c r="A73" s="180">
        <v>52.0</v>
      </c>
      <c r="B73" s="180">
        <v>3.0</v>
      </c>
      <c r="C73" s="180">
        <v>13.0</v>
      </c>
      <c r="D73" s="181">
        <f t="shared" ref="D73:D76" si="13">DIVIDE(C73,B73)</f>
        <v>4.333333333</v>
      </c>
      <c r="E73" s="180" t="s">
        <v>255</v>
      </c>
      <c r="F73" s="180" t="s">
        <v>255</v>
      </c>
      <c r="G73" s="182">
        <v>1.0</v>
      </c>
      <c r="H73" s="179">
        <f t="shared" ref="H73:H76" si="14">AVERAGE(G73,I73)</f>
        <v>3</v>
      </c>
      <c r="I73" s="182">
        <v>5.0</v>
      </c>
    </row>
    <row r="74" ht="12.75" customHeight="1">
      <c r="A74" s="180">
        <v>53.0</v>
      </c>
      <c r="B74" s="180">
        <v>5.0</v>
      </c>
      <c r="C74" s="180">
        <v>23.0</v>
      </c>
      <c r="D74" s="181">
        <f t="shared" si="13"/>
        <v>4.6</v>
      </c>
      <c r="E74" s="180" t="s">
        <v>256</v>
      </c>
      <c r="F74" s="180" t="s">
        <v>256</v>
      </c>
      <c r="G74" s="182">
        <v>2.0</v>
      </c>
      <c r="H74" s="179">
        <f t="shared" si="14"/>
        <v>5</v>
      </c>
      <c r="I74" s="182">
        <v>8.0</v>
      </c>
    </row>
    <row r="75" ht="12.75" customHeight="1">
      <c r="A75" s="180">
        <v>54.0</v>
      </c>
      <c r="B75" s="180">
        <v>4.0</v>
      </c>
      <c r="C75" s="180">
        <v>39.0</v>
      </c>
      <c r="D75" s="181">
        <f t="shared" si="13"/>
        <v>9.75</v>
      </c>
      <c r="E75" s="180" t="s">
        <v>257</v>
      </c>
      <c r="F75" s="180" t="s">
        <v>257</v>
      </c>
      <c r="G75" s="182">
        <v>3.0</v>
      </c>
      <c r="H75" s="179">
        <f t="shared" si="14"/>
        <v>4.5</v>
      </c>
      <c r="I75" s="182">
        <v>6.0</v>
      </c>
    </row>
    <row r="76" ht="12.75" customHeight="1">
      <c r="A76" s="180">
        <v>55.0</v>
      </c>
      <c r="B76" s="180">
        <v>6.0</v>
      </c>
      <c r="C76" s="180">
        <v>38.0</v>
      </c>
      <c r="D76" s="181">
        <f t="shared" si="13"/>
        <v>6.333333333</v>
      </c>
      <c r="E76" s="180" t="s">
        <v>258</v>
      </c>
      <c r="F76" s="180" t="s">
        <v>258</v>
      </c>
      <c r="G76" s="182">
        <v>5.0</v>
      </c>
      <c r="H76" s="179">
        <f t="shared" si="14"/>
        <v>7.5</v>
      </c>
      <c r="I76" s="182">
        <v>10.0</v>
      </c>
    </row>
    <row r="77" ht="12.75" customHeight="1">
      <c r="A77" s="176" t="s">
        <v>259</v>
      </c>
      <c r="B77" s="177"/>
      <c r="C77" s="177"/>
      <c r="D77" s="178"/>
      <c r="E77" s="177"/>
      <c r="F77" s="177"/>
      <c r="G77" s="177"/>
      <c r="H77" s="177"/>
      <c r="I77" s="177"/>
    </row>
    <row r="78" ht="12.75" customHeight="1">
      <c r="A78" s="180">
        <v>56.0</v>
      </c>
      <c r="B78" s="180">
        <v>8.0</v>
      </c>
      <c r="C78" s="180">
        <v>45.0</v>
      </c>
      <c r="D78" s="181">
        <f t="shared" ref="D78:D81" si="15">DIVIDE(C78,B78)</f>
        <v>5.625</v>
      </c>
      <c r="E78" s="180" t="s">
        <v>260</v>
      </c>
      <c r="F78" s="180" t="s">
        <v>260</v>
      </c>
      <c r="G78" s="182">
        <v>5.0</v>
      </c>
      <c r="H78" s="179">
        <f t="shared" ref="H78:H81" si="16">AVERAGE(G78,I78)</f>
        <v>9.5</v>
      </c>
      <c r="I78" s="182">
        <v>14.0</v>
      </c>
    </row>
    <row r="79" ht="12.75" customHeight="1">
      <c r="A79" s="180">
        <v>57.0</v>
      </c>
      <c r="B79" s="180">
        <v>7.0</v>
      </c>
      <c r="C79" s="180">
        <v>37.0</v>
      </c>
      <c r="D79" s="181">
        <f t="shared" si="15"/>
        <v>5.285714286</v>
      </c>
      <c r="E79" s="180" t="s">
        <v>261</v>
      </c>
      <c r="F79" s="180" t="s">
        <v>261</v>
      </c>
      <c r="G79" s="182">
        <v>6.0</v>
      </c>
      <c r="H79" s="179">
        <f t="shared" si="16"/>
        <v>9</v>
      </c>
      <c r="I79" s="182">
        <v>12.0</v>
      </c>
    </row>
    <row r="80" ht="12.75" customHeight="1">
      <c r="A80" s="180">
        <v>58.0</v>
      </c>
      <c r="B80" s="180">
        <v>7.0</v>
      </c>
      <c r="C80" s="180">
        <v>62.0</v>
      </c>
      <c r="D80" s="181">
        <f t="shared" si="15"/>
        <v>8.857142857</v>
      </c>
      <c r="E80" s="180" t="s">
        <v>262</v>
      </c>
      <c r="F80" s="180" t="s">
        <v>262</v>
      </c>
      <c r="G80" s="182">
        <v>4.0</v>
      </c>
      <c r="H80" s="179">
        <f t="shared" si="16"/>
        <v>7.5</v>
      </c>
      <c r="I80" s="182">
        <v>11.0</v>
      </c>
      <c r="K80" s="184"/>
    </row>
    <row r="81" ht="12.75" customHeight="1">
      <c r="A81" s="180">
        <v>59.0</v>
      </c>
      <c r="B81" s="180">
        <v>3.0</v>
      </c>
      <c r="C81" s="180">
        <v>37.0</v>
      </c>
      <c r="D81" s="181">
        <f t="shared" si="15"/>
        <v>12.33333333</v>
      </c>
      <c r="E81" s="180" t="s">
        <v>263</v>
      </c>
      <c r="F81" s="180" t="s">
        <v>263</v>
      </c>
      <c r="G81" s="180">
        <v>1.0</v>
      </c>
      <c r="H81" s="179">
        <f t="shared" si="16"/>
        <v>3</v>
      </c>
      <c r="I81" s="180">
        <v>5.0</v>
      </c>
      <c r="K81" s="184"/>
    </row>
    <row r="82" ht="12.75" customHeight="1">
      <c r="A82" s="185" t="s">
        <v>264</v>
      </c>
      <c r="B82" s="185">
        <f t="shared" ref="B82:D82" si="17">SUM(B11:B81)</f>
        <v>653</v>
      </c>
      <c r="C82" s="185">
        <f t="shared" si="17"/>
        <v>4190</v>
      </c>
      <c r="D82" s="186">
        <f t="shared" si="17"/>
        <v>425.9272583</v>
      </c>
      <c r="E82" s="185">
        <v>0.0</v>
      </c>
      <c r="F82" s="185">
        <v>0.0</v>
      </c>
      <c r="G82" s="185">
        <f t="shared" ref="G82:I82" si="18">SUM(G11:G81)</f>
        <v>428</v>
      </c>
      <c r="H82" s="185">
        <f t="shared" si="18"/>
        <v>744.5</v>
      </c>
      <c r="I82" s="185">
        <f t="shared" si="18"/>
        <v>1061</v>
      </c>
      <c r="J82" s="167">
        <f>I82/C82</f>
        <v>0.253221957</v>
      </c>
      <c r="K82" s="184" t="s">
        <v>265</v>
      </c>
    </row>
    <row r="83" ht="12.75" customHeight="1">
      <c r="C83" s="179"/>
      <c r="D83" s="168"/>
      <c r="J83" s="167">
        <f>H82/C82</f>
        <v>0.1776849642</v>
      </c>
      <c r="K83" s="184" t="s">
        <v>266</v>
      </c>
    </row>
    <row r="84" ht="12.75" customHeight="1">
      <c r="D84" s="168" t="s">
        <v>185</v>
      </c>
      <c r="F84" s="184" t="s">
        <v>267</v>
      </c>
      <c r="G84" s="167">
        <f>H82/60</f>
        <v>12.40833333</v>
      </c>
      <c r="H84" s="167">
        <f t="shared" ref="H84:I84" si="19">H82/60</f>
        <v>12.40833333</v>
      </c>
      <c r="I84" s="167">
        <f t="shared" si="19"/>
        <v>17.68333333</v>
      </c>
    </row>
    <row r="85" ht="12.75" customHeight="1">
      <c r="D85" s="168"/>
      <c r="H85" s="167">
        <f>C82/H84</f>
        <v>337.6762928</v>
      </c>
      <c r="I85" s="167">
        <f>C82/I84</f>
        <v>236.9462771</v>
      </c>
    </row>
    <row r="86" ht="12.75" customHeight="1">
      <c r="D86" s="168"/>
      <c r="G86" s="187">
        <v>0.5170138888888889</v>
      </c>
      <c r="H86" s="188"/>
    </row>
    <row r="87" ht="12.75" customHeight="1">
      <c r="D87" s="168"/>
    </row>
    <row r="88" ht="12.75" customHeight="1">
      <c r="D88" s="168"/>
    </row>
    <row r="89" ht="12.75" customHeight="1">
      <c r="D89" s="168"/>
    </row>
    <row r="90" ht="12.75" customHeight="1">
      <c r="D90" s="168"/>
    </row>
    <row r="91" ht="12.75" customHeight="1">
      <c r="D91" s="168"/>
    </row>
    <row r="92" ht="12.75" customHeight="1">
      <c r="D92" s="168"/>
    </row>
    <row r="93" ht="12.75" customHeight="1">
      <c r="D93" s="168"/>
    </row>
    <row r="94" ht="12.75" customHeight="1">
      <c r="D94" s="168"/>
    </row>
    <row r="95" ht="12.75" customHeight="1">
      <c r="D95" s="168"/>
    </row>
    <row r="96" ht="12.75" customHeight="1">
      <c r="D96" s="168"/>
    </row>
    <row r="97" ht="12.75" customHeight="1">
      <c r="D97" s="168"/>
    </row>
    <row r="98" ht="12.75" customHeight="1">
      <c r="D98" s="168"/>
    </row>
    <row r="99" ht="12.75" customHeight="1">
      <c r="D99" s="168"/>
    </row>
    <row r="100" ht="12.75" customHeight="1">
      <c r="D100" s="168"/>
    </row>
    <row r="101" ht="12.75" customHeight="1">
      <c r="D101" s="168"/>
    </row>
    <row r="102" ht="12.75" customHeight="1">
      <c r="D102" s="168"/>
    </row>
    <row r="103" ht="12.75" customHeight="1">
      <c r="D103" s="168"/>
    </row>
    <row r="104" ht="12.75" customHeight="1">
      <c r="D104" s="168"/>
    </row>
    <row r="105" ht="12.75" customHeight="1">
      <c r="D105" s="168"/>
    </row>
    <row r="106" ht="12.75" customHeight="1">
      <c r="D106" s="168"/>
    </row>
    <row r="107" ht="12.75" customHeight="1">
      <c r="D107" s="168"/>
    </row>
    <row r="108" ht="12.75" customHeight="1">
      <c r="D108" s="168"/>
    </row>
    <row r="109" ht="12.75" customHeight="1">
      <c r="D109" s="168"/>
    </row>
    <row r="110" ht="12.75" customHeight="1">
      <c r="D110" s="168"/>
    </row>
    <row r="111" ht="12.75" customHeight="1">
      <c r="D111" s="168"/>
    </row>
    <row r="112" ht="12.75" customHeight="1">
      <c r="D112" s="168"/>
    </row>
    <row r="113" ht="12.75" customHeight="1">
      <c r="D113" s="168"/>
    </row>
    <row r="114" ht="12.75" customHeight="1">
      <c r="D114" s="168"/>
    </row>
    <row r="115" ht="12.75" customHeight="1">
      <c r="D115" s="168"/>
    </row>
    <row r="116" ht="12.75" customHeight="1">
      <c r="D116" s="168"/>
    </row>
    <row r="117" ht="12.75" customHeight="1">
      <c r="D117" s="168"/>
    </row>
    <row r="118" ht="12.75" customHeight="1">
      <c r="D118" s="168"/>
    </row>
    <row r="119" ht="12.75" customHeight="1">
      <c r="D119" s="168"/>
    </row>
    <row r="120" ht="12.75" customHeight="1">
      <c r="D120" s="168"/>
    </row>
    <row r="121" ht="12.75" customHeight="1">
      <c r="D121" s="168"/>
    </row>
    <row r="122" ht="12.75" customHeight="1">
      <c r="D122" s="168"/>
    </row>
    <row r="123" ht="12.75" customHeight="1">
      <c r="D123" s="168"/>
    </row>
    <row r="124" ht="12.75" customHeight="1">
      <c r="D124" s="168"/>
    </row>
    <row r="125" ht="12.75" customHeight="1">
      <c r="D125" s="168"/>
    </row>
    <row r="126" ht="12.75" customHeight="1">
      <c r="D126" s="168"/>
    </row>
    <row r="127" ht="12.75" customHeight="1">
      <c r="D127" s="168"/>
    </row>
    <row r="128" ht="12.75" customHeight="1">
      <c r="D128" s="168"/>
    </row>
    <row r="129" ht="12.75" customHeight="1">
      <c r="D129" s="168"/>
    </row>
    <row r="130" ht="12.75" customHeight="1">
      <c r="D130" s="168"/>
    </row>
    <row r="131" ht="12.75" customHeight="1">
      <c r="D131" s="168"/>
    </row>
    <row r="132" ht="12.75" customHeight="1">
      <c r="D132" s="168"/>
    </row>
    <row r="133" ht="12.75" customHeight="1">
      <c r="D133" s="168"/>
    </row>
    <row r="134" ht="12.75" customHeight="1">
      <c r="D134" s="168"/>
    </row>
    <row r="135" ht="12.75" customHeight="1">
      <c r="D135" s="168"/>
    </row>
    <row r="136" ht="12.75" customHeight="1">
      <c r="D136" s="168"/>
    </row>
    <row r="137" ht="12.75" customHeight="1">
      <c r="D137" s="168"/>
    </row>
    <row r="138" ht="12.75" customHeight="1">
      <c r="D138" s="168"/>
    </row>
    <row r="139" ht="12.75" customHeight="1">
      <c r="D139" s="168"/>
    </row>
    <row r="140" ht="12.75" customHeight="1">
      <c r="D140" s="168"/>
    </row>
    <row r="141" ht="12.75" customHeight="1">
      <c r="D141" s="168"/>
    </row>
    <row r="142" ht="12.75" customHeight="1">
      <c r="D142" s="168"/>
    </row>
    <row r="143" ht="12.75" customHeight="1">
      <c r="D143" s="168"/>
    </row>
    <row r="144" ht="12.75" customHeight="1">
      <c r="D144" s="168"/>
    </row>
    <row r="145" ht="12.75" customHeight="1">
      <c r="D145" s="168"/>
    </row>
    <row r="146" ht="12.75" customHeight="1">
      <c r="D146" s="168"/>
    </row>
    <row r="147" ht="12.75" customHeight="1">
      <c r="D147" s="168"/>
    </row>
    <row r="148" ht="12.75" customHeight="1">
      <c r="D148" s="168"/>
    </row>
    <row r="149" ht="12.75" customHeight="1">
      <c r="D149" s="168"/>
    </row>
    <row r="150" ht="12.75" customHeight="1">
      <c r="D150" s="168"/>
    </row>
    <row r="151" ht="12.75" customHeight="1">
      <c r="D151" s="168"/>
    </row>
    <row r="152" ht="12.75" customHeight="1">
      <c r="D152" s="168"/>
    </row>
    <row r="153" ht="12.75" customHeight="1">
      <c r="D153" s="168"/>
    </row>
    <row r="154" ht="12.75" customHeight="1">
      <c r="D154" s="168"/>
    </row>
    <row r="155" ht="12.75" customHeight="1">
      <c r="D155" s="168"/>
    </row>
    <row r="156" ht="12.75" customHeight="1">
      <c r="D156" s="168"/>
    </row>
    <row r="157" ht="12.75" customHeight="1">
      <c r="D157" s="168"/>
    </row>
    <row r="158" ht="12.75" customHeight="1">
      <c r="D158" s="168"/>
    </row>
    <row r="159" ht="12.75" customHeight="1">
      <c r="D159" s="168"/>
    </row>
    <row r="160" ht="12.75" customHeight="1">
      <c r="D160" s="168"/>
    </row>
    <row r="161" ht="12.75" customHeight="1">
      <c r="D161" s="168"/>
    </row>
    <row r="162" ht="12.75" customHeight="1">
      <c r="D162" s="168"/>
    </row>
    <row r="163" ht="12.75" customHeight="1">
      <c r="D163" s="168"/>
    </row>
    <row r="164" ht="12.75" customHeight="1">
      <c r="D164" s="168"/>
    </row>
    <row r="165" ht="12.75" customHeight="1">
      <c r="D165" s="168"/>
    </row>
    <row r="166" ht="12.75" customHeight="1">
      <c r="D166" s="168"/>
    </row>
    <row r="167" ht="12.75" customHeight="1">
      <c r="D167" s="168"/>
    </row>
    <row r="168" ht="12.75" customHeight="1">
      <c r="D168" s="168"/>
    </row>
    <row r="169" ht="12.75" customHeight="1">
      <c r="D169" s="168"/>
    </row>
    <row r="170" ht="12.75" customHeight="1">
      <c r="D170" s="168"/>
    </row>
    <row r="171" ht="12.75" customHeight="1">
      <c r="D171" s="168"/>
    </row>
    <row r="172" ht="12.75" customHeight="1">
      <c r="D172" s="168"/>
    </row>
    <row r="173" ht="12.75" customHeight="1">
      <c r="D173" s="168"/>
    </row>
    <row r="174" ht="12.75" customHeight="1">
      <c r="D174" s="168"/>
    </row>
    <row r="175" ht="12.75" customHeight="1">
      <c r="D175" s="168"/>
    </row>
    <row r="176" ht="12.75" customHeight="1">
      <c r="D176" s="168"/>
    </row>
    <row r="177" ht="12.75" customHeight="1">
      <c r="D177" s="168"/>
    </row>
    <row r="178" ht="12.75" customHeight="1">
      <c r="D178" s="168"/>
    </row>
    <row r="179" ht="12.75" customHeight="1">
      <c r="D179" s="168"/>
    </row>
    <row r="180" ht="12.75" customHeight="1">
      <c r="D180" s="168"/>
    </row>
    <row r="181" ht="12.75" customHeight="1">
      <c r="D181" s="168"/>
    </row>
    <row r="182" ht="12.75" customHeight="1">
      <c r="D182" s="168"/>
    </row>
    <row r="183" ht="12.75" customHeight="1">
      <c r="D183" s="168"/>
    </row>
    <row r="184" ht="12.75" customHeight="1">
      <c r="D184" s="168"/>
    </row>
    <row r="185" ht="12.75" customHeight="1">
      <c r="D185" s="168"/>
    </row>
    <row r="186" ht="12.75" customHeight="1">
      <c r="D186" s="168"/>
    </row>
    <row r="187" ht="12.75" customHeight="1">
      <c r="D187" s="168"/>
    </row>
    <row r="188" ht="12.75" customHeight="1">
      <c r="D188" s="168"/>
    </row>
    <row r="189" ht="12.75" customHeight="1">
      <c r="D189" s="168"/>
    </row>
    <row r="190" ht="12.75" customHeight="1">
      <c r="D190" s="168"/>
    </row>
    <row r="191" ht="12.75" customHeight="1">
      <c r="D191" s="168"/>
    </row>
    <row r="192" ht="12.75" customHeight="1">
      <c r="D192" s="168"/>
    </row>
    <row r="193" ht="12.75" customHeight="1">
      <c r="D193" s="168"/>
    </row>
    <row r="194" ht="12.75" customHeight="1">
      <c r="D194" s="168"/>
    </row>
    <row r="195" ht="12.75" customHeight="1">
      <c r="D195" s="168"/>
    </row>
    <row r="196" ht="12.75" customHeight="1">
      <c r="D196" s="168"/>
    </row>
    <row r="197" ht="12.75" customHeight="1">
      <c r="D197" s="168"/>
    </row>
    <row r="198" ht="12.75" customHeight="1">
      <c r="D198" s="168"/>
    </row>
    <row r="199" ht="12.75" customHeight="1">
      <c r="D199" s="168"/>
    </row>
    <row r="200" ht="12.75" customHeight="1">
      <c r="D200" s="168"/>
    </row>
    <row r="201" ht="12.75" customHeight="1">
      <c r="D201" s="168"/>
    </row>
    <row r="202" ht="12.75" customHeight="1">
      <c r="D202" s="168"/>
    </row>
    <row r="203" ht="12.75" customHeight="1">
      <c r="D203" s="168"/>
    </row>
    <row r="204" ht="12.75" customHeight="1">
      <c r="D204" s="168"/>
    </row>
    <row r="205" ht="12.75" customHeight="1">
      <c r="D205" s="168"/>
    </row>
    <row r="206" ht="12.75" customHeight="1">
      <c r="D206" s="168"/>
    </row>
    <row r="207" ht="12.75" customHeight="1">
      <c r="D207" s="168"/>
    </row>
    <row r="208" ht="12.75" customHeight="1">
      <c r="D208" s="168"/>
    </row>
    <row r="209" ht="12.75" customHeight="1">
      <c r="D209" s="168"/>
    </row>
    <row r="210" ht="12.75" customHeight="1">
      <c r="D210" s="168"/>
    </row>
    <row r="211" ht="12.75" customHeight="1">
      <c r="D211" s="168"/>
    </row>
    <row r="212" ht="12.75" customHeight="1">
      <c r="D212" s="168"/>
    </row>
    <row r="213" ht="12.75" customHeight="1">
      <c r="D213" s="168"/>
    </row>
    <row r="214" ht="12.75" customHeight="1">
      <c r="D214" s="168"/>
    </row>
    <row r="215" ht="12.75" customHeight="1">
      <c r="D215" s="168"/>
    </row>
    <row r="216" ht="12.75" customHeight="1">
      <c r="D216" s="168"/>
    </row>
    <row r="217" ht="12.75" customHeight="1">
      <c r="D217" s="168"/>
    </row>
    <row r="218" ht="12.75" customHeight="1">
      <c r="D218" s="168"/>
    </row>
    <row r="219" ht="12.75" customHeight="1">
      <c r="D219" s="168"/>
    </row>
    <row r="220" ht="12.75" customHeight="1">
      <c r="D220" s="168"/>
    </row>
    <row r="221" ht="12.75" customHeight="1">
      <c r="D221" s="168"/>
    </row>
    <row r="222" ht="12.75" customHeight="1">
      <c r="D222" s="168"/>
    </row>
    <row r="223" ht="12.75" customHeight="1">
      <c r="D223" s="168"/>
    </row>
    <row r="224" ht="12.75" customHeight="1">
      <c r="D224" s="168"/>
    </row>
    <row r="225" ht="12.75" customHeight="1">
      <c r="D225" s="168"/>
    </row>
    <row r="226" ht="12.75" customHeight="1">
      <c r="D226" s="168"/>
    </row>
    <row r="227" ht="12.75" customHeight="1">
      <c r="D227" s="168"/>
    </row>
    <row r="228" ht="12.75" customHeight="1">
      <c r="D228" s="168"/>
    </row>
    <row r="229" ht="12.75" customHeight="1">
      <c r="D229" s="168"/>
    </row>
    <row r="230" ht="12.75" customHeight="1">
      <c r="D230" s="168"/>
    </row>
    <row r="231" ht="12.75" customHeight="1">
      <c r="D231" s="168"/>
    </row>
    <row r="232" ht="12.75" customHeight="1">
      <c r="D232" s="168"/>
    </row>
    <row r="233" ht="12.75" customHeight="1">
      <c r="D233" s="168"/>
    </row>
    <row r="234" ht="12.75" customHeight="1">
      <c r="D234" s="168"/>
    </row>
    <row r="235" ht="12.75" customHeight="1">
      <c r="D235" s="168"/>
    </row>
    <row r="236" ht="12.75" customHeight="1">
      <c r="D236" s="168"/>
    </row>
    <row r="237" ht="12.75" customHeight="1">
      <c r="D237" s="168"/>
    </row>
    <row r="238" ht="12.75" customHeight="1">
      <c r="D238" s="168"/>
    </row>
    <row r="239" ht="12.75" customHeight="1">
      <c r="D239" s="168"/>
    </row>
    <row r="240" ht="12.75" customHeight="1">
      <c r="D240" s="168"/>
    </row>
    <row r="241" ht="12.75" customHeight="1">
      <c r="D241" s="168"/>
    </row>
    <row r="242" ht="12.75" customHeight="1">
      <c r="D242" s="168"/>
    </row>
    <row r="243" ht="12.75" customHeight="1">
      <c r="D243" s="168"/>
    </row>
    <row r="244" ht="12.75" customHeight="1">
      <c r="D244" s="168"/>
    </row>
    <row r="245" ht="12.75" customHeight="1">
      <c r="D245" s="168"/>
    </row>
    <row r="246" ht="12.75" customHeight="1">
      <c r="D246" s="168"/>
    </row>
    <row r="247" ht="12.75" customHeight="1">
      <c r="D247" s="168"/>
    </row>
    <row r="248" ht="12.75" customHeight="1">
      <c r="D248" s="168"/>
    </row>
    <row r="249" ht="12.75" customHeight="1">
      <c r="D249" s="168"/>
    </row>
    <row r="250" ht="12.75" customHeight="1">
      <c r="D250" s="168"/>
    </row>
    <row r="251" ht="12.75" customHeight="1">
      <c r="D251" s="168"/>
    </row>
    <row r="252" ht="12.75" customHeight="1">
      <c r="D252" s="168"/>
    </row>
    <row r="253" ht="12.75" customHeight="1">
      <c r="D253" s="168"/>
    </row>
    <row r="254" ht="12.75" customHeight="1">
      <c r="D254" s="168"/>
    </row>
    <row r="255" ht="12.75" customHeight="1">
      <c r="D255" s="168"/>
    </row>
    <row r="256" ht="12.75" customHeight="1">
      <c r="D256" s="168"/>
    </row>
    <row r="257" ht="12.75" customHeight="1">
      <c r="D257" s="168"/>
    </row>
    <row r="258" ht="12.75" customHeight="1">
      <c r="D258" s="168"/>
    </row>
    <row r="259" ht="12.75" customHeight="1">
      <c r="D259" s="168"/>
    </row>
    <row r="260" ht="12.75" customHeight="1">
      <c r="D260" s="168"/>
    </row>
    <row r="261" ht="12.75" customHeight="1">
      <c r="D261" s="168"/>
    </row>
    <row r="262" ht="12.75" customHeight="1">
      <c r="D262" s="168"/>
    </row>
    <row r="263" ht="12.75" customHeight="1">
      <c r="D263" s="168"/>
    </row>
    <row r="264" ht="12.75" customHeight="1">
      <c r="D264" s="168"/>
    </row>
    <row r="265" ht="12.75" customHeight="1">
      <c r="D265" s="168"/>
    </row>
    <row r="266" ht="12.75" customHeight="1">
      <c r="D266" s="168"/>
    </row>
    <row r="267" ht="12.75" customHeight="1">
      <c r="D267" s="168"/>
    </row>
    <row r="268" ht="12.75" customHeight="1">
      <c r="D268" s="168"/>
    </row>
    <row r="269" ht="12.75" customHeight="1">
      <c r="D269" s="168"/>
    </row>
    <row r="270" ht="12.75" customHeight="1">
      <c r="D270" s="168"/>
    </row>
    <row r="271" ht="12.75" customHeight="1">
      <c r="D271" s="168"/>
    </row>
    <row r="272" ht="12.75" customHeight="1">
      <c r="D272" s="168"/>
    </row>
    <row r="273" ht="12.75" customHeight="1">
      <c r="D273" s="168"/>
    </row>
    <row r="274" ht="12.75" customHeight="1">
      <c r="D274" s="168"/>
    </row>
    <row r="275" ht="12.75" customHeight="1">
      <c r="D275" s="168"/>
    </row>
    <row r="276" ht="12.75" customHeight="1">
      <c r="D276" s="168"/>
    </row>
    <row r="277" ht="12.75" customHeight="1">
      <c r="D277" s="168"/>
    </row>
    <row r="278" ht="12.75" customHeight="1">
      <c r="D278" s="168"/>
    </row>
    <row r="279" ht="12.75" customHeight="1">
      <c r="D279" s="168"/>
    </row>
    <row r="280" ht="12.75" customHeight="1">
      <c r="D280" s="168"/>
    </row>
    <row r="281" ht="12.75" customHeight="1">
      <c r="D281" s="168"/>
    </row>
    <row r="282" ht="12.75" customHeight="1">
      <c r="D282" s="168"/>
    </row>
    <row r="283" ht="12.75" customHeight="1">
      <c r="D283" s="168"/>
    </row>
    <row r="284" ht="12.75" customHeight="1">
      <c r="D284" s="168"/>
    </row>
    <row r="285" ht="12.75" customHeight="1">
      <c r="D285" s="168"/>
    </row>
    <row r="286" ht="12.75" customHeight="1">
      <c r="D286" s="168"/>
    </row>
    <row r="287" ht="12.75" customHeight="1">
      <c r="D287" s="168"/>
    </row>
    <row r="288" ht="12.75" customHeight="1">
      <c r="D288" s="168"/>
    </row>
    <row r="289" ht="12.75" customHeight="1">
      <c r="D289" s="168"/>
    </row>
    <row r="290" ht="12.75" customHeight="1">
      <c r="D290" s="168"/>
    </row>
    <row r="291" ht="12.75" customHeight="1">
      <c r="D291" s="168"/>
    </row>
    <row r="292" ht="12.75" customHeight="1">
      <c r="D292" s="168"/>
    </row>
    <row r="293" ht="12.75" customHeight="1">
      <c r="D293" s="168"/>
    </row>
    <row r="294" ht="12.75" customHeight="1">
      <c r="D294" s="168"/>
    </row>
    <row r="295" ht="12.75" customHeight="1">
      <c r="D295" s="168"/>
    </row>
    <row r="296" ht="12.75" customHeight="1">
      <c r="D296" s="168"/>
    </row>
    <row r="297" ht="12.75" customHeight="1">
      <c r="D297" s="168"/>
    </row>
    <row r="298" ht="12.75" customHeight="1">
      <c r="D298" s="168"/>
    </row>
    <row r="299" ht="12.75" customHeight="1">
      <c r="D299" s="168"/>
    </row>
    <row r="300" ht="12.75" customHeight="1">
      <c r="D300" s="168"/>
    </row>
    <row r="301" ht="12.75" customHeight="1">
      <c r="D301" s="168"/>
    </row>
    <row r="302" ht="12.75" customHeight="1">
      <c r="D302" s="168"/>
    </row>
    <row r="303" ht="12.75" customHeight="1">
      <c r="D303" s="168"/>
    </row>
    <row r="304" ht="12.75" customHeight="1">
      <c r="D304" s="168"/>
    </row>
    <row r="305" ht="12.75" customHeight="1">
      <c r="D305" s="168"/>
    </row>
    <row r="306" ht="12.75" customHeight="1">
      <c r="D306" s="168"/>
    </row>
    <row r="307" ht="12.75" customHeight="1">
      <c r="D307" s="168"/>
    </row>
    <row r="308" ht="12.75" customHeight="1">
      <c r="D308" s="168"/>
    </row>
    <row r="309" ht="12.75" customHeight="1">
      <c r="D309" s="168"/>
    </row>
    <row r="310" ht="12.75" customHeight="1">
      <c r="D310" s="168"/>
    </row>
    <row r="311" ht="12.75" customHeight="1">
      <c r="D311" s="168"/>
    </row>
    <row r="312" ht="12.75" customHeight="1">
      <c r="D312" s="168"/>
    </row>
    <row r="313" ht="12.75" customHeight="1">
      <c r="D313" s="168"/>
    </row>
    <row r="314" ht="12.75" customHeight="1">
      <c r="D314" s="168"/>
    </row>
    <row r="315" ht="12.75" customHeight="1">
      <c r="D315" s="168"/>
    </row>
    <row r="316" ht="12.75" customHeight="1">
      <c r="D316" s="168"/>
    </row>
    <row r="317" ht="12.75" customHeight="1">
      <c r="D317" s="168"/>
    </row>
    <row r="318" ht="12.75" customHeight="1">
      <c r="D318" s="168"/>
    </row>
    <row r="319" ht="12.75" customHeight="1">
      <c r="D319" s="168"/>
    </row>
    <row r="320" ht="12.75" customHeight="1">
      <c r="D320" s="168"/>
    </row>
    <row r="321" ht="12.75" customHeight="1">
      <c r="D321" s="168"/>
    </row>
    <row r="322" ht="12.75" customHeight="1">
      <c r="D322" s="168"/>
    </row>
    <row r="323" ht="12.75" customHeight="1">
      <c r="D323" s="168"/>
    </row>
    <row r="324" ht="12.75" customHeight="1">
      <c r="D324" s="168"/>
    </row>
    <row r="325" ht="12.75" customHeight="1">
      <c r="D325" s="168"/>
    </row>
    <row r="326" ht="12.75" customHeight="1">
      <c r="D326" s="168"/>
    </row>
    <row r="327" ht="12.75" customHeight="1">
      <c r="D327" s="168"/>
    </row>
    <row r="328" ht="12.75" customHeight="1">
      <c r="D328" s="168"/>
    </row>
    <row r="329" ht="12.75" customHeight="1">
      <c r="D329" s="168"/>
    </row>
    <row r="330" ht="12.75" customHeight="1">
      <c r="D330" s="168"/>
    </row>
    <row r="331" ht="12.75" customHeight="1">
      <c r="D331" s="168"/>
    </row>
    <row r="332" ht="12.75" customHeight="1">
      <c r="D332" s="168"/>
    </row>
    <row r="333" ht="12.75" customHeight="1">
      <c r="D333" s="168"/>
    </row>
    <row r="334" ht="12.75" customHeight="1">
      <c r="D334" s="168"/>
    </row>
    <row r="335" ht="12.75" customHeight="1">
      <c r="D335" s="168"/>
    </row>
    <row r="336" ht="12.75" customHeight="1">
      <c r="D336" s="168"/>
    </row>
    <row r="337" ht="12.75" customHeight="1">
      <c r="D337" s="168"/>
    </row>
    <row r="338" ht="12.75" customHeight="1">
      <c r="D338" s="168"/>
    </row>
    <row r="339" ht="12.75" customHeight="1">
      <c r="D339" s="168"/>
    </row>
    <row r="340" ht="12.75" customHeight="1">
      <c r="D340" s="168"/>
    </row>
    <row r="341" ht="12.75" customHeight="1">
      <c r="D341" s="168"/>
    </row>
    <row r="342" ht="12.75" customHeight="1">
      <c r="D342" s="168"/>
    </row>
    <row r="343" ht="12.75" customHeight="1">
      <c r="D343" s="168"/>
    </row>
    <row r="344" ht="12.75" customHeight="1">
      <c r="D344" s="168"/>
    </row>
    <row r="345" ht="12.75" customHeight="1">
      <c r="D345" s="168"/>
    </row>
    <row r="346" ht="12.75" customHeight="1">
      <c r="D346" s="168"/>
    </row>
    <row r="347" ht="12.75" customHeight="1">
      <c r="D347" s="168"/>
    </row>
    <row r="348" ht="12.75" customHeight="1">
      <c r="D348" s="168"/>
    </row>
    <row r="349" ht="12.75" customHeight="1">
      <c r="D349" s="168"/>
    </row>
    <row r="350" ht="12.75" customHeight="1">
      <c r="D350" s="168"/>
    </row>
    <row r="351" ht="12.75" customHeight="1">
      <c r="D351" s="168"/>
    </row>
    <row r="352" ht="12.75" customHeight="1">
      <c r="D352" s="168"/>
    </row>
    <row r="353" ht="12.75" customHeight="1">
      <c r="D353" s="168"/>
    </row>
    <row r="354" ht="12.75" customHeight="1">
      <c r="D354" s="168"/>
    </row>
    <row r="355" ht="12.75" customHeight="1">
      <c r="D355" s="168"/>
    </row>
    <row r="356" ht="12.75" customHeight="1">
      <c r="D356" s="168"/>
    </row>
    <row r="357" ht="12.75" customHeight="1">
      <c r="D357" s="168"/>
    </row>
    <row r="358" ht="12.75" customHeight="1">
      <c r="D358" s="168"/>
    </row>
    <row r="359" ht="12.75" customHeight="1">
      <c r="D359" s="168"/>
    </row>
    <row r="360" ht="12.75" customHeight="1">
      <c r="D360" s="168"/>
    </row>
    <row r="361" ht="12.75" customHeight="1">
      <c r="D361" s="168"/>
    </row>
    <row r="362" ht="12.75" customHeight="1">
      <c r="D362" s="168"/>
    </row>
    <row r="363" ht="12.75" customHeight="1">
      <c r="D363" s="168"/>
    </row>
    <row r="364" ht="12.75" customHeight="1">
      <c r="D364" s="168"/>
    </row>
    <row r="365" ht="12.75" customHeight="1">
      <c r="D365" s="168"/>
    </row>
    <row r="366" ht="12.75" customHeight="1">
      <c r="D366" s="168"/>
    </row>
    <row r="367" ht="12.75" customHeight="1">
      <c r="D367" s="168"/>
    </row>
    <row r="368" ht="12.75" customHeight="1">
      <c r="D368" s="168"/>
    </row>
    <row r="369" ht="12.75" customHeight="1">
      <c r="D369" s="168"/>
    </row>
    <row r="370" ht="12.75" customHeight="1">
      <c r="D370" s="168"/>
    </row>
    <row r="371" ht="12.75" customHeight="1">
      <c r="D371" s="168"/>
    </row>
    <row r="372" ht="12.75" customHeight="1">
      <c r="D372" s="168"/>
    </row>
    <row r="373" ht="12.75" customHeight="1">
      <c r="D373" s="168"/>
    </row>
    <row r="374" ht="12.75" customHeight="1">
      <c r="D374" s="168"/>
    </row>
    <row r="375" ht="12.75" customHeight="1">
      <c r="D375" s="168"/>
    </row>
    <row r="376" ht="12.75" customHeight="1">
      <c r="D376" s="168"/>
    </row>
    <row r="377" ht="12.75" customHeight="1">
      <c r="D377" s="168"/>
    </row>
    <row r="378" ht="12.75" customHeight="1">
      <c r="D378" s="168"/>
    </row>
    <row r="379" ht="12.75" customHeight="1">
      <c r="D379" s="168"/>
    </row>
    <row r="380" ht="12.75" customHeight="1">
      <c r="D380" s="168"/>
    </row>
    <row r="381" ht="12.75" customHeight="1">
      <c r="D381" s="168"/>
    </row>
    <row r="382" ht="12.75" customHeight="1">
      <c r="D382" s="168"/>
    </row>
    <row r="383" ht="12.75" customHeight="1">
      <c r="D383" s="168"/>
    </row>
    <row r="384" ht="12.75" customHeight="1">
      <c r="D384" s="168"/>
    </row>
    <row r="385" ht="12.75" customHeight="1">
      <c r="D385" s="168"/>
    </row>
    <row r="386" ht="12.75" customHeight="1">
      <c r="D386" s="168"/>
    </row>
    <row r="387" ht="12.75" customHeight="1">
      <c r="D387" s="168"/>
    </row>
    <row r="388" ht="12.75" customHeight="1">
      <c r="D388" s="168"/>
    </row>
    <row r="389" ht="12.75" customHeight="1">
      <c r="D389" s="168"/>
    </row>
    <row r="390" ht="12.75" customHeight="1">
      <c r="D390" s="168"/>
    </row>
    <row r="391" ht="12.75" customHeight="1">
      <c r="D391" s="168"/>
    </row>
    <row r="392" ht="12.75" customHeight="1">
      <c r="D392" s="168"/>
    </row>
    <row r="393" ht="12.75" customHeight="1">
      <c r="D393" s="168"/>
    </row>
    <row r="394" ht="12.75" customHeight="1">
      <c r="D394" s="168"/>
    </row>
    <row r="395" ht="12.75" customHeight="1">
      <c r="D395" s="168"/>
    </row>
    <row r="396" ht="12.75" customHeight="1">
      <c r="D396" s="168"/>
    </row>
    <row r="397" ht="12.75" customHeight="1">
      <c r="D397" s="168"/>
    </row>
    <row r="398" ht="12.75" customHeight="1">
      <c r="D398" s="168"/>
    </row>
    <row r="399" ht="12.75" customHeight="1">
      <c r="D399" s="168"/>
    </row>
    <row r="400" ht="12.75" customHeight="1">
      <c r="D400" s="168"/>
    </row>
    <row r="401" ht="12.75" customHeight="1">
      <c r="D401" s="168"/>
    </row>
    <row r="402" ht="12.75" customHeight="1">
      <c r="D402" s="168"/>
    </row>
    <row r="403" ht="12.75" customHeight="1">
      <c r="D403" s="168"/>
    </row>
    <row r="404" ht="12.75" customHeight="1">
      <c r="D404" s="168"/>
    </row>
    <row r="405" ht="12.75" customHeight="1">
      <c r="D405" s="168"/>
    </row>
    <row r="406" ht="12.75" customHeight="1">
      <c r="D406" s="168"/>
    </row>
    <row r="407" ht="12.75" customHeight="1">
      <c r="D407" s="168"/>
    </row>
    <row r="408" ht="12.75" customHeight="1">
      <c r="D408" s="168"/>
    </row>
    <row r="409" ht="12.75" customHeight="1">
      <c r="D409" s="168"/>
    </row>
    <row r="410" ht="12.75" customHeight="1">
      <c r="D410" s="168"/>
    </row>
    <row r="411" ht="12.75" customHeight="1">
      <c r="D411" s="168"/>
    </row>
    <row r="412" ht="12.75" customHeight="1">
      <c r="D412" s="168"/>
    </row>
    <row r="413" ht="12.75" customHeight="1">
      <c r="D413" s="168"/>
    </row>
    <row r="414" ht="12.75" customHeight="1">
      <c r="D414" s="168"/>
    </row>
    <row r="415" ht="12.75" customHeight="1">
      <c r="D415" s="168"/>
    </row>
    <row r="416" ht="12.75" customHeight="1">
      <c r="D416" s="168"/>
    </row>
    <row r="417" ht="12.75" customHeight="1">
      <c r="D417" s="168"/>
    </row>
    <row r="418" ht="12.75" customHeight="1">
      <c r="D418" s="168"/>
    </row>
    <row r="419" ht="12.75" customHeight="1">
      <c r="D419" s="168"/>
    </row>
    <row r="420" ht="12.75" customHeight="1">
      <c r="D420" s="168"/>
    </row>
    <row r="421" ht="12.75" customHeight="1">
      <c r="D421" s="168"/>
    </row>
    <row r="422" ht="12.75" customHeight="1">
      <c r="D422" s="168"/>
    </row>
    <row r="423" ht="12.75" customHeight="1">
      <c r="D423" s="168"/>
    </row>
    <row r="424" ht="12.75" customHeight="1">
      <c r="D424" s="168"/>
    </row>
    <row r="425" ht="12.75" customHeight="1">
      <c r="D425" s="168"/>
    </row>
    <row r="426" ht="12.75" customHeight="1">
      <c r="D426" s="168"/>
    </row>
    <row r="427" ht="12.75" customHeight="1">
      <c r="D427" s="168"/>
    </row>
    <row r="428" ht="12.75" customHeight="1">
      <c r="D428" s="168"/>
    </row>
    <row r="429" ht="12.75" customHeight="1">
      <c r="D429" s="168"/>
    </row>
    <row r="430" ht="12.75" customHeight="1">
      <c r="D430" s="168"/>
    </row>
    <row r="431" ht="12.75" customHeight="1">
      <c r="D431" s="168"/>
    </row>
    <row r="432" ht="12.75" customHeight="1">
      <c r="D432" s="168"/>
    </row>
    <row r="433" ht="12.75" customHeight="1">
      <c r="D433" s="168"/>
    </row>
    <row r="434" ht="12.75" customHeight="1">
      <c r="D434" s="168"/>
    </row>
    <row r="435" ht="12.75" customHeight="1">
      <c r="D435" s="168"/>
    </row>
    <row r="436" ht="12.75" customHeight="1">
      <c r="D436" s="168"/>
    </row>
    <row r="437" ht="12.75" customHeight="1">
      <c r="D437" s="168"/>
    </row>
    <row r="438" ht="12.75" customHeight="1">
      <c r="D438" s="168"/>
    </row>
    <row r="439" ht="12.75" customHeight="1">
      <c r="D439" s="168"/>
    </row>
    <row r="440" ht="12.75" customHeight="1">
      <c r="D440" s="168"/>
    </row>
    <row r="441" ht="12.75" customHeight="1">
      <c r="D441" s="168"/>
    </row>
    <row r="442" ht="12.75" customHeight="1">
      <c r="D442" s="168"/>
    </row>
    <row r="443" ht="12.75" customHeight="1">
      <c r="D443" s="168"/>
    </row>
    <row r="444" ht="12.75" customHeight="1">
      <c r="D444" s="168"/>
    </row>
    <row r="445" ht="12.75" customHeight="1">
      <c r="D445" s="168"/>
    </row>
    <row r="446" ht="12.75" customHeight="1">
      <c r="D446" s="168"/>
    </row>
    <row r="447" ht="12.75" customHeight="1">
      <c r="D447" s="168"/>
    </row>
    <row r="448" ht="12.75" customHeight="1">
      <c r="D448" s="168"/>
    </row>
    <row r="449" ht="12.75" customHeight="1">
      <c r="D449" s="168"/>
    </row>
    <row r="450" ht="12.75" customHeight="1">
      <c r="D450" s="168"/>
    </row>
    <row r="451" ht="12.75" customHeight="1">
      <c r="D451" s="168"/>
    </row>
    <row r="452" ht="12.75" customHeight="1">
      <c r="D452" s="168"/>
    </row>
    <row r="453" ht="12.75" customHeight="1">
      <c r="D453" s="168"/>
    </row>
    <row r="454" ht="12.75" customHeight="1">
      <c r="D454" s="168"/>
    </row>
    <row r="455" ht="12.75" customHeight="1">
      <c r="D455" s="168"/>
    </row>
    <row r="456" ht="12.75" customHeight="1">
      <c r="D456" s="168"/>
    </row>
    <row r="457" ht="12.75" customHeight="1">
      <c r="D457" s="168"/>
    </row>
    <row r="458" ht="12.75" customHeight="1">
      <c r="D458" s="168"/>
    </row>
    <row r="459" ht="12.75" customHeight="1">
      <c r="D459" s="168"/>
    </row>
    <row r="460" ht="12.75" customHeight="1">
      <c r="D460" s="168"/>
    </row>
    <row r="461" ht="12.75" customHeight="1">
      <c r="D461" s="168"/>
    </row>
    <row r="462" ht="12.75" customHeight="1">
      <c r="D462" s="168"/>
    </row>
    <row r="463" ht="12.75" customHeight="1">
      <c r="D463" s="168"/>
    </row>
    <row r="464" ht="12.75" customHeight="1">
      <c r="D464" s="168"/>
    </row>
    <row r="465" ht="12.75" customHeight="1">
      <c r="D465" s="168"/>
    </row>
    <row r="466" ht="12.75" customHeight="1">
      <c r="D466" s="168"/>
    </row>
    <row r="467" ht="12.75" customHeight="1">
      <c r="D467" s="168"/>
    </row>
    <row r="468" ht="12.75" customHeight="1">
      <c r="D468" s="168"/>
    </row>
    <row r="469" ht="12.75" customHeight="1">
      <c r="D469" s="168"/>
    </row>
    <row r="470" ht="12.75" customHeight="1">
      <c r="D470" s="168"/>
    </row>
    <row r="471" ht="12.75" customHeight="1">
      <c r="D471" s="168"/>
    </row>
    <row r="472" ht="12.75" customHeight="1">
      <c r="D472" s="168"/>
    </row>
    <row r="473" ht="12.75" customHeight="1">
      <c r="D473" s="168"/>
    </row>
    <row r="474" ht="12.75" customHeight="1">
      <c r="D474" s="168"/>
    </row>
    <row r="475" ht="12.75" customHeight="1">
      <c r="D475" s="168"/>
    </row>
    <row r="476" ht="12.75" customHeight="1">
      <c r="D476" s="168"/>
    </row>
    <row r="477" ht="12.75" customHeight="1">
      <c r="D477" s="168"/>
    </row>
    <row r="478" ht="12.75" customHeight="1">
      <c r="D478" s="168"/>
    </row>
    <row r="479" ht="12.75" customHeight="1">
      <c r="D479" s="168"/>
    </row>
    <row r="480" ht="12.75" customHeight="1">
      <c r="D480" s="168"/>
    </row>
    <row r="481" ht="12.75" customHeight="1">
      <c r="D481" s="168"/>
    </row>
    <row r="482" ht="12.75" customHeight="1">
      <c r="D482" s="168"/>
    </row>
    <row r="483" ht="12.75" customHeight="1">
      <c r="D483" s="168"/>
    </row>
    <row r="484" ht="12.75" customHeight="1">
      <c r="D484" s="168"/>
    </row>
    <row r="485" ht="12.75" customHeight="1">
      <c r="D485" s="168"/>
    </row>
    <row r="486" ht="12.75" customHeight="1">
      <c r="D486" s="168"/>
    </row>
    <row r="487" ht="12.75" customHeight="1">
      <c r="D487" s="168"/>
    </row>
    <row r="488" ht="12.75" customHeight="1">
      <c r="D488" s="168"/>
    </row>
    <row r="489" ht="12.75" customHeight="1">
      <c r="D489" s="168"/>
    </row>
    <row r="490" ht="12.75" customHeight="1">
      <c r="D490" s="168"/>
    </row>
    <row r="491" ht="12.75" customHeight="1">
      <c r="D491" s="168"/>
    </row>
    <row r="492" ht="12.75" customHeight="1">
      <c r="D492" s="168"/>
    </row>
    <row r="493" ht="12.75" customHeight="1">
      <c r="D493" s="168"/>
    </row>
    <row r="494" ht="12.75" customHeight="1">
      <c r="D494" s="168"/>
    </row>
    <row r="495" ht="12.75" customHeight="1">
      <c r="D495" s="168"/>
    </row>
    <row r="496" ht="12.75" customHeight="1">
      <c r="D496" s="168"/>
    </row>
    <row r="497" ht="12.75" customHeight="1">
      <c r="D497" s="168"/>
    </row>
    <row r="498" ht="12.75" customHeight="1">
      <c r="D498" s="168"/>
    </row>
    <row r="499" ht="12.75" customHeight="1">
      <c r="D499" s="168"/>
    </row>
    <row r="500" ht="12.75" customHeight="1">
      <c r="D500" s="168"/>
    </row>
    <row r="501" ht="12.75" customHeight="1">
      <c r="D501" s="168"/>
    </row>
    <row r="502" ht="12.75" customHeight="1">
      <c r="D502" s="168"/>
    </row>
    <row r="503" ht="12.75" customHeight="1">
      <c r="D503" s="168"/>
    </row>
    <row r="504" ht="12.75" customHeight="1">
      <c r="D504" s="168"/>
    </row>
    <row r="505" ht="12.75" customHeight="1">
      <c r="D505" s="168"/>
    </row>
    <row r="506" ht="12.75" customHeight="1">
      <c r="D506" s="168"/>
    </row>
    <row r="507" ht="12.75" customHeight="1">
      <c r="D507" s="168"/>
    </row>
    <row r="508" ht="12.75" customHeight="1">
      <c r="D508" s="168"/>
    </row>
    <row r="509" ht="12.75" customHeight="1">
      <c r="D509" s="168"/>
    </row>
    <row r="510" ht="12.75" customHeight="1">
      <c r="D510" s="168"/>
    </row>
    <row r="511" ht="12.75" customHeight="1">
      <c r="D511" s="168"/>
    </row>
    <row r="512" ht="12.75" customHeight="1">
      <c r="D512" s="168"/>
    </row>
    <row r="513" ht="12.75" customHeight="1">
      <c r="D513" s="168"/>
    </row>
    <row r="514" ht="12.75" customHeight="1">
      <c r="D514" s="168"/>
    </row>
    <row r="515" ht="12.75" customHeight="1">
      <c r="D515" s="168"/>
    </row>
    <row r="516" ht="12.75" customHeight="1">
      <c r="D516" s="168"/>
    </row>
    <row r="517" ht="12.75" customHeight="1">
      <c r="D517" s="168"/>
    </row>
    <row r="518" ht="12.75" customHeight="1">
      <c r="D518" s="168"/>
    </row>
    <row r="519" ht="12.75" customHeight="1">
      <c r="D519" s="168"/>
    </row>
    <row r="520" ht="12.75" customHeight="1">
      <c r="D520" s="168"/>
    </row>
    <row r="521" ht="12.75" customHeight="1">
      <c r="D521" s="168"/>
    </row>
    <row r="522" ht="12.75" customHeight="1">
      <c r="D522" s="168"/>
    </row>
    <row r="523" ht="12.75" customHeight="1">
      <c r="D523" s="168"/>
    </row>
    <row r="524" ht="12.75" customHeight="1">
      <c r="D524" s="168"/>
    </row>
    <row r="525" ht="12.75" customHeight="1">
      <c r="D525" s="168"/>
    </row>
    <row r="526" ht="12.75" customHeight="1">
      <c r="D526" s="168"/>
    </row>
    <row r="527" ht="12.75" customHeight="1">
      <c r="D527" s="168"/>
    </row>
    <row r="528" ht="12.75" customHeight="1">
      <c r="D528" s="168"/>
    </row>
    <row r="529" ht="12.75" customHeight="1">
      <c r="D529" s="168"/>
    </row>
    <row r="530" ht="12.75" customHeight="1">
      <c r="D530" s="168"/>
    </row>
    <row r="531" ht="12.75" customHeight="1">
      <c r="D531" s="168"/>
    </row>
    <row r="532" ht="12.75" customHeight="1">
      <c r="D532" s="168"/>
    </row>
    <row r="533" ht="12.75" customHeight="1">
      <c r="D533" s="168"/>
    </row>
    <row r="534" ht="12.75" customHeight="1">
      <c r="D534" s="168"/>
    </row>
    <row r="535" ht="12.75" customHeight="1">
      <c r="D535" s="168"/>
    </row>
    <row r="536" ht="12.75" customHeight="1">
      <c r="D536" s="168"/>
    </row>
    <row r="537" ht="12.75" customHeight="1">
      <c r="D537" s="168"/>
    </row>
    <row r="538" ht="12.75" customHeight="1">
      <c r="D538" s="168"/>
    </row>
    <row r="539" ht="12.75" customHeight="1">
      <c r="D539" s="168"/>
    </row>
    <row r="540" ht="12.75" customHeight="1">
      <c r="D540" s="168"/>
    </row>
    <row r="541" ht="12.75" customHeight="1">
      <c r="D541" s="168"/>
    </row>
    <row r="542" ht="12.75" customHeight="1">
      <c r="D542" s="168"/>
    </row>
    <row r="543" ht="12.75" customHeight="1">
      <c r="D543" s="168"/>
    </row>
    <row r="544" ht="12.75" customHeight="1">
      <c r="D544" s="168"/>
    </row>
    <row r="545" ht="12.75" customHeight="1">
      <c r="D545" s="168"/>
    </row>
    <row r="546" ht="12.75" customHeight="1">
      <c r="D546" s="168"/>
    </row>
    <row r="547" ht="12.75" customHeight="1">
      <c r="D547" s="168"/>
    </row>
    <row r="548" ht="12.75" customHeight="1">
      <c r="D548" s="168"/>
    </row>
    <row r="549" ht="12.75" customHeight="1">
      <c r="D549" s="168"/>
    </row>
    <row r="550" ht="12.75" customHeight="1">
      <c r="D550" s="168"/>
    </row>
    <row r="551" ht="12.75" customHeight="1">
      <c r="D551" s="168"/>
    </row>
    <row r="552" ht="12.75" customHeight="1">
      <c r="D552" s="168"/>
    </row>
    <row r="553" ht="12.75" customHeight="1">
      <c r="D553" s="168"/>
    </row>
    <row r="554" ht="12.75" customHeight="1">
      <c r="D554" s="168"/>
    </row>
    <row r="555" ht="12.75" customHeight="1">
      <c r="D555" s="168"/>
    </row>
    <row r="556" ht="12.75" customHeight="1">
      <c r="D556" s="168"/>
    </row>
    <row r="557" ht="12.75" customHeight="1">
      <c r="D557" s="168"/>
    </row>
    <row r="558" ht="12.75" customHeight="1">
      <c r="D558" s="168"/>
    </row>
    <row r="559" ht="12.75" customHeight="1">
      <c r="D559" s="168"/>
    </row>
    <row r="560" ht="12.75" customHeight="1">
      <c r="D560" s="168"/>
    </row>
    <row r="561" ht="12.75" customHeight="1">
      <c r="D561" s="168"/>
    </row>
    <row r="562" ht="12.75" customHeight="1">
      <c r="D562" s="168"/>
    </row>
    <row r="563" ht="12.75" customHeight="1">
      <c r="D563" s="168"/>
    </row>
    <row r="564" ht="12.75" customHeight="1">
      <c r="D564" s="168"/>
    </row>
    <row r="565" ht="12.75" customHeight="1">
      <c r="D565" s="168"/>
    </row>
    <row r="566" ht="12.75" customHeight="1">
      <c r="D566" s="168"/>
    </row>
    <row r="567" ht="12.75" customHeight="1">
      <c r="D567" s="168"/>
    </row>
    <row r="568" ht="12.75" customHeight="1">
      <c r="D568" s="168"/>
    </row>
    <row r="569" ht="12.75" customHeight="1">
      <c r="D569" s="168"/>
    </row>
    <row r="570" ht="12.75" customHeight="1">
      <c r="D570" s="168"/>
    </row>
    <row r="571" ht="12.75" customHeight="1">
      <c r="D571" s="168"/>
    </row>
    <row r="572" ht="12.75" customHeight="1">
      <c r="D572" s="168"/>
    </row>
    <row r="573" ht="12.75" customHeight="1">
      <c r="D573" s="168"/>
    </row>
    <row r="574" ht="12.75" customHeight="1">
      <c r="D574" s="168"/>
    </row>
    <row r="575" ht="12.75" customHeight="1">
      <c r="D575" s="168"/>
    </row>
    <row r="576" ht="12.75" customHeight="1">
      <c r="D576" s="168"/>
    </row>
    <row r="577" ht="12.75" customHeight="1">
      <c r="D577" s="168"/>
    </row>
    <row r="578" ht="12.75" customHeight="1">
      <c r="D578" s="168"/>
    </row>
    <row r="579" ht="12.75" customHeight="1">
      <c r="D579" s="168"/>
    </row>
    <row r="580" ht="12.75" customHeight="1">
      <c r="D580" s="168"/>
    </row>
    <row r="581" ht="12.75" customHeight="1">
      <c r="D581" s="168"/>
    </row>
    <row r="582" ht="12.75" customHeight="1">
      <c r="D582" s="168"/>
    </row>
    <row r="583" ht="12.75" customHeight="1">
      <c r="D583" s="168"/>
    </row>
    <row r="584" ht="12.75" customHeight="1">
      <c r="D584" s="168"/>
    </row>
    <row r="585" ht="12.75" customHeight="1">
      <c r="D585" s="168"/>
    </row>
    <row r="586" ht="12.75" customHeight="1">
      <c r="D586" s="168"/>
    </row>
    <row r="587" ht="12.75" customHeight="1">
      <c r="D587" s="168"/>
    </row>
    <row r="588" ht="12.75" customHeight="1">
      <c r="D588" s="168"/>
    </row>
    <row r="589" ht="12.75" customHeight="1">
      <c r="D589" s="168"/>
    </row>
    <row r="590" ht="12.75" customHeight="1">
      <c r="D590" s="168"/>
    </row>
    <row r="591" ht="12.75" customHeight="1">
      <c r="D591" s="168"/>
    </row>
    <row r="592" ht="12.75" customHeight="1">
      <c r="D592" s="168"/>
    </row>
    <row r="593" ht="12.75" customHeight="1">
      <c r="D593" s="168"/>
    </row>
    <row r="594" ht="12.75" customHeight="1">
      <c r="D594" s="168"/>
    </row>
    <row r="595" ht="12.75" customHeight="1">
      <c r="D595" s="168"/>
    </row>
    <row r="596" ht="12.75" customHeight="1">
      <c r="D596" s="168"/>
    </row>
    <row r="597" ht="12.75" customHeight="1">
      <c r="D597" s="168"/>
    </row>
    <row r="598" ht="12.75" customHeight="1">
      <c r="D598" s="168"/>
    </row>
    <row r="599" ht="12.75" customHeight="1">
      <c r="D599" s="168"/>
    </row>
    <row r="600" ht="12.75" customHeight="1">
      <c r="D600" s="168"/>
    </row>
    <row r="601" ht="12.75" customHeight="1">
      <c r="D601" s="168"/>
    </row>
    <row r="602" ht="12.75" customHeight="1">
      <c r="D602" s="168"/>
    </row>
    <row r="603" ht="12.75" customHeight="1">
      <c r="D603" s="168"/>
    </row>
    <row r="604" ht="12.75" customHeight="1">
      <c r="D604" s="168"/>
    </row>
    <row r="605" ht="12.75" customHeight="1">
      <c r="D605" s="168"/>
    </row>
    <row r="606" ht="12.75" customHeight="1">
      <c r="D606" s="168"/>
    </row>
    <row r="607" ht="12.75" customHeight="1">
      <c r="D607" s="168"/>
    </row>
    <row r="608" ht="12.75" customHeight="1">
      <c r="D608" s="168"/>
    </row>
    <row r="609" ht="12.75" customHeight="1">
      <c r="D609" s="168"/>
    </row>
    <row r="610" ht="12.75" customHeight="1">
      <c r="D610" s="168"/>
    </row>
    <row r="611" ht="12.75" customHeight="1">
      <c r="D611" s="168"/>
    </row>
    <row r="612" ht="12.75" customHeight="1">
      <c r="D612" s="168"/>
    </row>
    <row r="613" ht="12.75" customHeight="1">
      <c r="D613" s="168"/>
    </row>
    <row r="614" ht="12.75" customHeight="1">
      <c r="D614" s="168"/>
    </row>
    <row r="615" ht="12.75" customHeight="1">
      <c r="D615" s="168"/>
    </row>
    <row r="616" ht="12.75" customHeight="1">
      <c r="D616" s="168"/>
    </row>
    <row r="617" ht="12.75" customHeight="1">
      <c r="D617" s="168"/>
    </row>
    <row r="618" ht="12.75" customHeight="1">
      <c r="D618" s="168"/>
    </row>
    <row r="619" ht="12.75" customHeight="1">
      <c r="D619" s="168"/>
    </row>
    <row r="620" ht="12.75" customHeight="1">
      <c r="D620" s="168"/>
    </row>
    <row r="621" ht="12.75" customHeight="1">
      <c r="D621" s="168"/>
    </row>
    <row r="622" ht="12.75" customHeight="1">
      <c r="D622" s="168"/>
    </row>
    <row r="623" ht="12.75" customHeight="1">
      <c r="D623" s="168"/>
    </row>
    <row r="624" ht="12.75" customHeight="1">
      <c r="D624" s="168"/>
    </row>
    <row r="625" ht="12.75" customHeight="1">
      <c r="D625" s="168"/>
    </row>
    <row r="626" ht="12.75" customHeight="1">
      <c r="D626" s="168"/>
    </row>
    <row r="627" ht="12.75" customHeight="1">
      <c r="D627" s="168"/>
    </row>
    <row r="628" ht="12.75" customHeight="1">
      <c r="D628" s="168"/>
    </row>
    <row r="629" ht="12.75" customHeight="1">
      <c r="D629" s="168"/>
    </row>
    <row r="630" ht="12.75" customHeight="1">
      <c r="D630" s="168"/>
    </row>
    <row r="631" ht="12.75" customHeight="1">
      <c r="D631" s="168"/>
    </row>
    <row r="632" ht="12.75" customHeight="1">
      <c r="D632" s="168"/>
    </row>
    <row r="633" ht="12.75" customHeight="1">
      <c r="D633" s="168"/>
    </row>
    <row r="634" ht="12.75" customHeight="1">
      <c r="D634" s="168"/>
    </row>
    <row r="635" ht="12.75" customHeight="1">
      <c r="D635" s="168"/>
    </row>
    <row r="636" ht="12.75" customHeight="1">
      <c r="D636" s="168"/>
    </row>
    <row r="637" ht="12.75" customHeight="1">
      <c r="D637" s="168"/>
    </row>
    <row r="638" ht="12.75" customHeight="1">
      <c r="D638" s="168"/>
    </row>
    <row r="639" ht="12.75" customHeight="1">
      <c r="D639" s="168"/>
    </row>
    <row r="640" ht="12.75" customHeight="1">
      <c r="D640" s="168"/>
    </row>
    <row r="641" ht="12.75" customHeight="1">
      <c r="D641" s="168"/>
    </row>
    <row r="642" ht="12.75" customHeight="1">
      <c r="D642" s="168"/>
    </row>
    <row r="643" ht="12.75" customHeight="1">
      <c r="D643" s="168"/>
    </row>
    <row r="644" ht="12.75" customHeight="1">
      <c r="D644" s="168"/>
    </row>
    <row r="645" ht="12.75" customHeight="1">
      <c r="D645" s="168"/>
    </row>
    <row r="646" ht="12.75" customHeight="1">
      <c r="D646" s="168"/>
    </row>
    <row r="647" ht="12.75" customHeight="1">
      <c r="D647" s="168"/>
    </row>
    <row r="648" ht="12.75" customHeight="1">
      <c r="D648" s="168"/>
    </row>
    <row r="649" ht="12.75" customHeight="1">
      <c r="D649" s="168"/>
    </row>
    <row r="650" ht="12.75" customHeight="1">
      <c r="D650" s="168"/>
    </row>
    <row r="651" ht="12.75" customHeight="1">
      <c r="D651" s="168"/>
    </row>
    <row r="652" ht="12.75" customHeight="1">
      <c r="D652" s="168"/>
    </row>
    <row r="653" ht="12.75" customHeight="1">
      <c r="D653" s="168"/>
    </row>
    <row r="654" ht="12.75" customHeight="1">
      <c r="D654" s="168"/>
    </row>
    <row r="655" ht="12.75" customHeight="1">
      <c r="D655" s="168"/>
    </row>
    <row r="656" ht="12.75" customHeight="1">
      <c r="D656" s="168"/>
    </row>
    <row r="657" ht="12.75" customHeight="1">
      <c r="D657" s="168"/>
    </row>
    <row r="658" ht="12.75" customHeight="1">
      <c r="D658" s="168"/>
    </row>
    <row r="659" ht="12.75" customHeight="1">
      <c r="D659" s="168"/>
    </row>
    <row r="660" ht="12.75" customHeight="1">
      <c r="D660" s="168"/>
    </row>
    <row r="661" ht="12.75" customHeight="1">
      <c r="D661" s="168"/>
    </row>
    <row r="662" ht="12.75" customHeight="1">
      <c r="D662" s="168"/>
    </row>
    <row r="663" ht="12.75" customHeight="1">
      <c r="D663" s="168"/>
    </row>
    <row r="664" ht="12.75" customHeight="1">
      <c r="D664" s="168"/>
    </row>
    <row r="665" ht="12.75" customHeight="1">
      <c r="D665" s="168"/>
    </row>
    <row r="666" ht="12.75" customHeight="1">
      <c r="D666" s="168"/>
    </row>
    <row r="667" ht="12.75" customHeight="1">
      <c r="D667" s="168"/>
    </row>
    <row r="668" ht="12.75" customHeight="1">
      <c r="D668" s="168"/>
    </row>
    <row r="669" ht="12.75" customHeight="1">
      <c r="D669" s="168"/>
    </row>
    <row r="670" ht="12.75" customHeight="1">
      <c r="D670" s="168"/>
    </row>
    <row r="671" ht="12.75" customHeight="1">
      <c r="D671" s="168"/>
    </row>
    <row r="672" ht="12.75" customHeight="1">
      <c r="D672" s="168"/>
    </row>
    <row r="673" ht="12.75" customHeight="1">
      <c r="D673" s="168"/>
    </row>
    <row r="674" ht="12.75" customHeight="1">
      <c r="D674" s="168"/>
    </row>
    <row r="675" ht="12.75" customHeight="1">
      <c r="D675" s="168"/>
    </row>
    <row r="676" ht="12.75" customHeight="1">
      <c r="D676" s="168"/>
    </row>
    <row r="677" ht="12.75" customHeight="1">
      <c r="D677" s="168"/>
    </row>
    <row r="678" ht="12.75" customHeight="1">
      <c r="D678" s="168"/>
    </row>
    <row r="679" ht="12.75" customHeight="1">
      <c r="D679" s="168"/>
    </row>
    <row r="680" ht="12.75" customHeight="1">
      <c r="D680" s="168"/>
    </row>
    <row r="681" ht="12.75" customHeight="1">
      <c r="D681" s="168"/>
    </row>
    <row r="682" ht="12.75" customHeight="1">
      <c r="D682" s="168"/>
    </row>
    <row r="683" ht="12.75" customHeight="1">
      <c r="D683" s="168"/>
    </row>
    <row r="684" ht="12.75" customHeight="1">
      <c r="D684" s="168"/>
    </row>
    <row r="685" ht="12.75" customHeight="1">
      <c r="D685" s="168"/>
    </row>
    <row r="686" ht="12.75" customHeight="1">
      <c r="D686" s="168"/>
    </row>
    <row r="687" ht="12.75" customHeight="1">
      <c r="D687" s="168"/>
    </row>
    <row r="688" ht="12.75" customHeight="1">
      <c r="D688" s="168"/>
    </row>
    <row r="689" ht="12.75" customHeight="1">
      <c r="D689" s="168"/>
    </row>
    <row r="690" ht="12.75" customHeight="1">
      <c r="D690" s="168"/>
    </row>
    <row r="691" ht="12.75" customHeight="1">
      <c r="D691" s="168"/>
    </row>
    <row r="692" ht="12.75" customHeight="1">
      <c r="D692" s="168"/>
    </row>
    <row r="693" ht="12.75" customHeight="1">
      <c r="D693" s="168"/>
    </row>
    <row r="694" ht="12.75" customHeight="1">
      <c r="D694" s="168"/>
    </row>
    <row r="695" ht="12.75" customHeight="1">
      <c r="D695" s="168"/>
    </row>
    <row r="696" ht="12.75" customHeight="1">
      <c r="D696" s="168"/>
    </row>
    <row r="697" ht="12.75" customHeight="1">
      <c r="D697" s="168"/>
    </row>
    <row r="698" ht="12.75" customHeight="1">
      <c r="D698" s="168"/>
    </row>
    <row r="699" ht="12.75" customHeight="1">
      <c r="D699" s="168"/>
    </row>
    <row r="700" ht="12.75" customHeight="1">
      <c r="D700" s="168"/>
    </row>
    <row r="701" ht="12.75" customHeight="1">
      <c r="D701" s="168"/>
    </row>
    <row r="702" ht="12.75" customHeight="1">
      <c r="D702" s="168"/>
    </row>
    <row r="703" ht="12.75" customHeight="1">
      <c r="D703" s="168"/>
    </row>
    <row r="704" ht="12.75" customHeight="1">
      <c r="D704" s="168"/>
    </row>
    <row r="705" ht="12.75" customHeight="1">
      <c r="D705" s="168"/>
    </row>
    <row r="706" ht="12.75" customHeight="1">
      <c r="D706" s="168"/>
    </row>
    <row r="707" ht="12.75" customHeight="1">
      <c r="D707" s="168"/>
    </row>
    <row r="708" ht="12.75" customHeight="1">
      <c r="D708" s="168"/>
    </row>
    <row r="709" ht="12.75" customHeight="1">
      <c r="D709" s="168"/>
    </row>
    <row r="710" ht="12.75" customHeight="1">
      <c r="D710" s="168"/>
    </row>
    <row r="711" ht="12.75" customHeight="1">
      <c r="D711" s="168"/>
    </row>
    <row r="712" ht="12.75" customHeight="1">
      <c r="D712" s="168"/>
    </row>
    <row r="713" ht="12.75" customHeight="1">
      <c r="D713" s="168"/>
    </row>
    <row r="714" ht="12.75" customHeight="1">
      <c r="D714" s="168"/>
    </row>
    <row r="715" ht="12.75" customHeight="1">
      <c r="D715" s="168"/>
    </row>
    <row r="716" ht="12.75" customHeight="1">
      <c r="D716" s="168"/>
    </row>
    <row r="717" ht="12.75" customHeight="1">
      <c r="D717" s="168"/>
    </row>
    <row r="718" ht="12.75" customHeight="1">
      <c r="D718" s="168"/>
    </row>
    <row r="719" ht="12.75" customHeight="1">
      <c r="D719" s="168"/>
    </row>
    <row r="720" ht="12.75" customHeight="1">
      <c r="D720" s="168"/>
    </row>
    <row r="721" ht="12.75" customHeight="1">
      <c r="D721" s="168"/>
    </row>
    <row r="722" ht="12.75" customHeight="1">
      <c r="D722" s="168"/>
    </row>
    <row r="723" ht="12.75" customHeight="1">
      <c r="D723" s="168"/>
    </row>
    <row r="724" ht="12.75" customHeight="1">
      <c r="D724" s="168"/>
    </row>
    <row r="725" ht="12.75" customHeight="1">
      <c r="D725" s="168"/>
    </row>
    <row r="726" ht="12.75" customHeight="1">
      <c r="D726" s="168"/>
    </row>
    <row r="727" ht="12.75" customHeight="1">
      <c r="D727" s="168"/>
    </row>
    <row r="728" ht="12.75" customHeight="1">
      <c r="D728" s="168"/>
    </row>
    <row r="729" ht="12.75" customHeight="1">
      <c r="D729" s="168"/>
    </row>
    <row r="730" ht="12.75" customHeight="1">
      <c r="D730" s="168"/>
    </row>
    <row r="731" ht="12.75" customHeight="1">
      <c r="D731" s="168"/>
    </row>
    <row r="732" ht="12.75" customHeight="1">
      <c r="D732" s="168"/>
    </row>
    <row r="733" ht="12.75" customHeight="1">
      <c r="D733" s="168"/>
    </row>
    <row r="734" ht="12.75" customHeight="1">
      <c r="D734" s="168"/>
    </row>
    <row r="735" ht="12.75" customHeight="1">
      <c r="D735" s="168"/>
    </row>
    <row r="736" ht="12.75" customHeight="1">
      <c r="D736" s="168"/>
    </row>
    <row r="737" ht="12.75" customHeight="1">
      <c r="D737" s="168"/>
    </row>
    <row r="738" ht="12.75" customHeight="1">
      <c r="D738" s="168"/>
    </row>
    <row r="739" ht="12.75" customHeight="1">
      <c r="D739" s="168"/>
    </row>
    <row r="740" ht="12.75" customHeight="1">
      <c r="D740" s="168"/>
    </row>
    <row r="741" ht="12.75" customHeight="1">
      <c r="D741" s="168"/>
    </row>
    <row r="742" ht="12.75" customHeight="1">
      <c r="D742" s="168"/>
    </row>
    <row r="743" ht="12.75" customHeight="1">
      <c r="D743" s="168"/>
    </row>
    <row r="744" ht="12.75" customHeight="1">
      <c r="D744" s="168"/>
    </row>
    <row r="745" ht="12.75" customHeight="1">
      <c r="D745" s="168"/>
    </row>
    <row r="746" ht="12.75" customHeight="1">
      <c r="D746" s="168"/>
    </row>
    <row r="747" ht="12.75" customHeight="1">
      <c r="D747" s="168"/>
    </row>
    <row r="748" ht="12.75" customHeight="1">
      <c r="D748" s="168"/>
    </row>
    <row r="749" ht="12.75" customHeight="1">
      <c r="D749" s="168"/>
    </row>
    <row r="750" ht="12.75" customHeight="1">
      <c r="D750" s="168"/>
    </row>
    <row r="751" ht="12.75" customHeight="1">
      <c r="D751" s="168"/>
    </row>
    <row r="752" ht="12.75" customHeight="1">
      <c r="D752" s="168"/>
    </row>
    <row r="753" ht="12.75" customHeight="1">
      <c r="D753" s="168"/>
    </row>
    <row r="754" ht="12.75" customHeight="1">
      <c r="D754" s="168"/>
    </row>
    <row r="755" ht="12.75" customHeight="1">
      <c r="D755" s="168"/>
    </row>
    <row r="756" ht="12.75" customHeight="1">
      <c r="D756" s="168"/>
    </row>
    <row r="757" ht="12.75" customHeight="1">
      <c r="D757" s="168"/>
    </row>
    <row r="758" ht="12.75" customHeight="1">
      <c r="D758" s="168"/>
    </row>
    <row r="759" ht="12.75" customHeight="1">
      <c r="D759" s="168"/>
    </row>
    <row r="760" ht="12.75" customHeight="1">
      <c r="D760" s="168"/>
    </row>
    <row r="761" ht="12.75" customHeight="1">
      <c r="D761" s="168"/>
    </row>
    <row r="762" ht="12.75" customHeight="1">
      <c r="D762" s="168"/>
    </row>
    <row r="763" ht="12.75" customHeight="1">
      <c r="D763" s="168"/>
    </row>
    <row r="764" ht="12.75" customHeight="1">
      <c r="D764" s="168"/>
    </row>
    <row r="765" ht="12.75" customHeight="1">
      <c r="D765" s="168"/>
    </row>
    <row r="766" ht="12.75" customHeight="1">
      <c r="D766" s="168"/>
    </row>
    <row r="767" ht="12.75" customHeight="1">
      <c r="D767" s="168"/>
    </row>
    <row r="768" ht="12.75" customHeight="1">
      <c r="D768" s="168"/>
    </row>
    <row r="769" ht="12.75" customHeight="1">
      <c r="D769" s="168"/>
    </row>
    <row r="770" ht="12.75" customHeight="1">
      <c r="D770" s="168"/>
    </row>
    <row r="771" ht="12.75" customHeight="1">
      <c r="D771" s="168"/>
    </row>
    <row r="772" ht="12.75" customHeight="1">
      <c r="D772" s="168"/>
    </row>
    <row r="773" ht="12.75" customHeight="1">
      <c r="D773" s="168"/>
    </row>
    <row r="774" ht="12.75" customHeight="1">
      <c r="D774" s="168"/>
    </row>
    <row r="775" ht="12.75" customHeight="1">
      <c r="D775" s="168"/>
    </row>
    <row r="776" ht="12.75" customHeight="1">
      <c r="D776" s="168"/>
    </row>
    <row r="777" ht="12.75" customHeight="1">
      <c r="D777" s="168"/>
    </row>
    <row r="778" ht="12.75" customHeight="1">
      <c r="D778" s="168"/>
    </row>
    <row r="779" ht="12.75" customHeight="1">
      <c r="D779" s="168"/>
    </row>
    <row r="780" ht="12.75" customHeight="1">
      <c r="D780" s="168"/>
    </row>
    <row r="781" ht="12.75" customHeight="1">
      <c r="D781" s="168"/>
    </row>
    <row r="782" ht="12.75" customHeight="1">
      <c r="D782" s="168"/>
    </row>
    <row r="783" ht="12.75" customHeight="1">
      <c r="D783" s="168"/>
    </row>
    <row r="784" ht="12.75" customHeight="1">
      <c r="D784" s="168"/>
    </row>
    <row r="785" ht="12.75" customHeight="1">
      <c r="D785" s="168"/>
    </row>
    <row r="786" ht="12.75" customHeight="1">
      <c r="D786" s="168"/>
    </row>
    <row r="787" ht="12.75" customHeight="1">
      <c r="D787" s="168"/>
    </row>
    <row r="788" ht="12.75" customHeight="1">
      <c r="D788" s="168"/>
    </row>
    <row r="789" ht="12.75" customHeight="1">
      <c r="D789" s="168"/>
    </row>
    <row r="790" ht="12.75" customHeight="1">
      <c r="D790" s="168"/>
    </row>
    <row r="791" ht="12.75" customHeight="1">
      <c r="D791" s="168"/>
    </row>
    <row r="792" ht="12.75" customHeight="1">
      <c r="D792" s="168"/>
    </row>
    <row r="793" ht="12.75" customHeight="1">
      <c r="D793" s="168"/>
    </row>
    <row r="794" ht="12.75" customHeight="1">
      <c r="D794" s="168"/>
    </row>
    <row r="795" ht="12.75" customHeight="1">
      <c r="D795" s="168"/>
    </row>
    <row r="796" ht="12.75" customHeight="1">
      <c r="D796" s="168"/>
    </row>
    <row r="797" ht="12.75" customHeight="1">
      <c r="D797" s="168"/>
    </row>
    <row r="798" ht="12.75" customHeight="1">
      <c r="D798" s="168"/>
    </row>
    <row r="799" ht="12.75" customHeight="1">
      <c r="D799" s="168"/>
    </row>
    <row r="800" ht="12.75" customHeight="1">
      <c r="D800" s="168"/>
    </row>
    <row r="801" ht="12.75" customHeight="1">
      <c r="D801" s="168"/>
    </row>
    <row r="802" ht="12.75" customHeight="1">
      <c r="D802" s="168"/>
    </row>
    <row r="803" ht="12.75" customHeight="1">
      <c r="D803" s="168"/>
    </row>
    <row r="804" ht="12.75" customHeight="1">
      <c r="D804" s="168"/>
    </row>
    <row r="805" ht="12.75" customHeight="1">
      <c r="D805" s="168"/>
    </row>
    <row r="806" ht="12.75" customHeight="1">
      <c r="D806" s="168"/>
    </row>
    <row r="807" ht="12.75" customHeight="1">
      <c r="D807" s="168"/>
    </row>
    <row r="808" ht="12.75" customHeight="1">
      <c r="D808" s="168"/>
    </row>
    <row r="809" ht="12.75" customHeight="1">
      <c r="D809" s="168"/>
    </row>
    <row r="810" ht="12.75" customHeight="1">
      <c r="D810" s="168"/>
    </row>
    <row r="811" ht="12.75" customHeight="1">
      <c r="D811" s="168"/>
    </row>
    <row r="812" ht="12.75" customHeight="1">
      <c r="D812" s="168"/>
    </row>
    <row r="813" ht="12.75" customHeight="1">
      <c r="D813" s="168"/>
    </row>
    <row r="814" ht="12.75" customHeight="1">
      <c r="D814" s="168"/>
    </row>
    <row r="815" ht="12.75" customHeight="1">
      <c r="D815" s="168"/>
    </row>
    <row r="816" ht="12.75" customHeight="1">
      <c r="D816" s="168"/>
    </row>
    <row r="817" ht="12.75" customHeight="1">
      <c r="D817" s="168"/>
    </row>
    <row r="818" ht="12.75" customHeight="1">
      <c r="D818" s="168"/>
    </row>
    <row r="819" ht="12.75" customHeight="1">
      <c r="D819" s="168"/>
    </row>
    <row r="820" ht="12.75" customHeight="1">
      <c r="D820" s="168"/>
    </row>
    <row r="821" ht="12.75" customHeight="1">
      <c r="D821" s="168"/>
    </row>
    <row r="822" ht="12.75" customHeight="1">
      <c r="D822" s="168"/>
    </row>
    <row r="823" ht="12.75" customHeight="1">
      <c r="D823" s="168"/>
    </row>
    <row r="824" ht="12.75" customHeight="1">
      <c r="D824" s="168"/>
    </row>
    <row r="825" ht="12.75" customHeight="1">
      <c r="D825" s="168"/>
    </row>
    <row r="826" ht="12.75" customHeight="1">
      <c r="D826" s="168"/>
    </row>
    <row r="827" ht="12.75" customHeight="1">
      <c r="D827" s="168"/>
    </row>
    <row r="828" ht="12.75" customHeight="1">
      <c r="D828" s="168"/>
    </row>
    <row r="829" ht="12.75" customHeight="1">
      <c r="D829" s="168"/>
    </row>
    <row r="830" ht="12.75" customHeight="1">
      <c r="D830" s="168"/>
    </row>
    <row r="831" ht="12.75" customHeight="1">
      <c r="D831" s="168"/>
    </row>
    <row r="832" ht="12.75" customHeight="1">
      <c r="D832" s="168"/>
    </row>
    <row r="833" ht="12.75" customHeight="1">
      <c r="D833" s="168"/>
    </row>
    <row r="834" ht="12.75" customHeight="1">
      <c r="D834" s="168"/>
    </row>
    <row r="835" ht="12.75" customHeight="1">
      <c r="D835" s="168"/>
    </row>
    <row r="836" ht="12.75" customHeight="1">
      <c r="D836" s="168"/>
    </row>
    <row r="837" ht="12.75" customHeight="1">
      <c r="D837" s="168"/>
    </row>
    <row r="838" ht="12.75" customHeight="1">
      <c r="D838" s="168"/>
    </row>
    <row r="839" ht="12.75" customHeight="1">
      <c r="D839" s="168"/>
    </row>
    <row r="840" ht="12.75" customHeight="1">
      <c r="D840" s="168"/>
    </row>
    <row r="841" ht="12.75" customHeight="1">
      <c r="D841" s="168"/>
    </row>
    <row r="842" ht="12.75" customHeight="1">
      <c r="D842" s="168"/>
    </row>
    <row r="843" ht="12.75" customHeight="1">
      <c r="D843" s="168"/>
    </row>
    <row r="844" ht="12.75" customHeight="1">
      <c r="D844" s="168"/>
    </row>
    <row r="845" ht="12.75" customHeight="1">
      <c r="D845" s="168"/>
    </row>
    <row r="846" ht="12.75" customHeight="1">
      <c r="D846" s="168"/>
    </row>
    <row r="847" ht="12.75" customHeight="1">
      <c r="D847" s="168"/>
    </row>
    <row r="848" ht="12.75" customHeight="1">
      <c r="D848" s="168"/>
    </row>
    <row r="849" ht="12.75" customHeight="1">
      <c r="D849" s="168"/>
    </row>
    <row r="850" ht="12.75" customHeight="1">
      <c r="D850" s="168"/>
    </row>
    <row r="851" ht="12.75" customHeight="1">
      <c r="D851" s="168"/>
    </row>
    <row r="852" ht="12.75" customHeight="1">
      <c r="D852" s="168"/>
    </row>
    <row r="853" ht="12.75" customHeight="1">
      <c r="D853" s="168"/>
    </row>
    <row r="854" ht="12.75" customHeight="1">
      <c r="D854" s="168"/>
    </row>
    <row r="855" ht="12.75" customHeight="1">
      <c r="D855" s="168"/>
    </row>
    <row r="856" ht="12.75" customHeight="1">
      <c r="D856" s="168"/>
    </row>
    <row r="857" ht="12.75" customHeight="1">
      <c r="D857" s="168"/>
    </row>
    <row r="858" ht="12.75" customHeight="1">
      <c r="D858" s="168"/>
    </row>
    <row r="859" ht="12.75" customHeight="1">
      <c r="D859" s="168"/>
    </row>
    <row r="860" ht="12.75" customHeight="1">
      <c r="D860" s="168"/>
    </row>
    <row r="861" ht="12.75" customHeight="1">
      <c r="D861" s="168"/>
    </row>
    <row r="862" ht="12.75" customHeight="1">
      <c r="D862" s="168"/>
    </row>
    <row r="863" ht="12.75" customHeight="1">
      <c r="D863" s="168"/>
    </row>
    <row r="864" ht="12.75" customHeight="1">
      <c r="D864" s="168"/>
    </row>
    <row r="865" ht="12.75" customHeight="1">
      <c r="D865" s="168"/>
    </row>
    <row r="866" ht="12.75" customHeight="1">
      <c r="D866" s="168"/>
    </row>
    <row r="867" ht="12.75" customHeight="1">
      <c r="D867" s="168"/>
    </row>
    <row r="868" ht="12.75" customHeight="1">
      <c r="D868" s="168"/>
    </row>
    <row r="869" ht="12.75" customHeight="1">
      <c r="D869" s="168"/>
    </row>
    <row r="870" ht="12.75" customHeight="1">
      <c r="D870" s="168"/>
    </row>
    <row r="871" ht="12.75" customHeight="1">
      <c r="D871" s="168"/>
    </row>
    <row r="872" ht="12.75" customHeight="1">
      <c r="D872" s="168"/>
    </row>
    <row r="873" ht="12.75" customHeight="1">
      <c r="D873" s="168"/>
    </row>
    <row r="874" ht="12.75" customHeight="1">
      <c r="D874" s="168"/>
    </row>
    <row r="875" ht="12.75" customHeight="1">
      <c r="D875" s="168"/>
    </row>
    <row r="876" ht="12.75" customHeight="1">
      <c r="D876" s="168"/>
    </row>
    <row r="877" ht="12.75" customHeight="1">
      <c r="D877" s="168"/>
    </row>
    <row r="878" ht="12.75" customHeight="1">
      <c r="D878" s="168"/>
    </row>
    <row r="879" ht="12.75" customHeight="1">
      <c r="D879" s="168"/>
    </row>
    <row r="880" ht="12.75" customHeight="1">
      <c r="D880" s="168"/>
    </row>
    <row r="881" ht="12.75" customHeight="1">
      <c r="D881" s="168"/>
    </row>
    <row r="882" ht="12.75" customHeight="1">
      <c r="D882" s="168"/>
    </row>
    <row r="883" ht="12.75" customHeight="1">
      <c r="D883" s="168"/>
    </row>
    <row r="884" ht="12.75" customHeight="1">
      <c r="D884" s="168"/>
    </row>
    <row r="885" ht="12.75" customHeight="1">
      <c r="D885" s="168"/>
    </row>
    <row r="886" ht="12.75" customHeight="1">
      <c r="D886" s="168"/>
    </row>
    <row r="887" ht="12.75" customHeight="1">
      <c r="D887" s="168"/>
    </row>
    <row r="888" ht="12.75" customHeight="1">
      <c r="D888" s="168"/>
    </row>
    <row r="889" ht="12.75" customHeight="1">
      <c r="D889" s="168"/>
    </row>
    <row r="890" ht="12.75" customHeight="1">
      <c r="D890" s="168"/>
    </row>
    <row r="891" ht="12.75" customHeight="1">
      <c r="D891" s="168"/>
    </row>
    <row r="892" ht="12.75" customHeight="1">
      <c r="D892" s="168"/>
    </row>
    <row r="893" ht="12.75" customHeight="1">
      <c r="D893" s="168"/>
    </row>
    <row r="894" ht="12.75" customHeight="1">
      <c r="D894" s="168"/>
    </row>
    <row r="895" ht="12.75" customHeight="1">
      <c r="D895" s="168"/>
    </row>
    <row r="896" ht="12.75" customHeight="1">
      <c r="D896" s="168"/>
    </row>
    <row r="897" ht="12.75" customHeight="1">
      <c r="D897" s="168"/>
    </row>
    <row r="898" ht="12.75" customHeight="1">
      <c r="D898" s="168"/>
    </row>
    <row r="899" ht="12.75" customHeight="1">
      <c r="D899" s="168"/>
    </row>
    <row r="900" ht="12.75" customHeight="1">
      <c r="D900" s="168"/>
    </row>
    <row r="901" ht="12.75" customHeight="1">
      <c r="D901" s="168"/>
    </row>
    <row r="902" ht="12.75" customHeight="1">
      <c r="D902" s="168"/>
    </row>
    <row r="903" ht="12.75" customHeight="1">
      <c r="D903" s="168"/>
    </row>
    <row r="904" ht="12.75" customHeight="1">
      <c r="D904" s="168"/>
    </row>
    <row r="905" ht="12.75" customHeight="1">
      <c r="D905" s="168"/>
    </row>
    <row r="906" ht="12.75" customHeight="1">
      <c r="D906" s="168"/>
    </row>
    <row r="907" ht="12.75" customHeight="1">
      <c r="D907" s="168"/>
    </row>
    <row r="908" ht="12.75" customHeight="1">
      <c r="D908" s="168"/>
    </row>
    <row r="909" ht="12.75" customHeight="1">
      <c r="D909" s="168"/>
    </row>
    <row r="910" ht="12.75" customHeight="1">
      <c r="D910" s="168"/>
    </row>
    <row r="911" ht="12.75" customHeight="1">
      <c r="D911" s="168"/>
    </row>
    <row r="912" ht="12.75" customHeight="1">
      <c r="D912" s="168"/>
    </row>
    <row r="913" ht="12.75" customHeight="1">
      <c r="D913" s="168"/>
    </row>
    <row r="914" ht="12.75" customHeight="1">
      <c r="D914" s="168"/>
    </row>
    <row r="915" ht="12.75" customHeight="1">
      <c r="D915" s="168"/>
    </row>
    <row r="916" ht="12.75" customHeight="1">
      <c r="D916" s="168"/>
    </row>
    <row r="917" ht="12.75" customHeight="1">
      <c r="D917" s="168"/>
    </row>
    <row r="918" ht="12.75" customHeight="1">
      <c r="D918" s="168"/>
    </row>
    <row r="919" ht="12.75" customHeight="1">
      <c r="D919" s="168"/>
    </row>
    <row r="920" ht="12.75" customHeight="1">
      <c r="D920" s="168"/>
    </row>
    <row r="921" ht="12.75" customHeight="1">
      <c r="D921" s="168"/>
    </row>
    <row r="922" ht="12.75" customHeight="1">
      <c r="D922" s="168"/>
    </row>
    <row r="923" ht="12.75" customHeight="1">
      <c r="D923" s="168"/>
    </row>
    <row r="924" ht="12.75" customHeight="1">
      <c r="D924" s="168"/>
    </row>
    <row r="925" ht="12.75" customHeight="1">
      <c r="D925" s="168"/>
    </row>
    <row r="926" ht="12.75" customHeight="1">
      <c r="D926" s="168"/>
    </row>
    <row r="927" ht="12.75" customHeight="1">
      <c r="D927" s="168"/>
    </row>
    <row r="928" ht="12.75" customHeight="1">
      <c r="D928" s="168"/>
    </row>
    <row r="929" ht="12.75" customHeight="1">
      <c r="D929" s="168"/>
    </row>
    <row r="930" ht="12.75" customHeight="1">
      <c r="D930" s="168"/>
    </row>
    <row r="931" ht="12.75" customHeight="1">
      <c r="D931" s="168"/>
    </row>
    <row r="932" ht="12.75" customHeight="1">
      <c r="D932" s="168"/>
    </row>
    <row r="933" ht="12.75" customHeight="1">
      <c r="D933" s="168"/>
    </row>
    <row r="934" ht="12.75" customHeight="1">
      <c r="D934" s="168"/>
    </row>
    <row r="935" ht="12.75" customHeight="1">
      <c r="D935" s="168"/>
    </row>
    <row r="936" ht="12.75" customHeight="1">
      <c r="D936" s="168"/>
    </row>
    <row r="937" ht="12.75" customHeight="1">
      <c r="D937" s="168"/>
    </row>
    <row r="938" ht="12.75" customHeight="1">
      <c r="D938" s="168"/>
    </row>
    <row r="939" ht="12.75" customHeight="1">
      <c r="D939" s="168"/>
    </row>
    <row r="940" ht="12.75" customHeight="1">
      <c r="D940" s="168"/>
    </row>
    <row r="941" ht="12.75" customHeight="1">
      <c r="D941" s="168"/>
    </row>
    <row r="942" ht="12.75" customHeight="1">
      <c r="D942" s="168"/>
    </row>
    <row r="943" ht="12.75" customHeight="1">
      <c r="D943" s="168"/>
    </row>
    <row r="944" ht="12.75" customHeight="1">
      <c r="D944" s="168"/>
    </row>
    <row r="945" ht="12.75" customHeight="1">
      <c r="D945" s="168"/>
    </row>
    <row r="946" ht="12.75" customHeight="1">
      <c r="D946" s="168"/>
    </row>
    <row r="947" ht="12.75" customHeight="1">
      <c r="D947" s="168"/>
    </row>
    <row r="948" ht="12.75" customHeight="1">
      <c r="D948" s="168"/>
    </row>
    <row r="949" ht="12.75" customHeight="1">
      <c r="D949" s="168"/>
    </row>
    <row r="950" ht="12.75" customHeight="1">
      <c r="D950" s="168"/>
    </row>
    <row r="951" ht="12.75" customHeight="1">
      <c r="D951" s="168"/>
    </row>
    <row r="952" ht="12.75" customHeight="1">
      <c r="D952" s="168"/>
    </row>
    <row r="953" ht="12.75" customHeight="1">
      <c r="D953" s="168"/>
    </row>
    <row r="954" ht="12.75" customHeight="1">
      <c r="D954" s="168"/>
    </row>
    <row r="955" ht="12.75" customHeight="1">
      <c r="D955" s="168"/>
    </row>
    <row r="956" ht="12.75" customHeight="1">
      <c r="D956" s="168"/>
    </row>
    <row r="957" ht="12.75" customHeight="1">
      <c r="D957" s="168"/>
    </row>
    <row r="958" ht="12.75" customHeight="1">
      <c r="D958" s="168"/>
    </row>
    <row r="959" ht="12.75" customHeight="1">
      <c r="D959" s="168"/>
    </row>
    <row r="960" ht="12.75" customHeight="1">
      <c r="D960" s="168"/>
    </row>
    <row r="961" ht="12.75" customHeight="1">
      <c r="D961" s="168"/>
    </row>
    <row r="962" ht="12.75" customHeight="1">
      <c r="D962" s="168"/>
    </row>
    <row r="963" ht="12.75" customHeight="1">
      <c r="D963" s="168"/>
    </row>
    <row r="964" ht="12.75" customHeight="1">
      <c r="D964" s="168"/>
    </row>
    <row r="965" ht="12.75" customHeight="1">
      <c r="D965" s="168"/>
    </row>
    <row r="966" ht="12.75" customHeight="1">
      <c r="D966" s="168"/>
    </row>
    <row r="967" ht="12.75" customHeight="1">
      <c r="D967" s="168"/>
    </row>
    <row r="968" ht="12.75" customHeight="1">
      <c r="D968" s="168"/>
    </row>
    <row r="969" ht="12.75" customHeight="1">
      <c r="D969" s="168"/>
    </row>
    <row r="970" ht="12.75" customHeight="1">
      <c r="D970" s="168"/>
    </row>
    <row r="971" ht="12.75" customHeight="1">
      <c r="D971" s="168"/>
    </row>
    <row r="972" ht="12.75" customHeight="1">
      <c r="D972" s="168"/>
    </row>
    <row r="973" ht="12.75" customHeight="1">
      <c r="D973" s="168"/>
    </row>
    <row r="974" ht="12.75" customHeight="1">
      <c r="D974" s="168"/>
    </row>
    <row r="975" ht="12.75" customHeight="1">
      <c r="D975" s="168"/>
    </row>
    <row r="976" ht="12.75" customHeight="1">
      <c r="D976" s="168"/>
    </row>
    <row r="977" ht="12.75" customHeight="1">
      <c r="D977" s="168"/>
    </row>
    <row r="978" ht="12.75" customHeight="1">
      <c r="D978" s="168"/>
    </row>
    <row r="979" ht="12.75" customHeight="1">
      <c r="D979" s="168"/>
    </row>
    <row r="980" ht="12.75" customHeight="1">
      <c r="D980" s="168"/>
    </row>
    <row r="981" ht="12.75" customHeight="1">
      <c r="D981" s="168"/>
    </row>
    <row r="982" ht="12.75" customHeight="1">
      <c r="D982" s="168"/>
    </row>
    <row r="983" ht="12.75" customHeight="1">
      <c r="D983" s="168"/>
    </row>
    <row r="984" ht="12.75" customHeight="1">
      <c r="D984" s="168"/>
    </row>
    <row r="985" ht="12.75" customHeight="1">
      <c r="D985" s="168"/>
    </row>
    <row r="986" ht="12.75" customHeight="1">
      <c r="D986" s="168"/>
    </row>
    <row r="987" ht="12.75" customHeight="1">
      <c r="D987" s="168"/>
    </row>
    <row r="988" ht="12.75" customHeight="1">
      <c r="D988" s="168"/>
    </row>
    <row r="989" ht="12.75" customHeight="1">
      <c r="D989" s="168"/>
    </row>
    <row r="990" ht="12.75" customHeight="1">
      <c r="D990" s="168"/>
    </row>
    <row r="991" ht="12.75" customHeight="1">
      <c r="D991" s="168"/>
    </row>
    <row r="992" ht="12.75" customHeight="1">
      <c r="D992" s="168"/>
    </row>
    <row r="993" ht="12.75" customHeight="1">
      <c r="D993" s="168"/>
    </row>
    <row r="994" ht="12.75" customHeight="1">
      <c r="D994" s="168"/>
    </row>
    <row r="995" ht="12.75" customHeight="1">
      <c r="D995" s="168"/>
    </row>
    <row r="996" ht="12.75" customHeight="1">
      <c r="D996" s="168"/>
    </row>
    <row r="997" ht="12.75" customHeight="1">
      <c r="D997" s="168"/>
    </row>
    <row r="998" ht="12.75" customHeight="1">
      <c r="D998" s="168"/>
    </row>
    <row r="999" ht="12.75" customHeight="1">
      <c r="D999" s="168"/>
    </row>
    <row r="1000" ht="12.75" customHeight="1">
      <c r="D1000" s="168"/>
    </row>
    <row r="1001" ht="12.75" customHeight="1">
      <c r="D1001" s="168"/>
    </row>
    <row r="1002" ht="12.75" customHeight="1">
      <c r="D1002" s="168"/>
    </row>
    <row r="1003" ht="12.75" customHeight="1">
      <c r="D1003" s="168"/>
    </row>
    <row r="1004" ht="12.75" customHeight="1">
      <c r="D1004" s="168"/>
    </row>
    <row r="1005" ht="12.75" customHeight="1">
      <c r="D1005" s="168"/>
    </row>
    <row r="1006" ht="12.75" customHeight="1">
      <c r="D1006" s="168"/>
    </row>
    <row r="1007" ht="12.75" customHeight="1">
      <c r="D1007" s="168"/>
    </row>
    <row r="1008" ht="12.75" customHeight="1">
      <c r="D1008" s="168"/>
    </row>
    <row r="1009" ht="12.75" customHeight="1">
      <c r="D1009" s="168"/>
    </row>
    <row r="1010" ht="12.75" customHeight="1">
      <c r="D1010" s="168"/>
    </row>
    <row r="1011" ht="12.75" customHeight="1">
      <c r="D1011" s="168"/>
    </row>
    <row r="1012" ht="12.75" customHeight="1">
      <c r="D1012" s="168"/>
    </row>
    <row r="1013" ht="12.75" customHeight="1">
      <c r="D1013" s="168"/>
    </row>
    <row r="1014" ht="12.75" customHeight="1">
      <c r="D1014" s="168"/>
    </row>
    <row r="1015" ht="12.75" customHeight="1">
      <c r="D1015" s="168"/>
    </row>
    <row r="1016" ht="12.75" customHeight="1">
      <c r="D1016" s="168"/>
    </row>
    <row r="1017" ht="12.75" customHeight="1">
      <c r="D1017" s="168"/>
    </row>
    <row r="1018" ht="12.75" customHeight="1">
      <c r="D1018" s="168"/>
    </row>
    <row r="1019" ht="12.75" customHeight="1">
      <c r="D1019" s="168"/>
    </row>
    <row r="1020" ht="12.75" customHeight="1">
      <c r="D1020" s="168"/>
    </row>
    <row r="1021" ht="12.75" customHeight="1">
      <c r="D1021" s="168"/>
    </row>
    <row r="1022" ht="12.75" customHeight="1">
      <c r="D1022" s="168"/>
    </row>
    <row r="1023" ht="12.75" customHeight="1">
      <c r="D1023" s="168"/>
    </row>
    <row r="1024" ht="12.75" customHeight="1">
      <c r="D1024" s="168"/>
    </row>
    <row r="1025" ht="12.75" customHeight="1">
      <c r="D1025" s="168"/>
    </row>
    <row r="1026" ht="12.75" customHeight="1">
      <c r="D1026" s="168"/>
    </row>
    <row r="1027" ht="12.75" customHeight="1">
      <c r="D1027" s="168"/>
    </row>
    <row r="1028" ht="12.75" customHeight="1">
      <c r="D1028" s="168"/>
    </row>
    <row r="1029" ht="12.75" customHeight="1">
      <c r="D1029" s="168"/>
    </row>
    <row r="1030" ht="12.75" customHeight="1">
      <c r="D1030" s="168"/>
    </row>
    <row r="1031" ht="12.75" customHeight="1">
      <c r="D1031" s="168"/>
    </row>
    <row r="1032" ht="12.75" customHeight="1">
      <c r="D1032" s="168"/>
    </row>
    <row r="1033" ht="12.75" customHeight="1">
      <c r="D1033" s="168"/>
    </row>
    <row r="1034" ht="12.75" customHeight="1">
      <c r="D1034" s="168"/>
    </row>
    <row r="1035" ht="12.75" customHeight="1">
      <c r="D1035" s="168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38"/>
    <col customWidth="1" min="2" max="6" width="10.63"/>
    <col customWidth="1" min="7" max="7" width="16.25"/>
    <col customWidth="1" min="8" max="27" width="10.63"/>
  </cols>
  <sheetData>
    <row r="1" ht="12.75" customHeight="1"/>
    <row r="2" ht="12.75" customHeight="1"/>
    <row r="3" ht="12.75" customHeight="1">
      <c r="B3" s="189" t="s">
        <v>268</v>
      </c>
    </row>
    <row r="4" ht="12.75" customHeight="1">
      <c r="B4" s="169" t="s">
        <v>269</v>
      </c>
    </row>
    <row r="5" ht="12.75" customHeight="1">
      <c r="A5" s="169"/>
      <c r="B5" s="170"/>
      <c r="D5" s="169"/>
    </row>
    <row r="6" ht="12.75" customHeight="1">
      <c r="A6" s="169" t="s">
        <v>175</v>
      </c>
      <c r="B6" s="170" t="s">
        <v>176</v>
      </c>
      <c r="D6" s="169" t="s">
        <v>177</v>
      </c>
      <c r="E6" s="167" t="s">
        <v>178</v>
      </c>
    </row>
    <row r="7" ht="12.75" customHeight="1">
      <c r="B7" s="170" t="s">
        <v>179</v>
      </c>
      <c r="D7" s="169" t="s">
        <v>180</v>
      </c>
      <c r="E7" s="173">
        <v>45714.0</v>
      </c>
    </row>
    <row r="8" ht="12.75" customHeight="1">
      <c r="B8" s="170" t="s">
        <v>181</v>
      </c>
    </row>
    <row r="9" ht="12.75" customHeight="1"/>
    <row r="10" ht="12.75" customHeight="1">
      <c r="A10" s="190" t="s">
        <v>270</v>
      </c>
      <c r="D10" s="191"/>
      <c r="E10" s="191"/>
      <c r="F10" s="191"/>
      <c r="G10" s="190" t="s">
        <v>271</v>
      </c>
    </row>
    <row r="11" ht="12.75" customHeight="1"/>
    <row r="12" ht="12.75" customHeight="1">
      <c r="A12" s="192" t="s">
        <v>272</v>
      </c>
      <c r="B12" s="192" t="s">
        <v>273</v>
      </c>
      <c r="C12" s="192" t="s">
        <v>184</v>
      </c>
      <c r="E12" s="169"/>
      <c r="F12" s="169"/>
      <c r="G12" s="192" t="s">
        <v>272</v>
      </c>
      <c r="H12" s="192" t="s">
        <v>273</v>
      </c>
      <c r="I12" s="192" t="s">
        <v>274</v>
      </c>
    </row>
    <row r="13" ht="12.75" customHeight="1">
      <c r="A13" s="193">
        <v>1.0</v>
      </c>
      <c r="B13" s="193">
        <v>5.0</v>
      </c>
      <c r="C13" s="193">
        <f>'Métricas'!C11</f>
        <v>22</v>
      </c>
      <c r="G13" s="193">
        <v>1.0</v>
      </c>
      <c r="H13" s="193">
        <v>1.0</v>
      </c>
      <c r="I13" s="194">
        <v>27.0</v>
      </c>
    </row>
    <row r="14" ht="12.75" customHeight="1">
      <c r="A14" s="193">
        <v>2.0</v>
      </c>
      <c r="B14" s="193">
        <v>8.0</v>
      </c>
      <c r="C14" s="193">
        <f>'Métricas'!C12</f>
        <v>38</v>
      </c>
      <c r="G14" s="193">
        <v>2.0</v>
      </c>
      <c r="H14" s="195">
        <v>1.0</v>
      </c>
      <c r="I14" s="194">
        <v>36.0</v>
      </c>
    </row>
    <row r="15" ht="12.75" customHeight="1">
      <c r="A15" s="193">
        <v>3.0</v>
      </c>
      <c r="B15" s="193">
        <v>5.0</v>
      </c>
      <c r="C15" s="193">
        <f>'Métricas'!C13</f>
        <v>44</v>
      </c>
      <c r="G15" s="193">
        <v>3.0</v>
      </c>
      <c r="H15" s="193">
        <v>1.0</v>
      </c>
      <c r="I15" s="194">
        <v>48.0</v>
      </c>
    </row>
    <row r="16" ht="12.75" customHeight="1">
      <c r="A16" s="193">
        <v>4.0</v>
      </c>
      <c r="B16" s="193">
        <v>2.0</v>
      </c>
      <c r="C16" s="193">
        <f>'Métricas'!C14</f>
        <v>17</v>
      </c>
      <c r="G16" s="193">
        <v>4.0</v>
      </c>
      <c r="H16" s="193">
        <v>0.0</v>
      </c>
      <c r="I16" s="194">
        <v>11.0</v>
      </c>
    </row>
    <row r="17" ht="12.75" customHeight="1">
      <c r="A17" s="193">
        <v>5.0</v>
      </c>
      <c r="B17" s="193">
        <v>6.0</v>
      </c>
      <c r="C17" s="193">
        <f>'Métricas'!C15</f>
        <v>138</v>
      </c>
      <c r="G17" s="193">
        <v>5.0</v>
      </c>
      <c r="H17" s="193">
        <v>0.0</v>
      </c>
      <c r="I17" s="194">
        <v>142.0</v>
      </c>
    </row>
    <row r="18" ht="12.75" customHeight="1">
      <c r="A18" s="193">
        <v>6.0</v>
      </c>
      <c r="B18" s="193">
        <v>1.0</v>
      </c>
      <c r="C18" s="193">
        <f>'Métricas'!C16</f>
        <v>26</v>
      </c>
      <c r="G18" s="193">
        <v>6.0</v>
      </c>
      <c r="H18" s="193">
        <v>0.0</v>
      </c>
      <c r="I18" s="194">
        <v>31.0</v>
      </c>
    </row>
    <row r="19" ht="12.75" customHeight="1">
      <c r="A19" s="193">
        <v>7.0</v>
      </c>
      <c r="B19" s="193">
        <v>3.0</v>
      </c>
      <c r="C19" s="193">
        <f>'Métricas'!C17</f>
        <v>26</v>
      </c>
      <c r="G19" s="193">
        <v>7.0</v>
      </c>
      <c r="H19" s="193">
        <v>1.0</v>
      </c>
      <c r="I19" s="194">
        <v>21.0</v>
      </c>
    </row>
    <row r="20" ht="12.75" customHeight="1">
      <c r="A20" s="193">
        <v>8.0</v>
      </c>
      <c r="B20" s="193">
        <v>5.0</v>
      </c>
      <c r="C20" s="193">
        <f>'Métricas'!C18</f>
        <v>21</v>
      </c>
      <c r="G20" s="193">
        <v>8.0</v>
      </c>
      <c r="H20" s="193">
        <v>1.0</v>
      </c>
      <c r="I20" s="194">
        <v>29.0</v>
      </c>
    </row>
    <row r="21" ht="12.75" customHeight="1">
      <c r="A21" s="193">
        <v>9.0</v>
      </c>
      <c r="B21" s="193">
        <v>8.0</v>
      </c>
      <c r="C21" s="193">
        <f>'Métricas'!C19</f>
        <v>21</v>
      </c>
      <c r="G21" s="193">
        <v>9.0</v>
      </c>
      <c r="H21" s="195">
        <v>1.0</v>
      </c>
      <c r="I21" s="194">
        <v>18.0</v>
      </c>
    </row>
    <row r="22" ht="12.75" customHeight="1">
      <c r="A22" s="193">
        <v>10.0</v>
      </c>
      <c r="B22" s="193">
        <v>4.0</v>
      </c>
      <c r="C22" s="193">
        <f>'Métricas'!C20</f>
        <v>32</v>
      </c>
      <c r="G22" s="193">
        <v>10.0</v>
      </c>
      <c r="H22" s="193">
        <v>0.0</v>
      </c>
      <c r="I22" s="194">
        <v>40.0</v>
      </c>
    </row>
    <row r="23" ht="12.75" customHeight="1">
      <c r="A23" s="193">
        <v>11.0</v>
      </c>
      <c r="B23" s="193">
        <v>2.0</v>
      </c>
      <c r="C23" s="193">
        <f>'Métricas'!C21</f>
        <v>31</v>
      </c>
      <c r="G23" s="193">
        <v>11.0</v>
      </c>
      <c r="H23" s="195">
        <v>0.0</v>
      </c>
      <c r="I23" s="194">
        <v>23.0</v>
      </c>
    </row>
    <row r="24" ht="12.75" customHeight="1">
      <c r="A24" s="193">
        <v>12.0</v>
      </c>
      <c r="B24" s="193">
        <v>9.0</v>
      </c>
      <c r="C24" s="193">
        <f>'Métricas'!C23</f>
        <v>31</v>
      </c>
      <c r="G24" s="193">
        <v>12.0</v>
      </c>
      <c r="H24" s="195">
        <v>1.0</v>
      </c>
      <c r="I24" s="194">
        <v>37.0</v>
      </c>
    </row>
    <row r="25" ht="12.75" customHeight="1">
      <c r="A25" s="193">
        <v>13.0</v>
      </c>
      <c r="B25" s="193">
        <v>7.0</v>
      </c>
      <c r="C25" s="193">
        <f>'Métricas'!C24</f>
        <v>17</v>
      </c>
      <c r="G25" s="193">
        <v>13.0</v>
      </c>
      <c r="H25" s="193">
        <v>1.0</v>
      </c>
      <c r="I25" s="194">
        <v>22.0</v>
      </c>
    </row>
    <row r="26" ht="12.75" customHeight="1">
      <c r="A26" s="193">
        <v>14.0</v>
      </c>
      <c r="B26" s="193">
        <v>6.0</v>
      </c>
      <c r="C26" s="193">
        <f>'Métricas'!C25</f>
        <v>16</v>
      </c>
      <c r="G26" s="193">
        <v>14.0</v>
      </c>
      <c r="H26" s="195">
        <v>1.0</v>
      </c>
      <c r="I26" s="194">
        <v>14.0</v>
      </c>
    </row>
    <row r="27" ht="12.75" customHeight="1">
      <c r="A27" s="193">
        <v>15.0</v>
      </c>
      <c r="B27" s="193">
        <v>4.0</v>
      </c>
      <c r="C27" s="193">
        <f>'Métricas'!C27</f>
        <v>250</v>
      </c>
      <c r="G27" s="193">
        <v>15.0</v>
      </c>
      <c r="H27" s="193">
        <v>0.0</v>
      </c>
      <c r="I27" s="194">
        <v>240.0</v>
      </c>
    </row>
    <row r="28" ht="12.75" customHeight="1">
      <c r="A28" s="193">
        <v>16.0</v>
      </c>
      <c r="B28" s="193">
        <v>3.0</v>
      </c>
      <c r="C28" s="193">
        <f>'Métricas'!C29</f>
        <v>26</v>
      </c>
      <c r="G28" s="193">
        <v>16.0</v>
      </c>
      <c r="H28" s="195">
        <v>0.0</v>
      </c>
      <c r="I28" s="194">
        <v>20.0</v>
      </c>
    </row>
    <row r="29" ht="12.75" customHeight="1">
      <c r="A29" s="193">
        <v>17.0</v>
      </c>
      <c r="B29" s="193">
        <v>8.0</v>
      </c>
      <c r="C29" s="193">
        <f>'Métricas'!C30</f>
        <v>106</v>
      </c>
      <c r="G29" s="193">
        <v>17.0</v>
      </c>
      <c r="H29" s="195">
        <v>1.0</v>
      </c>
      <c r="I29" s="194">
        <v>101.0</v>
      </c>
    </row>
    <row r="30" ht="12.75" customHeight="1">
      <c r="A30" s="193">
        <v>18.0</v>
      </c>
      <c r="B30" s="193">
        <v>4.0</v>
      </c>
      <c r="C30" s="193">
        <f>'Métricas'!C31</f>
        <v>156</v>
      </c>
      <c r="G30" s="193">
        <v>18.0</v>
      </c>
      <c r="H30" s="195">
        <v>0.0</v>
      </c>
      <c r="I30" s="194">
        <v>160.0</v>
      </c>
    </row>
    <row r="31" ht="12.75" customHeight="1">
      <c r="A31" s="193">
        <v>19.0</v>
      </c>
      <c r="B31" s="193">
        <v>6.0</v>
      </c>
      <c r="C31" s="193">
        <f>'Métricas'!C32</f>
        <v>173</v>
      </c>
      <c r="G31" s="193">
        <v>19.0</v>
      </c>
      <c r="H31" s="195">
        <v>1.0</v>
      </c>
      <c r="I31" s="194">
        <v>168.0</v>
      </c>
    </row>
    <row r="32" ht="12.75" customHeight="1">
      <c r="A32" s="193">
        <v>20.0</v>
      </c>
      <c r="B32" s="193">
        <v>8.0</v>
      </c>
      <c r="C32" s="193">
        <f>'Métricas'!C33</f>
        <v>57</v>
      </c>
      <c r="G32" s="193">
        <v>20.0</v>
      </c>
      <c r="H32" s="195">
        <v>2.0</v>
      </c>
      <c r="I32" s="194">
        <v>63.0</v>
      </c>
    </row>
    <row r="33" ht="12.75" customHeight="1">
      <c r="A33" s="193">
        <v>21.0</v>
      </c>
      <c r="B33" s="193">
        <v>2.0</v>
      </c>
      <c r="C33" s="193">
        <f>'Métricas'!C34</f>
        <v>228</v>
      </c>
      <c r="G33" s="193">
        <v>21.0</v>
      </c>
      <c r="H33" s="195">
        <v>0.0</v>
      </c>
      <c r="I33" s="194">
        <v>221.0</v>
      </c>
    </row>
    <row r="34" ht="12.75" customHeight="1">
      <c r="A34" s="193">
        <v>22.0</v>
      </c>
      <c r="B34" s="193">
        <v>1.0</v>
      </c>
      <c r="C34" s="193">
        <f>'Métricas'!C35</f>
        <v>26</v>
      </c>
      <c r="G34" s="193">
        <v>22.0</v>
      </c>
      <c r="H34" s="193">
        <v>0.0</v>
      </c>
      <c r="I34" s="194">
        <v>30.0</v>
      </c>
    </row>
    <row r="35" ht="12.75" customHeight="1">
      <c r="A35" s="193">
        <v>23.0</v>
      </c>
      <c r="B35" s="193">
        <v>2.0</v>
      </c>
      <c r="C35" s="193">
        <f>'Métricas'!C36</f>
        <v>78</v>
      </c>
      <c r="G35" s="193">
        <v>23.0</v>
      </c>
      <c r="H35" s="193">
        <v>0.0</v>
      </c>
      <c r="I35" s="194">
        <v>85.0</v>
      </c>
    </row>
    <row r="36" ht="12.75" customHeight="1">
      <c r="A36" s="193">
        <v>24.0</v>
      </c>
      <c r="B36" s="193">
        <v>5.0</v>
      </c>
      <c r="C36" s="193">
        <f>'Métricas'!C37</f>
        <v>80</v>
      </c>
      <c r="G36" s="193">
        <v>24.0</v>
      </c>
      <c r="H36" s="193">
        <v>0.0</v>
      </c>
      <c r="I36" s="194">
        <v>76.0</v>
      </c>
    </row>
    <row r="37" ht="12.75" customHeight="1">
      <c r="A37" s="193">
        <v>25.0</v>
      </c>
      <c r="B37" s="193">
        <v>5.0</v>
      </c>
      <c r="C37" s="193">
        <f>'Métricas'!C38</f>
        <v>110</v>
      </c>
      <c r="G37" s="193">
        <v>25.0</v>
      </c>
      <c r="H37" s="193">
        <v>1.0</v>
      </c>
      <c r="I37" s="194">
        <v>112.0</v>
      </c>
    </row>
    <row r="38" ht="12.75" customHeight="1">
      <c r="A38" s="193">
        <v>26.0</v>
      </c>
      <c r="B38" s="193">
        <v>6.0</v>
      </c>
      <c r="C38" s="193">
        <f>'Métricas'!C39</f>
        <v>26</v>
      </c>
      <c r="G38" s="193">
        <v>26.0</v>
      </c>
      <c r="H38" s="193">
        <v>2.0</v>
      </c>
      <c r="I38" s="194">
        <v>19.0</v>
      </c>
    </row>
    <row r="39" ht="12.75" customHeight="1">
      <c r="A39" s="193">
        <v>27.0</v>
      </c>
      <c r="B39" s="193">
        <v>8.0</v>
      </c>
      <c r="C39" s="193">
        <f>'Métricas'!C40</f>
        <v>84</v>
      </c>
      <c r="G39" s="193">
        <v>27.0</v>
      </c>
      <c r="H39" s="195">
        <v>1.0</v>
      </c>
      <c r="I39" s="194">
        <v>90.0</v>
      </c>
    </row>
    <row r="40" ht="12.75" customHeight="1">
      <c r="A40" s="193">
        <v>28.0</v>
      </c>
      <c r="B40" s="195">
        <v>5.0</v>
      </c>
      <c r="C40" s="193">
        <f>'Métricas'!C41</f>
        <v>124</v>
      </c>
      <c r="G40" s="193">
        <v>28.0</v>
      </c>
      <c r="H40" s="195">
        <v>2.0</v>
      </c>
      <c r="I40" s="194">
        <v>118.0</v>
      </c>
    </row>
    <row r="41" ht="12.75" customHeight="1">
      <c r="A41" s="193">
        <v>29.0</v>
      </c>
      <c r="B41" s="193">
        <v>3.0</v>
      </c>
      <c r="C41" s="193">
        <f>'Métricas'!C42</f>
        <v>35</v>
      </c>
      <c r="G41" s="193">
        <v>29.0</v>
      </c>
      <c r="H41" s="193">
        <v>0.0</v>
      </c>
      <c r="I41" s="194">
        <v>39.0</v>
      </c>
    </row>
    <row r="42" ht="12.75" customHeight="1">
      <c r="A42" s="193">
        <v>30.0</v>
      </c>
      <c r="B42" s="195">
        <v>6.0</v>
      </c>
      <c r="C42" s="193">
        <f>'Métricas'!C43</f>
        <v>208</v>
      </c>
      <c r="G42" s="193">
        <v>30.0</v>
      </c>
      <c r="H42" s="195">
        <v>2.0</v>
      </c>
      <c r="I42" s="194">
        <v>214.0</v>
      </c>
    </row>
    <row r="43" ht="12.75" customHeight="1">
      <c r="A43" s="193">
        <v>31.0</v>
      </c>
      <c r="B43" s="193">
        <v>1.0</v>
      </c>
      <c r="C43" s="193">
        <f>'Métricas'!C44</f>
        <v>25</v>
      </c>
      <c r="G43" s="193">
        <v>31.0</v>
      </c>
      <c r="H43" s="193">
        <v>0.0</v>
      </c>
      <c r="I43" s="194">
        <v>32.0</v>
      </c>
    </row>
    <row r="44" ht="12.75" customHeight="1">
      <c r="A44" s="193">
        <v>32.0</v>
      </c>
      <c r="B44" s="193">
        <v>1.0</v>
      </c>
      <c r="C44" s="193">
        <f>'Métricas'!C45</f>
        <v>82</v>
      </c>
      <c r="G44" s="193">
        <v>32.0</v>
      </c>
      <c r="H44" s="193">
        <v>1.0</v>
      </c>
      <c r="I44" s="194">
        <v>78.0</v>
      </c>
    </row>
    <row r="45" ht="12.75" customHeight="1">
      <c r="A45" s="193">
        <v>33.0</v>
      </c>
      <c r="B45" s="193">
        <v>6.0</v>
      </c>
      <c r="C45" s="193">
        <f>'Métricas'!C46</f>
        <v>35</v>
      </c>
      <c r="G45" s="193">
        <v>33.0</v>
      </c>
      <c r="H45" s="195">
        <v>1.0</v>
      </c>
      <c r="I45" s="194">
        <v>42.0</v>
      </c>
    </row>
    <row r="46" ht="12.75" customHeight="1">
      <c r="A46" s="193">
        <v>34.0</v>
      </c>
      <c r="B46" s="195">
        <v>7.0</v>
      </c>
      <c r="C46" s="193">
        <f>'Métricas'!C47</f>
        <v>209</v>
      </c>
      <c r="G46" s="193">
        <v>34.0</v>
      </c>
      <c r="H46" s="195">
        <v>3.0</v>
      </c>
      <c r="I46" s="194">
        <v>213.0</v>
      </c>
    </row>
    <row r="47" ht="12.75" customHeight="1">
      <c r="A47" s="193">
        <v>35.0</v>
      </c>
      <c r="B47" s="195">
        <v>2.0</v>
      </c>
      <c r="C47" s="193">
        <f>'Métricas'!C48</f>
        <v>17</v>
      </c>
      <c r="G47" s="193">
        <v>35.0</v>
      </c>
      <c r="H47" s="195">
        <v>0.0</v>
      </c>
      <c r="I47" s="194">
        <v>12.0</v>
      </c>
    </row>
    <row r="48" ht="12.75" customHeight="1">
      <c r="A48" s="193">
        <v>36.0</v>
      </c>
      <c r="B48" s="195">
        <v>2.0</v>
      </c>
      <c r="C48" s="193">
        <f>'Métricas'!C49</f>
        <v>24</v>
      </c>
      <c r="G48" s="193">
        <v>36.0</v>
      </c>
      <c r="H48" s="195">
        <v>0.0</v>
      </c>
      <c r="I48" s="194">
        <v>27.0</v>
      </c>
    </row>
    <row r="49" ht="12.75" customHeight="1">
      <c r="A49" s="193">
        <v>37.0</v>
      </c>
      <c r="B49" s="195">
        <v>4.0</v>
      </c>
      <c r="C49" s="193">
        <f>'Métricas'!C50</f>
        <v>125</v>
      </c>
      <c r="G49" s="193">
        <v>37.0</v>
      </c>
      <c r="H49" s="195">
        <v>1.0</v>
      </c>
      <c r="I49" s="194">
        <v>131.0</v>
      </c>
    </row>
    <row r="50" ht="12.75" customHeight="1">
      <c r="A50" s="193">
        <v>38.0</v>
      </c>
      <c r="B50" s="195">
        <v>4.0</v>
      </c>
      <c r="C50" s="193">
        <f>'Métricas'!C51</f>
        <v>41</v>
      </c>
      <c r="G50" s="193">
        <v>38.0</v>
      </c>
      <c r="H50" s="195">
        <v>0.0</v>
      </c>
      <c r="I50" s="194">
        <v>49.0</v>
      </c>
    </row>
    <row r="51" ht="12.75" customHeight="1">
      <c r="A51" s="193">
        <v>39.0</v>
      </c>
      <c r="B51" s="195">
        <v>5.0</v>
      </c>
      <c r="C51" s="193">
        <f>'Métricas'!C53</f>
        <v>62</v>
      </c>
      <c r="G51" s="193">
        <v>39.0</v>
      </c>
      <c r="H51" s="195">
        <v>1.0</v>
      </c>
      <c r="I51" s="194">
        <v>56.0</v>
      </c>
    </row>
    <row r="52" ht="12.75" customHeight="1">
      <c r="A52" s="193">
        <v>40.0</v>
      </c>
      <c r="B52" s="195">
        <v>1.0</v>
      </c>
      <c r="C52" s="193">
        <f>'Métricas'!C54</f>
        <v>27</v>
      </c>
      <c r="G52" s="193">
        <v>40.0</v>
      </c>
      <c r="H52" s="195">
        <v>0.0</v>
      </c>
      <c r="I52" s="194">
        <v>31.0</v>
      </c>
    </row>
    <row r="53" ht="12.75" customHeight="1">
      <c r="A53" s="193">
        <v>41.0</v>
      </c>
      <c r="B53" s="195">
        <v>3.0</v>
      </c>
      <c r="C53" s="193">
        <f>'Métricas'!C55</f>
        <v>34</v>
      </c>
      <c r="G53" s="193">
        <v>41.0</v>
      </c>
      <c r="H53" s="195">
        <v>0.0</v>
      </c>
      <c r="I53" s="194">
        <v>38.0</v>
      </c>
    </row>
    <row r="54" ht="12.75" customHeight="1">
      <c r="A54" s="193">
        <v>42.0</v>
      </c>
      <c r="B54" s="195">
        <v>5.0</v>
      </c>
      <c r="C54" s="193">
        <f>'Métricas'!C56</f>
        <v>71</v>
      </c>
      <c r="G54" s="193">
        <v>42.0</v>
      </c>
      <c r="H54" s="195">
        <v>1.0</v>
      </c>
      <c r="I54" s="194">
        <v>75.0</v>
      </c>
    </row>
    <row r="55" ht="12.75" customHeight="1">
      <c r="A55" s="193">
        <v>43.0</v>
      </c>
      <c r="B55" s="195">
        <v>4.0</v>
      </c>
      <c r="C55" s="193">
        <f>'Métricas'!C57</f>
        <v>42</v>
      </c>
      <c r="G55" s="193">
        <v>43.0</v>
      </c>
      <c r="H55" s="195">
        <v>1.0</v>
      </c>
      <c r="I55" s="194">
        <v>44.0</v>
      </c>
    </row>
    <row r="56" ht="12.75" customHeight="1">
      <c r="A56" s="193">
        <v>44.0</v>
      </c>
      <c r="B56" s="195">
        <v>6.0</v>
      </c>
      <c r="C56" s="193">
        <f>'Métricas'!C59</f>
        <v>63</v>
      </c>
      <c r="G56" s="193">
        <v>44.0</v>
      </c>
      <c r="H56" s="195">
        <v>1.0</v>
      </c>
      <c r="I56" s="194">
        <v>67.0</v>
      </c>
    </row>
    <row r="57" ht="12.75" customHeight="1">
      <c r="A57" s="193">
        <v>45.0</v>
      </c>
      <c r="B57" s="195">
        <v>2.0</v>
      </c>
      <c r="C57" s="193">
        <f>'Métricas'!C60</f>
        <v>26</v>
      </c>
      <c r="G57" s="193">
        <v>45.0</v>
      </c>
      <c r="H57" s="195">
        <v>0.0</v>
      </c>
      <c r="I57" s="194">
        <v>30.0</v>
      </c>
    </row>
    <row r="58" ht="12.75" customHeight="1">
      <c r="A58" s="193">
        <v>46.0</v>
      </c>
      <c r="B58" s="195">
        <v>1.0</v>
      </c>
      <c r="C58" s="193">
        <f>'Métricas'!C63</f>
        <v>11</v>
      </c>
      <c r="G58" s="193">
        <v>46.0</v>
      </c>
      <c r="H58" s="195">
        <v>0.0</v>
      </c>
      <c r="I58" s="194">
        <v>15.0</v>
      </c>
    </row>
    <row r="59" ht="12.75" customHeight="1">
      <c r="A59" s="193">
        <v>47.0</v>
      </c>
      <c r="B59" s="195">
        <v>9.0</v>
      </c>
      <c r="C59" s="193">
        <f>'Métricas'!C65</f>
        <v>247</v>
      </c>
      <c r="G59" s="193">
        <v>47.0</v>
      </c>
      <c r="H59" s="195">
        <v>0.0</v>
      </c>
      <c r="I59" s="194">
        <v>240.0</v>
      </c>
    </row>
    <row r="60" ht="12.75" customHeight="1">
      <c r="A60" s="193">
        <v>48.0</v>
      </c>
      <c r="B60" s="195">
        <v>7.0</v>
      </c>
      <c r="C60" s="193">
        <f>'Métricas'!C66</f>
        <v>111</v>
      </c>
      <c r="G60" s="193">
        <v>48.0</v>
      </c>
      <c r="H60" s="195">
        <v>0.0</v>
      </c>
      <c r="I60" s="194">
        <v>118.0</v>
      </c>
    </row>
    <row r="61" ht="12.75" customHeight="1">
      <c r="A61" s="193">
        <v>49.0</v>
      </c>
      <c r="B61" s="195">
        <v>10.0</v>
      </c>
      <c r="C61" s="193">
        <f>'Métricas'!C67</f>
        <v>359</v>
      </c>
      <c r="G61" s="193">
        <v>49.0</v>
      </c>
      <c r="H61" s="195">
        <v>1.0</v>
      </c>
      <c r="I61" s="194">
        <v>354.0</v>
      </c>
    </row>
    <row r="62" ht="12.75" customHeight="1">
      <c r="A62" s="193">
        <v>50.0</v>
      </c>
      <c r="B62" s="195">
        <v>2.0</v>
      </c>
      <c r="C62" s="193">
        <f>'Métricas'!C69</f>
        <v>21</v>
      </c>
      <c r="G62" s="193">
        <v>50.0</v>
      </c>
      <c r="H62" s="195">
        <v>0.0</v>
      </c>
      <c r="I62" s="194">
        <v>29.0</v>
      </c>
    </row>
    <row r="63" ht="12.75" customHeight="1">
      <c r="A63" s="193">
        <v>51.0</v>
      </c>
      <c r="B63" s="195">
        <v>1.0</v>
      </c>
      <c r="C63" s="193">
        <f>'Métricas'!C71</f>
        <v>17</v>
      </c>
      <c r="G63" s="193">
        <v>51.0</v>
      </c>
      <c r="H63" s="195">
        <v>0.0</v>
      </c>
      <c r="I63" s="194">
        <v>14.0</v>
      </c>
    </row>
    <row r="64" ht="12.75" customHeight="1">
      <c r="A64" s="193">
        <v>52.0</v>
      </c>
      <c r="B64" s="195">
        <v>2.0</v>
      </c>
      <c r="C64" s="193">
        <f>'Métricas'!C73</f>
        <v>13</v>
      </c>
      <c r="G64" s="193">
        <v>52.0</v>
      </c>
      <c r="H64" s="195">
        <v>0.0</v>
      </c>
      <c r="I64" s="194">
        <v>20.0</v>
      </c>
    </row>
    <row r="65" ht="12.75" customHeight="1">
      <c r="A65" s="193">
        <v>53.0</v>
      </c>
      <c r="B65" s="195">
        <v>2.0</v>
      </c>
      <c r="C65" s="193">
        <f>'Métricas'!C74</f>
        <v>23</v>
      </c>
      <c r="G65" s="193">
        <v>53.0</v>
      </c>
      <c r="H65" s="195">
        <v>0.0</v>
      </c>
      <c r="I65" s="194">
        <v>26.0</v>
      </c>
    </row>
    <row r="66" ht="12.75" customHeight="1">
      <c r="A66" s="193">
        <v>54.0</v>
      </c>
      <c r="B66" s="195">
        <v>3.0</v>
      </c>
      <c r="C66" s="193">
        <f>'Métricas'!C75</f>
        <v>39</v>
      </c>
      <c r="G66" s="193">
        <v>54.0</v>
      </c>
      <c r="H66" s="195">
        <v>1.0</v>
      </c>
      <c r="I66" s="194">
        <v>32.0</v>
      </c>
    </row>
    <row r="67" ht="12.75" customHeight="1">
      <c r="A67" s="193">
        <v>55.0</v>
      </c>
      <c r="B67" s="195">
        <v>3.0</v>
      </c>
      <c r="C67" s="193">
        <f>'Métricas'!C76</f>
        <v>38</v>
      </c>
      <c r="G67" s="193">
        <v>55.0</v>
      </c>
      <c r="H67" s="195">
        <v>0.0</v>
      </c>
      <c r="I67" s="194">
        <v>43.0</v>
      </c>
    </row>
    <row r="68" ht="12.75" customHeight="1">
      <c r="A68" s="193">
        <v>56.0</v>
      </c>
      <c r="B68" s="195">
        <v>4.0</v>
      </c>
      <c r="C68" s="193">
        <f>'Métricas'!C78</f>
        <v>45</v>
      </c>
      <c r="G68" s="193">
        <v>56.0</v>
      </c>
      <c r="H68" s="195">
        <v>1.0</v>
      </c>
      <c r="I68" s="194">
        <v>41.0</v>
      </c>
    </row>
    <row r="69" ht="12.75" customHeight="1">
      <c r="A69" s="193">
        <v>57.0</v>
      </c>
      <c r="B69" s="195">
        <v>3.0</v>
      </c>
      <c r="C69" s="193">
        <f>'Métricas'!C79</f>
        <v>37</v>
      </c>
      <c r="G69" s="193">
        <v>57.0</v>
      </c>
      <c r="H69" s="195">
        <v>0.0</v>
      </c>
      <c r="I69" s="194">
        <v>34.0</v>
      </c>
    </row>
    <row r="70" ht="12.75" customHeight="1">
      <c r="A70" s="193">
        <v>58.0</v>
      </c>
      <c r="B70" s="195">
        <v>4.0</v>
      </c>
      <c r="C70" s="193">
        <f>'Métricas'!C80</f>
        <v>62</v>
      </c>
      <c r="G70" s="193">
        <v>58.0</v>
      </c>
      <c r="H70" s="195">
        <v>0.0</v>
      </c>
      <c r="I70" s="194">
        <v>65.0</v>
      </c>
    </row>
    <row r="71" ht="12.75" customHeight="1">
      <c r="A71" s="193">
        <v>59.0</v>
      </c>
      <c r="B71" s="195">
        <v>2.0</v>
      </c>
      <c r="C71" s="193">
        <f>'Métricas'!C81</f>
        <v>37</v>
      </c>
      <c r="G71" s="193">
        <v>59.0</v>
      </c>
      <c r="H71" s="195">
        <v>0.0</v>
      </c>
      <c r="I71" s="194">
        <v>42.0</v>
      </c>
    </row>
    <row r="72" ht="12.75" customHeight="1">
      <c r="A72" s="192" t="s">
        <v>275</v>
      </c>
      <c r="B72" s="193">
        <f>SUM(B13:B71)</f>
        <v>253</v>
      </c>
      <c r="C72" s="193">
        <f>'Métricas'!C82</f>
        <v>4190</v>
      </c>
      <c r="G72" s="192" t="s">
        <v>275</v>
      </c>
      <c r="H72" s="193">
        <f t="shared" ref="H72:I72" si="1">SUM(H13:H71)</f>
        <v>34</v>
      </c>
      <c r="I72" s="193">
        <f t="shared" si="1"/>
        <v>4253</v>
      </c>
    </row>
    <row r="73" ht="12.75" customHeight="1"/>
    <row r="74" ht="12.75" customHeight="1"/>
    <row r="75" ht="12.75" customHeight="1"/>
    <row r="76" ht="12.75" customHeight="1"/>
    <row r="77" ht="12.75" customHeight="1">
      <c r="A77" s="189" t="s">
        <v>276</v>
      </c>
    </row>
    <row r="78" ht="12.75" customHeight="1">
      <c r="G78" s="170" t="s">
        <v>277</v>
      </c>
      <c r="H78" s="196">
        <f>1000*(H72)/(I72)</f>
        <v>7.994356925</v>
      </c>
      <c r="I78" s="167" t="s">
        <v>278</v>
      </c>
    </row>
    <row r="79" ht="12.75" customHeight="1">
      <c r="A79" s="170" t="s">
        <v>279</v>
      </c>
      <c r="B79" s="196">
        <f>1000*(B72)/(C72)</f>
        <v>60.38186158</v>
      </c>
      <c r="C79" s="167" t="s">
        <v>278</v>
      </c>
      <c r="M79" s="167">
        <f>C72-C72*0.1</f>
        <v>3771</v>
      </c>
    </row>
    <row r="80" ht="12.75" customHeight="1">
      <c r="H80" s="167">
        <v>3692.0</v>
      </c>
    </row>
    <row r="81" ht="12.75" customHeight="1"/>
    <row r="82" ht="12.75" customHeight="1">
      <c r="B82" s="196"/>
      <c r="M82" s="167">
        <f>H80+H80*0.01</f>
        <v>3728.92</v>
      </c>
    </row>
    <row r="83" ht="12.75" customHeight="1"/>
    <row r="84" ht="12.75" customHeight="1"/>
    <row r="85" ht="12.75" customHeight="1">
      <c r="A85" s="167" t="s">
        <v>280</v>
      </c>
      <c r="D85" s="170">
        <v>253.0</v>
      </c>
      <c r="G85" s="167" t="s">
        <v>281</v>
      </c>
      <c r="I85" s="170">
        <v>34.0</v>
      </c>
    </row>
    <row r="86" ht="12.75" customHeight="1"/>
    <row r="87" ht="12.75" customHeight="1"/>
    <row r="88" ht="12.75" customHeight="1"/>
    <row r="89" ht="12.75" customHeight="1">
      <c r="A89" s="167" t="s">
        <v>282</v>
      </c>
    </row>
    <row r="90" ht="12.75" customHeight="1">
      <c r="A90" s="170" t="s">
        <v>283</v>
      </c>
    </row>
    <row r="91" ht="12.75" customHeight="1">
      <c r="A91" s="170" t="s">
        <v>284</v>
      </c>
    </row>
    <row r="92" ht="12.75" customHeight="1">
      <c r="A92" s="170" t="s">
        <v>285</v>
      </c>
    </row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</sheetData>
  <mergeCells count="2">
    <mergeCell ref="A10:C10"/>
    <mergeCell ref="G10:I10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2.13"/>
    <col customWidth="1" min="3" max="3" width="22.88"/>
    <col customWidth="1" min="4" max="6" width="10.63"/>
    <col customWidth="1" min="7" max="7" width="16.63"/>
    <col customWidth="1" min="8" max="8" width="13.88"/>
    <col customWidth="1" min="9" max="26" width="10.63"/>
  </cols>
  <sheetData>
    <row r="1" ht="12.75" customHeight="1"/>
    <row r="2" ht="12.75" customHeight="1">
      <c r="B2" s="197" t="s">
        <v>286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8"/>
    </row>
    <row r="3" ht="12.75" customHeight="1">
      <c r="B3" s="198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</row>
    <row r="4" ht="12.75" customHeight="1">
      <c r="B4" s="199" t="s">
        <v>287</v>
      </c>
      <c r="C4" s="179"/>
      <c r="D4" s="200" t="s">
        <v>288</v>
      </c>
      <c r="E4" s="77"/>
      <c r="F4" s="77"/>
      <c r="G4" s="78"/>
      <c r="H4" s="201" t="s">
        <v>289</v>
      </c>
      <c r="I4" s="202" t="s">
        <v>290</v>
      </c>
      <c r="J4" s="77"/>
      <c r="K4" s="77"/>
      <c r="L4" s="77"/>
      <c r="M4" s="78"/>
    </row>
    <row r="5" ht="12.75" customHeight="1">
      <c r="B5" s="199" t="s">
        <v>291</v>
      </c>
      <c r="C5" s="179"/>
      <c r="D5" s="202" t="s">
        <v>292</v>
      </c>
      <c r="E5" s="77"/>
      <c r="F5" s="77"/>
      <c r="G5" s="78"/>
      <c r="H5" s="201" t="s">
        <v>293</v>
      </c>
      <c r="I5" s="197">
        <v>1.0</v>
      </c>
      <c r="J5" s="77"/>
      <c r="K5" s="77"/>
      <c r="L5" s="77"/>
      <c r="M5" s="78"/>
    </row>
    <row r="6" ht="12.75" customHeight="1">
      <c r="B6" s="199" t="s">
        <v>4</v>
      </c>
      <c r="C6" s="179"/>
      <c r="D6" s="197" t="s">
        <v>294</v>
      </c>
      <c r="E6" s="77"/>
      <c r="F6" s="77"/>
      <c r="G6" s="78"/>
      <c r="H6" s="201" t="s">
        <v>295</v>
      </c>
      <c r="I6" s="202" t="s">
        <v>296</v>
      </c>
      <c r="J6" s="77"/>
      <c r="K6" s="77"/>
      <c r="L6" s="77"/>
      <c r="M6" s="78"/>
    </row>
    <row r="7" ht="12.75" customHeight="1">
      <c r="B7" s="198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</row>
    <row r="8" ht="12.75" customHeight="1">
      <c r="B8" s="203" t="s">
        <v>297</v>
      </c>
      <c r="C8" s="112"/>
      <c r="D8" s="204" t="s">
        <v>298</v>
      </c>
      <c r="E8" s="77"/>
      <c r="F8" s="78"/>
      <c r="G8" s="204" t="s">
        <v>162</v>
      </c>
      <c r="H8" s="77"/>
      <c r="I8" s="77"/>
      <c r="J8" s="78"/>
      <c r="K8" s="204" t="s">
        <v>299</v>
      </c>
      <c r="L8" s="77"/>
      <c r="M8" s="78"/>
    </row>
    <row r="9" ht="12.75" customHeight="1">
      <c r="B9" s="205"/>
      <c r="C9" s="206" t="s">
        <v>185</v>
      </c>
      <c r="D9" s="207">
        <f>'Métricas'!J83</f>
        <v>0.1776849642</v>
      </c>
      <c r="E9" s="63"/>
      <c r="F9" s="208"/>
      <c r="G9" s="207">
        <f>'Métricas'!J82</f>
        <v>0.253221957</v>
      </c>
      <c r="H9" s="63"/>
      <c r="I9" s="63"/>
      <c r="J9" s="208"/>
      <c r="K9" s="207">
        <f t="shared" ref="K9:K11" si="1">AVERAGE(D9:J9)</f>
        <v>0.2154534606</v>
      </c>
      <c r="L9" s="63"/>
      <c r="M9" s="208"/>
    </row>
    <row r="10" ht="12.75" customHeight="1">
      <c r="B10" s="205"/>
      <c r="C10" s="206" t="s">
        <v>300</v>
      </c>
      <c r="D10" s="207">
        <f>'Métricas'!C82/'Métricas'!G84</f>
        <v>337.6762928</v>
      </c>
      <c r="E10" s="63"/>
      <c r="F10" s="208"/>
      <c r="G10" s="207">
        <f>'Métricas'!I85</f>
        <v>236.9462771</v>
      </c>
      <c r="H10" s="63"/>
      <c r="I10" s="63"/>
      <c r="J10" s="208"/>
      <c r="K10" s="207">
        <f t="shared" si="1"/>
        <v>287.311285</v>
      </c>
      <c r="L10" s="63"/>
      <c r="M10" s="208"/>
    </row>
    <row r="11" ht="12.75" customHeight="1">
      <c r="B11" s="205"/>
      <c r="C11" s="206" t="s">
        <v>301</v>
      </c>
      <c r="D11" s="207">
        <f>calculo_defectos!B79</f>
        <v>60.38186158</v>
      </c>
      <c r="E11" s="63"/>
      <c r="F11" s="208"/>
      <c r="G11" s="207">
        <f>calculo_defectos!H78</f>
        <v>7.994356925</v>
      </c>
      <c r="H11" s="63"/>
      <c r="I11" s="63"/>
      <c r="J11" s="208"/>
      <c r="K11" s="207">
        <f t="shared" si="1"/>
        <v>34.18810925</v>
      </c>
      <c r="L11" s="63"/>
      <c r="M11" s="208"/>
    </row>
    <row r="12" ht="12.75" customHeight="1">
      <c r="B12" s="205"/>
      <c r="C12" s="209" t="s">
        <v>302</v>
      </c>
      <c r="D12" s="198"/>
      <c r="E12" s="77"/>
      <c r="F12" s="78"/>
      <c r="G12" s="197"/>
      <c r="H12" s="77"/>
      <c r="I12" s="77"/>
      <c r="J12" s="78"/>
      <c r="K12" s="197"/>
      <c r="L12" s="77"/>
      <c r="M12" s="78"/>
    </row>
    <row r="13" ht="12.75" customHeight="1">
      <c r="B13" s="205"/>
      <c r="C13" s="209" t="s">
        <v>303</v>
      </c>
      <c r="D13" s="198"/>
      <c r="E13" s="77"/>
      <c r="F13" s="78"/>
      <c r="G13" s="197"/>
      <c r="H13" s="77"/>
      <c r="I13" s="77"/>
      <c r="J13" s="78"/>
      <c r="K13" s="197"/>
      <c r="L13" s="77"/>
      <c r="M13" s="78"/>
    </row>
    <row r="14" ht="12.75" customHeight="1">
      <c r="B14" s="210" t="s">
        <v>304</v>
      </c>
      <c r="C14" s="211"/>
      <c r="D14" s="197"/>
      <c r="E14" s="77"/>
      <c r="F14" s="77"/>
      <c r="G14" s="77"/>
      <c r="H14" s="77"/>
      <c r="I14" s="77"/>
      <c r="J14" s="77"/>
      <c r="K14" s="77"/>
      <c r="L14" s="77"/>
      <c r="M14" s="78"/>
    </row>
    <row r="15" ht="12.75" customHeight="1">
      <c r="B15" s="205"/>
      <c r="C15" s="206" t="s">
        <v>305</v>
      </c>
      <c r="D15" s="198">
        <f>calculo_defectos!C72</f>
        <v>4190</v>
      </c>
      <c r="E15" s="77"/>
      <c r="F15" s="78"/>
      <c r="G15" s="197">
        <f>calculo_defectos!I72</f>
        <v>4253</v>
      </c>
      <c r="H15" s="77"/>
      <c r="I15" s="77"/>
      <c r="J15" s="78"/>
      <c r="K15" s="197">
        <f>AVERAGE(D15:J15)</f>
        <v>4221.5</v>
      </c>
      <c r="L15" s="77"/>
      <c r="M15" s="78"/>
    </row>
    <row r="16" ht="12.75" customHeight="1">
      <c r="B16" s="212"/>
      <c r="C16" s="213" t="s">
        <v>306</v>
      </c>
      <c r="D16" s="198">
        <f>G15+(G15*0.1)</f>
        <v>4678.3</v>
      </c>
      <c r="E16" s="77"/>
      <c r="F16" s="78"/>
      <c r="G16" s="197"/>
      <c r="H16" s="77"/>
      <c r="I16" s="77"/>
      <c r="J16" s="78"/>
      <c r="K16" s="197"/>
      <c r="L16" s="77"/>
      <c r="M16" s="78"/>
    </row>
    <row r="17" ht="12.75" customHeight="1">
      <c r="B17" s="212"/>
      <c r="C17" s="213" t="s">
        <v>307</v>
      </c>
      <c r="D17" s="198">
        <f>G15-(G15*0.1)</f>
        <v>3827.7</v>
      </c>
      <c r="E17" s="77"/>
      <c r="F17" s="78"/>
      <c r="G17" s="197"/>
      <c r="H17" s="77"/>
      <c r="I17" s="77"/>
      <c r="J17" s="78"/>
      <c r="K17" s="197"/>
      <c r="L17" s="77"/>
      <c r="M17" s="78"/>
    </row>
    <row r="18" ht="12.75" customHeight="1">
      <c r="B18" s="210" t="s">
        <v>308</v>
      </c>
      <c r="C18" s="211"/>
      <c r="D18" s="204" t="s">
        <v>298</v>
      </c>
      <c r="E18" s="78"/>
      <c r="F18" s="204" t="s">
        <v>162</v>
      </c>
      <c r="G18" s="77"/>
      <c r="H18" s="78"/>
      <c r="I18" s="204" t="s">
        <v>299</v>
      </c>
      <c r="J18" s="77"/>
      <c r="K18" s="78"/>
      <c r="L18" s="204" t="s">
        <v>309</v>
      </c>
      <c r="M18" s="78"/>
    </row>
    <row r="19" ht="12.75" customHeight="1">
      <c r="B19" s="205"/>
      <c r="C19" s="206" t="s">
        <v>310</v>
      </c>
      <c r="D19" s="198">
        <v>12.0</v>
      </c>
      <c r="E19" s="78"/>
      <c r="F19" s="197">
        <v>10.0</v>
      </c>
      <c r="G19" s="77"/>
      <c r="H19" s="78"/>
      <c r="I19" s="197">
        <f t="shared" ref="I19:I26" si="2">AVERAGE(D19:H19)</f>
        <v>11</v>
      </c>
      <c r="J19" s="77"/>
      <c r="K19" s="78"/>
      <c r="L19" s="214">
        <f>(I19/I26)*100</f>
        <v>3.170028818</v>
      </c>
      <c r="M19" s="78"/>
    </row>
    <row r="20" ht="12.75" customHeight="1">
      <c r="B20" s="212"/>
      <c r="C20" s="213" t="s">
        <v>147</v>
      </c>
      <c r="D20" s="198">
        <v>40.0</v>
      </c>
      <c r="E20" s="78"/>
      <c r="F20" s="197">
        <v>35.0</v>
      </c>
      <c r="G20" s="77"/>
      <c r="H20" s="78"/>
      <c r="I20" s="197">
        <f t="shared" si="2"/>
        <v>37.5</v>
      </c>
      <c r="J20" s="77"/>
      <c r="K20" s="78"/>
      <c r="L20" s="214">
        <f>(I20/I26)*100</f>
        <v>10.80691643</v>
      </c>
      <c r="M20" s="78"/>
    </row>
    <row r="21" ht="12.75" customHeight="1">
      <c r="B21" s="212"/>
      <c r="C21" s="213" t="s">
        <v>148</v>
      </c>
      <c r="D21" s="198">
        <v>160.0</v>
      </c>
      <c r="E21" s="78"/>
      <c r="F21" s="197">
        <v>140.0</v>
      </c>
      <c r="G21" s="77"/>
      <c r="H21" s="78"/>
      <c r="I21" s="197">
        <f t="shared" si="2"/>
        <v>150</v>
      </c>
      <c r="J21" s="77"/>
      <c r="K21" s="78"/>
      <c r="L21" s="214">
        <f>(I21/I26)*100</f>
        <v>43.22766571</v>
      </c>
      <c r="M21" s="78"/>
    </row>
    <row r="22" ht="12.75" customHeight="1">
      <c r="B22" s="212"/>
      <c r="C22" s="213" t="s">
        <v>311</v>
      </c>
      <c r="D22" s="198">
        <v>25.0</v>
      </c>
      <c r="E22" s="78"/>
      <c r="F22" s="197">
        <v>22.0</v>
      </c>
      <c r="G22" s="77"/>
      <c r="H22" s="78"/>
      <c r="I22" s="197">
        <f t="shared" si="2"/>
        <v>23.5</v>
      </c>
      <c r="J22" s="77"/>
      <c r="K22" s="78"/>
      <c r="L22" s="214">
        <f>(I22/I26)*100</f>
        <v>6.772334294</v>
      </c>
      <c r="M22" s="78"/>
    </row>
    <row r="23" ht="12.75" customHeight="1">
      <c r="B23" s="212"/>
      <c r="C23" s="213" t="s">
        <v>312</v>
      </c>
      <c r="D23" s="198">
        <v>30.0</v>
      </c>
      <c r="E23" s="78"/>
      <c r="F23" s="197">
        <v>25.0</v>
      </c>
      <c r="G23" s="77"/>
      <c r="H23" s="78"/>
      <c r="I23" s="197">
        <f t="shared" si="2"/>
        <v>27.5</v>
      </c>
      <c r="J23" s="77"/>
      <c r="K23" s="78"/>
      <c r="L23" s="214">
        <f>(I23/I26)*100</f>
        <v>7.925072046</v>
      </c>
      <c r="M23" s="78"/>
    </row>
    <row r="24" ht="12.75" customHeight="1">
      <c r="B24" s="212"/>
      <c r="C24" s="213" t="s">
        <v>89</v>
      </c>
      <c r="D24" s="198">
        <v>70.0</v>
      </c>
      <c r="E24" s="78"/>
      <c r="F24" s="197">
        <v>60.0</v>
      </c>
      <c r="G24" s="77"/>
      <c r="H24" s="78"/>
      <c r="I24" s="197">
        <f t="shared" si="2"/>
        <v>65</v>
      </c>
      <c r="J24" s="77"/>
      <c r="K24" s="78"/>
      <c r="L24" s="214">
        <f>(I24/I26)*100</f>
        <v>18.73198847</v>
      </c>
      <c r="M24" s="78"/>
    </row>
    <row r="25" ht="12.75" customHeight="1">
      <c r="B25" s="212"/>
      <c r="C25" s="213" t="s">
        <v>313</v>
      </c>
      <c r="D25" s="198">
        <v>35.0</v>
      </c>
      <c r="E25" s="78"/>
      <c r="F25" s="197">
        <v>30.0</v>
      </c>
      <c r="G25" s="77"/>
      <c r="H25" s="78"/>
      <c r="I25" s="197">
        <f t="shared" si="2"/>
        <v>32.5</v>
      </c>
      <c r="J25" s="77"/>
      <c r="K25" s="78"/>
      <c r="L25" s="214">
        <f>(I25/I26)*100</f>
        <v>9.365994236</v>
      </c>
      <c r="M25" s="78"/>
    </row>
    <row r="26" ht="12.75" customHeight="1">
      <c r="B26" s="212"/>
      <c r="C26" s="213" t="s">
        <v>314</v>
      </c>
      <c r="D26" s="198">
        <f>SUM(D19:E25)</f>
        <v>372</v>
      </c>
      <c r="E26" s="78"/>
      <c r="F26" s="197">
        <f>SUM(F19:H25)</f>
        <v>322</v>
      </c>
      <c r="G26" s="77"/>
      <c r="H26" s="78"/>
      <c r="I26" s="197">
        <f t="shared" si="2"/>
        <v>347</v>
      </c>
      <c r="J26" s="77"/>
      <c r="K26" s="78"/>
      <c r="L26" s="214">
        <f>SUM(L19:M25)</f>
        <v>100</v>
      </c>
      <c r="M26" s="78"/>
    </row>
    <row r="27" ht="12.75" customHeight="1">
      <c r="B27" s="212"/>
      <c r="C27" s="213" t="s">
        <v>315</v>
      </c>
      <c r="D27" s="198">
        <f>D26+20</f>
        <v>392</v>
      </c>
      <c r="E27" s="78"/>
      <c r="F27" s="197"/>
      <c r="G27" s="77"/>
      <c r="H27" s="78"/>
      <c r="I27" s="197"/>
      <c r="J27" s="77"/>
      <c r="K27" s="78"/>
      <c r="L27" s="197"/>
      <c r="M27" s="78"/>
    </row>
    <row r="28" ht="12.75" customHeight="1">
      <c r="B28" s="212"/>
      <c r="C28" s="213" t="s">
        <v>316</v>
      </c>
      <c r="D28" s="198">
        <f>D26-20</f>
        <v>352</v>
      </c>
      <c r="E28" s="78"/>
      <c r="F28" s="197"/>
      <c r="G28" s="77"/>
      <c r="H28" s="78"/>
      <c r="I28" s="197"/>
      <c r="J28" s="77"/>
      <c r="K28" s="78"/>
      <c r="L28" s="197"/>
      <c r="M28" s="78"/>
    </row>
    <row r="29" ht="12.75" customHeight="1">
      <c r="B29" s="210" t="s">
        <v>317</v>
      </c>
      <c r="C29" s="211"/>
      <c r="D29" s="204" t="s">
        <v>298</v>
      </c>
      <c r="E29" s="78"/>
      <c r="F29" s="204" t="s">
        <v>162</v>
      </c>
      <c r="G29" s="78"/>
      <c r="H29" s="204" t="s">
        <v>299</v>
      </c>
      <c r="I29" s="78"/>
      <c r="J29" s="204" t="s">
        <v>309</v>
      </c>
      <c r="K29" s="78"/>
      <c r="L29" s="204" t="s">
        <v>318</v>
      </c>
      <c r="M29" s="78"/>
    </row>
    <row r="30" ht="12.75" customHeight="1">
      <c r="B30" s="205"/>
      <c r="C30" s="215" t="s">
        <v>123</v>
      </c>
      <c r="D30" s="216">
        <v>1.0</v>
      </c>
      <c r="E30" s="78"/>
      <c r="F30" s="202">
        <v>3.0</v>
      </c>
      <c r="G30" s="78"/>
      <c r="H30" s="197">
        <f t="shared" ref="H30:H35" si="3">AVERAGE(D30:G30)</f>
        <v>2</v>
      </c>
      <c r="I30" s="78"/>
      <c r="J30" s="214">
        <f>(H30/H36)*100</f>
        <v>9.302325581</v>
      </c>
      <c r="K30" s="78"/>
      <c r="L30" s="214">
        <f t="shared" ref="L30:L35" si="4">F30/F19</f>
        <v>0.3</v>
      </c>
      <c r="M30" s="78"/>
    </row>
    <row r="31" ht="12.75" customHeight="1">
      <c r="B31" s="212"/>
      <c r="C31" s="217" t="s">
        <v>119</v>
      </c>
      <c r="D31" s="216">
        <v>1.0</v>
      </c>
      <c r="E31" s="78"/>
      <c r="F31" s="202">
        <v>4.0</v>
      </c>
      <c r="G31" s="78"/>
      <c r="H31" s="197">
        <f t="shared" si="3"/>
        <v>2.5</v>
      </c>
      <c r="I31" s="78"/>
      <c r="J31" s="214">
        <f>(H31/H36)*100</f>
        <v>11.62790698</v>
      </c>
      <c r="K31" s="78"/>
      <c r="L31" s="214">
        <f t="shared" si="4"/>
        <v>0.1142857143</v>
      </c>
      <c r="M31" s="78"/>
    </row>
    <row r="32" ht="12.75" customHeight="1">
      <c r="B32" s="212"/>
      <c r="C32" s="217" t="s">
        <v>127</v>
      </c>
      <c r="D32" s="216">
        <v>6.0</v>
      </c>
      <c r="E32" s="78"/>
      <c r="F32" s="202">
        <v>12.0</v>
      </c>
      <c r="G32" s="78"/>
      <c r="H32" s="197">
        <f t="shared" si="3"/>
        <v>9</v>
      </c>
      <c r="I32" s="78"/>
      <c r="J32" s="214">
        <f>(H32/H36)*100</f>
        <v>41.86046512</v>
      </c>
      <c r="K32" s="78"/>
      <c r="L32" s="214">
        <f t="shared" si="4"/>
        <v>0.08571428571</v>
      </c>
      <c r="M32" s="78"/>
    </row>
    <row r="33" ht="12.75" customHeight="1">
      <c r="B33" s="212"/>
      <c r="C33" s="217" t="s">
        <v>118</v>
      </c>
      <c r="D33" s="216">
        <v>2.0</v>
      </c>
      <c r="E33" s="78"/>
      <c r="F33" s="202">
        <v>5.0</v>
      </c>
      <c r="G33" s="78"/>
      <c r="H33" s="197">
        <f t="shared" si="3"/>
        <v>3.5</v>
      </c>
      <c r="I33" s="78"/>
      <c r="J33" s="214">
        <f>(H33/H36)*100</f>
        <v>16.27906977</v>
      </c>
      <c r="K33" s="78"/>
      <c r="L33" s="214">
        <f t="shared" si="4"/>
        <v>0.2272727273</v>
      </c>
      <c r="M33" s="78"/>
    </row>
    <row r="34" ht="12.75" customHeight="1">
      <c r="B34" s="212"/>
      <c r="C34" s="217" t="s">
        <v>126</v>
      </c>
      <c r="D34" s="216">
        <v>1.0</v>
      </c>
      <c r="E34" s="78"/>
      <c r="F34" s="202">
        <v>3.0</v>
      </c>
      <c r="G34" s="78"/>
      <c r="H34" s="197">
        <f t="shared" si="3"/>
        <v>2</v>
      </c>
      <c r="I34" s="78"/>
      <c r="J34" s="214">
        <f>(H34/H36)*100</f>
        <v>9.302325581</v>
      </c>
      <c r="K34" s="78"/>
      <c r="L34" s="214">
        <f t="shared" si="4"/>
        <v>0.12</v>
      </c>
      <c r="M34" s="78"/>
    </row>
    <row r="35" ht="12.75" customHeight="1">
      <c r="B35" s="212"/>
      <c r="C35" s="217" t="s">
        <v>319</v>
      </c>
      <c r="D35" s="216">
        <v>1.0</v>
      </c>
      <c r="E35" s="78"/>
      <c r="F35" s="202">
        <v>4.0</v>
      </c>
      <c r="G35" s="78"/>
      <c r="H35" s="197">
        <f t="shared" si="3"/>
        <v>2.5</v>
      </c>
      <c r="I35" s="78"/>
      <c r="J35" s="214">
        <f>(H35/H36)*100</f>
        <v>11.62790698</v>
      </c>
      <c r="K35" s="78"/>
      <c r="L35" s="214">
        <f t="shared" si="4"/>
        <v>0.06666666667</v>
      </c>
      <c r="M35" s="78"/>
    </row>
    <row r="36" ht="12.75" customHeight="1">
      <c r="B36" s="212"/>
      <c r="C36" s="213" t="s">
        <v>314</v>
      </c>
      <c r="D36" s="198">
        <f>SUM(D30:E35)</f>
        <v>12</v>
      </c>
      <c r="E36" s="78"/>
      <c r="F36" s="197">
        <f>SUM(F30:G35)</f>
        <v>31</v>
      </c>
      <c r="G36" s="78"/>
      <c r="H36" s="197">
        <f>SUM(H30:I35)</f>
        <v>21.5</v>
      </c>
      <c r="I36" s="78"/>
      <c r="J36" s="214">
        <f>SUM(J30:K35)</f>
        <v>100</v>
      </c>
      <c r="K36" s="78"/>
      <c r="L36" s="197"/>
      <c r="M36" s="78"/>
    </row>
    <row r="37" ht="12.75" customHeight="1">
      <c r="B37" s="210" t="s">
        <v>320</v>
      </c>
      <c r="C37" s="211"/>
      <c r="D37" s="204" t="s">
        <v>298</v>
      </c>
      <c r="E37" s="78"/>
      <c r="F37" s="204" t="s">
        <v>162</v>
      </c>
      <c r="G37" s="78"/>
      <c r="H37" s="204" t="s">
        <v>299</v>
      </c>
      <c r="I37" s="78"/>
      <c r="J37" s="204" t="s">
        <v>309</v>
      </c>
      <c r="K37" s="78"/>
      <c r="L37" s="204" t="s">
        <v>318</v>
      </c>
      <c r="M37" s="78"/>
    </row>
    <row r="38" ht="12.75" customHeight="1">
      <c r="B38" s="205"/>
      <c r="C38" s="215" t="s">
        <v>123</v>
      </c>
      <c r="D38" s="198">
        <v>1.0</v>
      </c>
      <c r="E38" s="78"/>
      <c r="F38" s="197">
        <v>1.0</v>
      </c>
      <c r="G38" s="78"/>
      <c r="H38" s="197">
        <f t="shared" ref="H38:H43" si="5">AVERAGE(D38:G38)</f>
        <v>1</v>
      </c>
      <c r="I38" s="78"/>
      <c r="J38" s="214">
        <f t="shared" ref="J38:J39" si="6">(H38/H43)*100</f>
        <v>100</v>
      </c>
      <c r="K38" s="78"/>
      <c r="L38" s="214">
        <f t="shared" ref="L38:L44" si="7">F38/F19</f>
        <v>0.1</v>
      </c>
      <c r="M38" s="78"/>
    </row>
    <row r="39" ht="12.75" customHeight="1">
      <c r="B39" s="212"/>
      <c r="C39" s="217" t="s">
        <v>119</v>
      </c>
      <c r="D39" s="216">
        <v>1.0</v>
      </c>
      <c r="E39" s="78"/>
      <c r="F39" s="197">
        <v>3.0</v>
      </c>
      <c r="G39" s="78"/>
      <c r="H39" s="197">
        <f t="shared" si="5"/>
        <v>2</v>
      </c>
      <c r="I39" s="78"/>
      <c r="J39" s="214">
        <f t="shared" si="6"/>
        <v>16.66666667</v>
      </c>
      <c r="K39" s="78"/>
      <c r="L39" s="214">
        <f t="shared" si="7"/>
        <v>0.08571428571</v>
      </c>
      <c r="M39" s="78"/>
    </row>
    <row r="40" ht="12.75" customHeight="1">
      <c r="B40" s="212"/>
      <c r="C40" s="217" t="s">
        <v>127</v>
      </c>
      <c r="D40" s="216">
        <v>3.0</v>
      </c>
      <c r="E40" s="78"/>
      <c r="F40" s="202">
        <v>5.0</v>
      </c>
      <c r="G40" s="78"/>
      <c r="H40" s="197">
        <f t="shared" si="5"/>
        <v>4</v>
      </c>
      <c r="I40" s="78"/>
      <c r="J40" s="214">
        <f>(H40*H44)/100</f>
        <v>0.48</v>
      </c>
      <c r="K40" s="78"/>
      <c r="L40" s="214">
        <f t="shared" si="7"/>
        <v>0.03571428571</v>
      </c>
      <c r="M40" s="78"/>
    </row>
    <row r="41" ht="12.75" customHeight="1">
      <c r="B41" s="212"/>
      <c r="C41" s="217" t="s">
        <v>118</v>
      </c>
      <c r="D41" s="216">
        <v>2.0</v>
      </c>
      <c r="E41" s="78"/>
      <c r="F41" s="202">
        <v>4.0</v>
      </c>
      <c r="G41" s="78"/>
      <c r="H41" s="197">
        <f t="shared" si="5"/>
        <v>3</v>
      </c>
      <c r="I41" s="78"/>
      <c r="J41" s="214">
        <f>(H41/H44)*100</f>
        <v>25</v>
      </c>
      <c r="K41" s="78"/>
      <c r="L41" s="214">
        <f t="shared" si="7"/>
        <v>0.1818181818</v>
      </c>
      <c r="M41" s="78"/>
    </row>
    <row r="42" ht="12.75" customHeight="1">
      <c r="B42" s="212"/>
      <c r="C42" s="217" t="s">
        <v>126</v>
      </c>
      <c r="D42" s="216">
        <v>1.0</v>
      </c>
      <c r="E42" s="78"/>
      <c r="F42" s="202">
        <v>1.0</v>
      </c>
      <c r="G42" s="78"/>
      <c r="H42" s="197">
        <f t="shared" si="5"/>
        <v>1</v>
      </c>
      <c r="I42" s="78"/>
      <c r="J42" s="214">
        <f>(H42/H44)*100</f>
        <v>8.333333333</v>
      </c>
      <c r="K42" s="78"/>
      <c r="L42" s="214">
        <f t="shared" si="7"/>
        <v>0.04</v>
      </c>
      <c r="M42" s="78"/>
    </row>
    <row r="43" ht="12.75" customHeight="1">
      <c r="B43" s="212"/>
      <c r="C43" s="217" t="s">
        <v>319</v>
      </c>
      <c r="D43" s="216">
        <v>1.0</v>
      </c>
      <c r="E43" s="78"/>
      <c r="F43" s="202">
        <v>1.0</v>
      </c>
      <c r="G43" s="78"/>
      <c r="H43" s="197">
        <f t="shared" si="5"/>
        <v>1</v>
      </c>
      <c r="I43" s="78"/>
      <c r="J43" s="214">
        <f>(H43/H44)*100</f>
        <v>8.333333333</v>
      </c>
      <c r="K43" s="78"/>
      <c r="L43" s="214">
        <f t="shared" si="7"/>
        <v>0.01666666667</v>
      </c>
      <c r="M43" s="78"/>
    </row>
    <row r="44" ht="12.75" customHeight="1">
      <c r="B44" s="212"/>
      <c r="C44" s="213" t="s">
        <v>321</v>
      </c>
      <c r="D44" s="198">
        <f>SUM(D38:D43)</f>
        <v>9</v>
      </c>
      <c r="E44" s="78"/>
      <c r="F44" s="197">
        <f>SUM(F38:G43)</f>
        <v>15</v>
      </c>
      <c r="G44" s="78"/>
      <c r="H44" s="197">
        <f>SUM(H38:I43)</f>
        <v>12</v>
      </c>
      <c r="I44" s="78"/>
      <c r="J44" s="214">
        <f>SUM(J38:K43)</f>
        <v>158.8133333</v>
      </c>
      <c r="K44" s="78"/>
      <c r="L44" s="214">
        <f t="shared" si="7"/>
        <v>0.5</v>
      </c>
      <c r="M44" s="78"/>
    </row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66">
    <mergeCell ref="B2:M2"/>
    <mergeCell ref="B3:M3"/>
    <mergeCell ref="D4:G4"/>
    <mergeCell ref="I4:M4"/>
    <mergeCell ref="D5:G5"/>
    <mergeCell ref="I5:M5"/>
    <mergeCell ref="D6:G6"/>
    <mergeCell ref="G9:J9"/>
    <mergeCell ref="K9:M9"/>
    <mergeCell ref="I6:M6"/>
    <mergeCell ref="B7:M7"/>
    <mergeCell ref="B8:C8"/>
    <mergeCell ref="D8:F8"/>
    <mergeCell ref="G8:J8"/>
    <mergeCell ref="K8:M8"/>
    <mergeCell ref="D9:F9"/>
    <mergeCell ref="G12:J12"/>
    <mergeCell ref="K12:M12"/>
    <mergeCell ref="D10:F10"/>
    <mergeCell ref="G10:J10"/>
    <mergeCell ref="K10:M10"/>
    <mergeCell ref="D11:F11"/>
    <mergeCell ref="G11:J11"/>
    <mergeCell ref="K11:M11"/>
    <mergeCell ref="D12:F12"/>
    <mergeCell ref="D13:F13"/>
    <mergeCell ref="G13:J13"/>
    <mergeCell ref="K13:M13"/>
    <mergeCell ref="B14:C14"/>
    <mergeCell ref="D14:M14"/>
    <mergeCell ref="G15:J15"/>
    <mergeCell ref="K15:M15"/>
    <mergeCell ref="D15:F15"/>
    <mergeCell ref="D16:F16"/>
    <mergeCell ref="G16:J16"/>
    <mergeCell ref="K16:M16"/>
    <mergeCell ref="D17:F17"/>
    <mergeCell ref="G17:J17"/>
    <mergeCell ref="K17:M17"/>
    <mergeCell ref="D24:E24"/>
    <mergeCell ref="F24:H24"/>
    <mergeCell ref="I24:K24"/>
    <mergeCell ref="L24:M24"/>
    <mergeCell ref="F25:H25"/>
    <mergeCell ref="I25:K25"/>
    <mergeCell ref="L25:M25"/>
    <mergeCell ref="D25:E25"/>
    <mergeCell ref="D26:E26"/>
    <mergeCell ref="F26:H26"/>
    <mergeCell ref="I26:K26"/>
    <mergeCell ref="L26:M26"/>
    <mergeCell ref="D27:E27"/>
    <mergeCell ref="F27:H27"/>
    <mergeCell ref="H29:I29"/>
    <mergeCell ref="J29:K29"/>
    <mergeCell ref="D28:E28"/>
    <mergeCell ref="F28:H28"/>
    <mergeCell ref="I28:K28"/>
    <mergeCell ref="L28:M28"/>
    <mergeCell ref="B29:C29"/>
    <mergeCell ref="F29:G29"/>
    <mergeCell ref="L29:M29"/>
    <mergeCell ref="I19:K19"/>
    <mergeCell ref="L19:M19"/>
    <mergeCell ref="B18:C18"/>
    <mergeCell ref="D18:E18"/>
    <mergeCell ref="F18:H18"/>
    <mergeCell ref="I18:K18"/>
    <mergeCell ref="L18:M18"/>
    <mergeCell ref="D19:E19"/>
    <mergeCell ref="F19:H19"/>
    <mergeCell ref="D20:E20"/>
    <mergeCell ref="F20:H20"/>
    <mergeCell ref="I20:K20"/>
    <mergeCell ref="L20:M20"/>
    <mergeCell ref="F21:H21"/>
    <mergeCell ref="I21:K21"/>
    <mergeCell ref="L21:M21"/>
    <mergeCell ref="I23:K23"/>
    <mergeCell ref="L23:M23"/>
    <mergeCell ref="D21:E21"/>
    <mergeCell ref="D22:E22"/>
    <mergeCell ref="F22:H22"/>
    <mergeCell ref="I22:K22"/>
    <mergeCell ref="L22:M22"/>
    <mergeCell ref="D23:E23"/>
    <mergeCell ref="F23:H23"/>
    <mergeCell ref="I27:K27"/>
    <mergeCell ref="L27:M27"/>
    <mergeCell ref="F31:G31"/>
    <mergeCell ref="H31:I31"/>
    <mergeCell ref="F35:G35"/>
    <mergeCell ref="H35:I35"/>
    <mergeCell ref="D36:E36"/>
    <mergeCell ref="F36:G36"/>
    <mergeCell ref="H36:I36"/>
    <mergeCell ref="B37:C37"/>
    <mergeCell ref="D37:E37"/>
    <mergeCell ref="H39:I39"/>
    <mergeCell ref="J39:K39"/>
    <mergeCell ref="D38:E38"/>
    <mergeCell ref="F38:G38"/>
    <mergeCell ref="H38:I38"/>
    <mergeCell ref="J38:K38"/>
    <mergeCell ref="L38:M38"/>
    <mergeCell ref="F39:G39"/>
    <mergeCell ref="L39:M39"/>
    <mergeCell ref="J41:K41"/>
    <mergeCell ref="L41:M41"/>
    <mergeCell ref="J42:K42"/>
    <mergeCell ref="L42:M42"/>
    <mergeCell ref="J43:K43"/>
    <mergeCell ref="L43:M43"/>
    <mergeCell ref="D39:E39"/>
    <mergeCell ref="D40:E40"/>
    <mergeCell ref="F40:G40"/>
    <mergeCell ref="H40:I40"/>
    <mergeCell ref="J40:K40"/>
    <mergeCell ref="L40:M40"/>
    <mergeCell ref="D41:E41"/>
    <mergeCell ref="D43:E43"/>
    <mergeCell ref="D44:E44"/>
    <mergeCell ref="F44:G44"/>
    <mergeCell ref="H44:I44"/>
    <mergeCell ref="J44:K44"/>
    <mergeCell ref="L44:M44"/>
    <mergeCell ref="F41:G41"/>
    <mergeCell ref="H41:I41"/>
    <mergeCell ref="D42:E42"/>
    <mergeCell ref="F42:G42"/>
    <mergeCell ref="H42:I42"/>
    <mergeCell ref="F43:G43"/>
    <mergeCell ref="H43:I43"/>
    <mergeCell ref="J31:K31"/>
    <mergeCell ref="L31:M31"/>
    <mergeCell ref="D29:E29"/>
    <mergeCell ref="D30:E30"/>
    <mergeCell ref="F30:G30"/>
    <mergeCell ref="H30:I30"/>
    <mergeCell ref="J30:K30"/>
    <mergeCell ref="L30:M30"/>
    <mergeCell ref="D31:E31"/>
    <mergeCell ref="H33:I33"/>
    <mergeCell ref="J33:K33"/>
    <mergeCell ref="D32:E32"/>
    <mergeCell ref="F32:G32"/>
    <mergeCell ref="H32:I32"/>
    <mergeCell ref="J32:K32"/>
    <mergeCell ref="L32:M32"/>
    <mergeCell ref="F33:G33"/>
    <mergeCell ref="L33:M33"/>
    <mergeCell ref="J35:K35"/>
    <mergeCell ref="L35:M35"/>
    <mergeCell ref="J36:K36"/>
    <mergeCell ref="L36:M36"/>
    <mergeCell ref="D33:E33"/>
    <mergeCell ref="D34:E34"/>
    <mergeCell ref="F34:G34"/>
    <mergeCell ref="H34:I34"/>
    <mergeCell ref="J34:K34"/>
    <mergeCell ref="L34:M34"/>
    <mergeCell ref="D35:E35"/>
    <mergeCell ref="F37:G37"/>
    <mergeCell ref="H37:I37"/>
    <mergeCell ref="J37:K37"/>
    <mergeCell ref="L37:M37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2025-02-17T01:00:11Z</dcterms:created>
  <dc:creator>SAMUEL</dc:creator>
</cp:coreProperties>
</file>