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0" documentId="8_{10659D76-31B8-4B19-8A00-5A816F55E42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User Manual" sheetId="1" r:id="rId1"/>
    <sheet name="Interactive Recipe Book" sheetId="2" r:id="rId2"/>
  </sheets>
  <definedNames>
    <definedName name="_xlnm._FilterDatabase" localSheetId="1" hidden="1">'Interactive Recipe Book'!$Y$2:$Z$8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2" i="2" l="1"/>
  <c r="W72" i="2" s="1"/>
  <c r="V73" i="2"/>
  <c r="W73" i="2" s="1"/>
  <c r="V74" i="2"/>
  <c r="W74" i="2" s="1"/>
  <c r="V75" i="2"/>
  <c r="W75" i="2" s="1"/>
  <c r="V76" i="2"/>
  <c r="W76" i="2" s="1"/>
  <c r="V77" i="2"/>
  <c r="W77" i="2" s="1"/>
  <c r="V78" i="2"/>
  <c r="W78" i="2" s="1"/>
  <c r="V79" i="2"/>
  <c r="W79" i="2" s="1"/>
  <c r="V80" i="2"/>
  <c r="W80" i="2" s="1"/>
  <c r="V81" i="2"/>
  <c r="W81" i="2" s="1"/>
  <c r="V82" i="2"/>
  <c r="W82" i="2" s="1"/>
  <c r="V83" i="2"/>
  <c r="W83" i="2" s="1"/>
  <c r="V84" i="2"/>
  <c r="W84" i="2" s="1"/>
  <c r="V85" i="2"/>
  <c r="W85" i="2" s="1"/>
  <c r="V86" i="2"/>
  <c r="W86" i="2" s="1"/>
  <c r="V87" i="2"/>
  <c r="W87" i="2" s="1"/>
  <c r="V88" i="2"/>
  <c r="W88" i="2" s="1"/>
  <c r="V89" i="2"/>
  <c r="W89" i="2" s="1"/>
  <c r="V90" i="2"/>
  <c r="W90" i="2" s="1"/>
  <c r="V91" i="2"/>
  <c r="W91" i="2" s="1"/>
  <c r="V92" i="2"/>
  <c r="W92" i="2" s="1"/>
  <c r="V93" i="2"/>
  <c r="W93" i="2" s="1"/>
  <c r="V94" i="2"/>
  <c r="W94" i="2" s="1"/>
  <c r="V95" i="2"/>
  <c r="W95" i="2" s="1"/>
  <c r="V96" i="2"/>
  <c r="W96" i="2" s="1"/>
  <c r="V97" i="2"/>
  <c r="W97" i="2" s="1"/>
  <c r="V98" i="2"/>
  <c r="W98" i="2" s="1"/>
  <c r="V99" i="2"/>
  <c r="W99" i="2" s="1"/>
  <c r="V100" i="2"/>
  <c r="W100" i="2" s="1"/>
  <c r="V101" i="2"/>
  <c r="W101" i="2" s="1"/>
  <c r="V102" i="2"/>
  <c r="W102" i="2" s="1"/>
  <c r="V103" i="2"/>
  <c r="W103" i="2" s="1"/>
  <c r="V104" i="2"/>
  <c r="W104" i="2" s="1"/>
  <c r="V105" i="2"/>
  <c r="W105" i="2" s="1"/>
  <c r="V106" i="2"/>
  <c r="W106" i="2" s="1"/>
  <c r="V107" i="2"/>
  <c r="W107" i="2" s="1"/>
  <c r="V108" i="2"/>
  <c r="W108" i="2" s="1"/>
  <c r="V109" i="2"/>
  <c r="W109" i="2" s="1"/>
  <c r="V110" i="2"/>
  <c r="W110" i="2" s="1"/>
  <c r="V111" i="2"/>
  <c r="W111" i="2" s="1"/>
  <c r="V112" i="2"/>
  <c r="W112" i="2" s="1"/>
  <c r="V113" i="2"/>
  <c r="W113" i="2" s="1"/>
  <c r="V114" i="2"/>
  <c r="W114" i="2" s="1"/>
  <c r="V115" i="2"/>
  <c r="W115" i="2" s="1"/>
  <c r="V116" i="2"/>
  <c r="W116" i="2" s="1"/>
  <c r="V117" i="2"/>
  <c r="W117" i="2" s="1"/>
  <c r="V118" i="2"/>
  <c r="W118" i="2" s="1"/>
  <c r="V119" i="2"/>
  <c r="W119" i="2" s="1"/>
  <c r="V120" i="2"/>
  <c r="W120" i="2" s="1"/>
  <c r="V121" i="2"/>
  <c r="W121" i="2" s="1"/>
  <c r="V122" i="2"/>
  <c r="W122" i="2" s="1"/>
  <c r="V123" i="2"/>
  <c r="W123" i="2" s="1"/>
  <c r="V124" i="2"/>
  <c r="W124" i="2" s="1"/>
  <c r="V125" i="2"/>
  <c r="W125" i="2" s="1"/>
  <c r="V126" i="2"/>
  <c r="W126" i="2" s="1"/>
  <c r="V127" i="2"/>
  <c r="W127" i="2" s="1"/>
  <c r="V128" i="2"/>
  <c r="W128" i="2" s="1"/>
  <c r="V129" i="2"/>
  <c r="W129" i="2" s="1"/>
  <c r="V130" i="2"/>
  <c r="W130" i="2" s="1"/>
  <c r="V131" i="2"/>
  <c r="W131" i="2" s="1"/>
  <c r="V132" i="2"/>
  <c r="W132" i="2" s="1"/>
  <c r="V133" i="2"/>
  <c r="W133" i="2" s="1"/>
  <c r="V134" i="2"/>
  <c r="W134" i="2" s="1"/>
  <c r="V135" i="2"/>
  <c r="W135" i="2" s="1"/>
  <c r="V136" i="2"/>
  <c r="W136" i="2" s="1"/>
  <c r="V137" i="2"/>
  <c r="W137" i="2" s="1"/>
  <c r="V138" i="2"/>
  <c r="W138" i="2" s="1"/>
  <c r="V139" i="2"/>
  <c r="W139" i="2" s="1"/>
  <c r="V140" i="2"/>
  <c r="W140" i="2" s="1"/>
  <c r="V141" i="2"/>
  <c r="W141" i="2" s="1"/>
  <c r="V142" i="2"/>
  <c r="W142" i="2" s="1"/>
  <c r="V143" i="2"/>
  <c r="W143" i="2" s="1"/>
  <c r="V144" i="2"/>
  <c r="W144" i="2" s="1"/>
  <c r="V145" i="2"/>
  <c r="W145" i="2" s="1"/>
  <c r="V146" i="2"/>
  <c r="W146" i="2" s="1"/>
  <c r="V147" i="2"/>
  <c r="W147" i="2" s="1"/>
  <c r="V148" i="2"/>
  <c r="W148" i="2" s="1"/>
  <c r="V149" i="2"/>
  <c r="W149" i="2" s="1"/>
  <c r="V150" i="2"/>
  <c r="W150" i="2" s="1"/>
  <c r="V151" i="2"/>
  <c r="W151" i="2" s="1"/>
  <c r="V152" i="2"/>
  <c r="W152" i="2" s="1"/>
  <c r="V153" i="2"/>
  <c r="W153" i="2" s="1"/>
  <c r="V154" i="2"/>
  <c r="W154" i="2" s="1"/>
  <c r="V155" i="2"/>
  <c r="W155" i="2" s="1"/>
  <c r="V156" i="2"/>
  <c r="W156" i="2" s="1"/>
  <c r="V157" i="2"/>
  <c r="W157" i="2" s="1"/>
  <c r="V158" i="2"/>
  <c r="W158" i="2" s="1"/>
  <c r="V159" i="2"/>
  <c r="W159" i="2" s="1"/>
  <c r="V160" i="2"/>
  <c r="W160" i="2" s="1"/>
  <c r="V161" i="2"/>
  <c r="W161" i="2" s="1"/>
  <c r="V162" i="2"/>
  <c r="W162" i="2" s="1"/>
  <c r="V163" i="2"/>
  <c r="W163" i="2" s="1"/>
  <c r="V164" i="2"/>
  <c r="W164" i="2" s="1"/>
  <c r="V165" i="2"/>
  <c r="W165" i="2" s="1"/>
  <c r="V166" i="2"/>
  <c r="W166" i="2" s="1"/>
  <c r="V167" i="2"/>
  <c r="W167" i="2" s="1"/>
  <c r="V168" i="2"/>
  <c r="W168" i="2" s="1"/>
  <c r="V169" i="2"/>
  <c r="W169" i="2" s="1"/>
  <c r="V170" i="2"/>
  <c r="W170" i="2" s="1"/>
  <c r="V171" i="2"/>
  <c r="W171" i="2" s="1"/>
  <c r="V172" i="2"/>
  <c r="W172" i="2" s="1"/>
  <c r="V173" i="2"/>
  <c r="W173" i="2" s="1"/>
  <c r="V174" i="2"/>
  <c r="W174" i="2" s="1"/>
  <c r="V175" i="2"/>
  <c r="W175" i="2" s="1"/>
  <c r="V176" i="2"/>
  <c r="W176" i="2" s="1"/>
  <c r="V177" i="2"/>
  <c r="W177" i="2" s="1"/>
  <c r="V178" i="2"/>
  <c r="W178" i="2" s="1"/>
  <c r="V179" i="2"/>
  <c r="W179" i="2" s="1"/>
  <c r="V180" i="2"/>
  <c r="W180" i="2" s="1"/>
  <c r="V181" i="2"/>
  <c r="W181" i="2" s="1"/>
  <c r="V182" i="2"/>
  <c r="W182" i="2" s="1"/>
  <c r="V183" i="2"/>
  <c r="W183" i="2" s="1"/>
  <c r="V184" i="2"/>
  <c r="W184" i="2" s="1"/>
  <c r="V185" i="2"/>
  <c r="W185" i="2" s="1"/>
  <c r="V186" i="2"/>
  <c r="W186" i="2" s="1"/>
  <c r="V187" i="2"/>
  <c r="W187" i="2" s="1"/>
  <c r="V188" i="2"/>
  <c r="W188" i="2" s="1"/>
  <c r="V189" i="2"/>
  <c r="W189" i="2" s="1"/>
  <c r="V190" i="2"/>
  <c r="W190" i="2" s="1"/>
  <c r="V191" i="2"/>
  <c r="W191" i="2" s="1"/>
  <c r="V192" i="2"/>
  <c r="W192" i="2" s="1"/>
  <c r="V193" i="2"/>
  <c r="W193" i="2" s="1"/>
  <c r="V194" i="2"/>
  <c r="W194" i="2" s="1"/>
  <c r="V195" i="2"/>
  <c r="W195" i="2" s="1"/>
  <c r="V196" i="2"/>
  <c r="W196" i="2" s="1"/>
  <c r="V197" i="2"/>
  <c r="W197" i="2" s="1"/>
  <c r="V198" i="2"/>
  <c r="W198" i="2" s="1"/>
  <c r="V199" i="2"/>
  <c r="W199" i="2" s="1"/>
  <c r="V200" i="2"/>
  <c r="W200" i="2" s="1"/>
  <c r="V201" i="2"/>
  <c r="W201" i="2" s="1"/>
  <c r="V202" i="2"/>
  <c r="W202" i="2" s="1"/>
  <c r="V203" i="2"/>
  <c r="W203" i="2" s="1"/>
  <c r="V204" i="2"/>
  <c r="W204" i="2" s="1"/>
  <c r="V205" i="2"/>
  <c r="W205" i="2" s="1"/>
  <c r="V206" i="2"/>
  <c r="W206" i="2" s="1"/>
  <c r="V207" i="2"/>
  <c r="W207" i="2" s="1"/>
  <c r="V208" i="2"/>
  <c r="W208" i="2" s="1"/>
  <c r="V209" i="2"/>
  <c r="W209" i="2" s="1"/>
  <c r="V210" i="2"/>
  <c r="W210" i="2" s="1"/>
  <c r="V211" i="2"/>
  <c r="W211" i="2" s="1"/>
  <c r="V212" i="2"/>
  <c r="W212" i="2" s="1"/>
  <c r="V213" i="2"/>
  <c r="W213" i="2" s="1"/>
  <c r="V214" i="2"/>
  <c r="W214" i="2" s="1"/>
  <c r="V215" i="2"/>
  <c r="W215" i="2" s="1"/>
  <c r="V216" i="2"/>
  <c r="W216" i="2" s="1"/>
  <c r="V217" i="2"/>
  <c r="W217" i="2" s="1"/>
  <c r="V218" i="2"/>
  <c r="W218" i="2" s="1"/>
  <c r="V219" i="2"/>
  <c r="W219" i="2" s="1"/>
  <c r="V220" i="2"/>
  <c r="W220" i="2" s="1"/>
  <c r="V221" i="2"/>
  <c r="W221" i="2" s="1"/>
  <c r="V222" i="2"/>
  <c r="W222" i="2" s="1"/>
  <c r="V223" i="2"/>
  <c r="W223" i="2" s="1"/>
  <c r="V224" i="2"/>
  <c r="W224" i="2" s="1"/>
  <c r="V225" i="2"/>
  <c r="W225" i="2" s="1"/>
  <c r="V226" i="2"/>
  <c r="W226" i="2" s="1"/>
  <c r="V227" i="2"/>
  <c r="W227" i="2" s="1"/>
  <c r="V228" i="2"/>
  <c r="W228" i="2" s="1"/>
  <c r="V229" i="2"/>
  <c r="W229" i="2" s="1"/>
  <c r="V230" i="2"/>
  <c r="W230" i="2" s="1"/>
  <c r="V231" i="2"/>
  <c r="W231" i="2" s="1"/>
  <c r="V232" i="2"/>
  <c r="W232" i="2" s="1"/>
  <c r="V233" i="2"/>
  <c r="W233" i="2" s="1"/>
  <c r="V234" i="2"/>
  <c r="W234" i="2" s="1"/>
  <c r="V235" i="2"/>
  <c r="W235" i="2" s="1"/>
  <c r="V236" i="2"/>
  <c r="W236" i="2" s="1"/>
  <c r="V237" i="2"/>
  <c r="W237" i="2" s="1"/>
  <c r="V238" i="2"/>
  <c r="W238" i="2" s="1"/>
  <c r="V239" i="2"/>
  <c r="W239" i="2" s="1"/>
  <c r="V240" i="2"/>
  <c r="W240" i="2" s="1"/>
  <c r="V241" i="2"/>
  <c r="W241" i="2" s="1"/>
  <c r="V242" i="2"/>
  <c r="W242" i="2" s="1"/>
  <c r="V243" i="2"/>
  <c r="W243" i="2" s="1"/>
  <c r="V244" i="2"/>
  <c r="W244" i="2" s="1"/>
  <c r="V245" i="2"/>
  <c r="W245" i="2" s="1"/>
  <c r="V246" i="2"/>
  <c r="W246" i="2" s="1"/>
  <c r="V247" i="2"/>
  <c r="W247" i="2" s="1"/>
  <c r="V248" i="2"/>
  <c r="W248" i="2" s="1"/>
  <c r="V249" i="2"/>
  <c r="W249" i="2" s="1"/>
  <c r="V250" i="2"/>
  <c r="W250" i="2" s="1"/>
  <c r="V251" i="2"/>
  <c r="W251" i="2" s="1"/>
  <c r="V252" i="2"/>
  <c r="W252" i="2" s="1"/>
  <c r="U172" i="2"/>
  <c r="V31" i="2"/>
  <c r="W31" i="2" s="1"/>
  <c r="V32" i="2"/>
  <c r="W32" i="2" s="1"/>
  <c r="V33" i="2"/>
  <c r="W33" i="2" s="1"/>
  <c r="V34" i="2"/>
  <c r="W34" i="2" s="1"/>
  <c r="V35" i="2"/>
  <c r="W35" i="2" s="1"/>
  <c r="V36" i="2"/>
  <c r="W36" i="2" s="1"/>
  <c r="V37" i="2"/>
  <c r="W37" i="2" s="1"/>
  <c r="V38" i="2"/>
  <c r="W38" i="2" s="1"/>
  <c r="V39" i="2"/>
  <c r="W39" i="2" s="1"/>
  <c r="V40" i="2"/>
  <c r="W40" i="2" s="1"/>
  <c r="V41" i="2"/>
  <c r="W41" i="2" s="1"/>
  <c r="V42" i="2"/>
  <c r="W42" i="2" s="1"/>
  <c r="V43" i="2"/>
  <c r="W43" i="2" s="1"/>
  <c r="V44" i="2"/>
  <c r="W44" i="2" s="1"/>
  <c r="V45" i="2"/>
  <c r="W45" i="2" s="1"/>
  <c r="V46" i="2"/>
  <c r="W46" i="2" s="1"/>
  <c r="V47" i="2"/>
  <c r="W47" i="2" s="1"/>
  <c r="V48" i="2"/>
  <c r="W48" i="2" s="1"/>
  <c r="V49" i="2"/>
  <c r="W49" i="2" s="1"/>
  <c r="V50" i="2"/>
  <c r="W50" i="2" s="1"/>
  <c r="V51" i="2"/>
  <c r="W51" i="2" s="1"/>
  <c r="V52" i="2"/>
  <c r="W52" i="2" s="1"/>
  <c r="V53" i="2"/>
  <c r="W53" i="2" s="1"/>
  <c r="V54" i="2"/>
  <c r="W54" i="2" s="1"/>
  <c r="V55" i="2"/>
  <c r="W55" i="2" s="1"/>
  <c r="V56" i="2"/>
  <c r="W56" i="2" s="1"/>
  <c r="V57" i="2"/>
  <c r="W57" i="2" s="1"/>
  <c r="V58" i="2"/>
  <c r="W58" i="2" s="1"/>
  <c r="V59" i="2"/>
  <c r="W59" i="2" s="1"/>
  <c r="V60" i="2"/>
  <c r="W60" i="2" s="1"/>
  <c r="V61" i="2"/>
  <c r="W61" i="2" s="1"/>
  <c r="V62" i="2"/>
  <c r="W62" i="2" s="1"/>
  <c r="V63" i="2"/>
  <c r="W63" i="2" s="1"/>
  <c r="V64" i="2"/>
  <c r="W64" i="2" s="1"/>
  <c r="V65" i="2"/>
  <c r="W65" i="2" s="1"/>
  <c r="V66" i="2"/>
  <c r="W66" i="2" s="1"/>
  <c r="V67" i="2"/>
  <c r="W67" i="2" s="1"/>
  <c r="V68" i="2"/>
  <c r="W68" i="2" s="1"/>
  <c r="V69" i="2"/>
  <c r="W69" i="2" s="1"/>
  <c r="V70" i="2"/>
  <c r="W70" i="2" s="1"/>
  <c r="V71" i="2"/>
  <c r="W71" i="2" s="1"/>
  <c r="V11" i="2"/>
  <c r="W11" i="2" s="1"/>
  <c r="V12" i="2"/>
  <c r="W12" i="2" s="1"/>
  <c r="V24" i="2"/>
  <c r="W24" i="2" s="1"/>
  <c r="V25" i="2"/>
  <c r="W25" i="2" s="1"/>
  <c r="V26" i="2"/>
  <c r="W26" i="2" s="1"/>
  <c r="V29" i="2"/>
  <c r="W29" i="2" s="1"/>
  <c r="V27" i="2"/>
  <c r="W27" i="2" s="1"/>
  <c r="V30" i="2"/>
  <c r="W30" i="2" s="1"/>
  <c r="V28" i="2"/>
  <c r="W28" i="2" s="1"/>
  <c r="V23" i="2"/>
  <c r="W23" i="2" s="1"/>
  <c r="V21" i="2"/>
  <c r="W21" i="2" s="1"/>
  <c r="V22" i="2"/>
  <c r="W22" i="2" s="1"/>
  <c r="V4" i="2"/>
  <c r="V6" i="2"/>
  <c r="V5" i="2"/>
  <c r="V20" i="2"/>
  <c r="W20" i="2" s="1"/>
  <c r="W5" i="2"/>
  <c r="W4" i="2"/>
  <c r="W6" i="2"/>
  <c r="V3" i="2"/>
  <c r="W3" i="2" s="1"/>
  <c r="V14" i="2"/>
  <c r="W14" i="2" s="1"/>
  <c r="V13" i="2"/>
  <c r="W13" i="2" s="1"/>
  <c r="V18" i="2"/>
  <c r="W18" i="2" s="1"/>
  <c r="V9" i="2" l="1"/>
  <c r="W9" i="2" s="1"/>
  <c r="V7" i="2"/>
  <c r="W7" i="2" s="1"/>
  <c r="V16" i="2"/>
  <c r="W16" i="2" s="1"/>
  <c r="V15" i="2"/>
  <c r="W15" i="2" s="1"/>
  <c r="V19" i="2"/>
  <c r="W19" i="2" s="1"/>
  <c r="V17" i="2"/>
  <c r="W17" i="2" s="1"/>
  <c r="V10" i="2"/>
  <c r="W10" i="2" s="1"/>
  <c r="V8" i="2"/>
  <c r="W8" i="2" s="1"/>
  <c r="Z4" i="2" l="1" a="1"/>
  <c r="Z4" i="2" s="1"/>
  <c r="Z5" i="2" a="1"/>
  <c r="Z5" i="2" s="1"/>
  <c r="Z6" i="2" a="1"/>
  <c r="Z6" i="2" s="1"/>
  <c r="Z7" i="2" a="1"/>
  <c r="Z7" i="2" s="1"/>
  <c r="Z8" i="2" a="1"/>
  <c r="Z8" i="2" s="1"/>
  <c r="Z9" i="2" a="1"/>
  <c r="Z9" i="2" s="1"/>
  <c r="Z10" i="2" a="1"/>
  <c r="Z10" i="2" s="1"/>
  <c r="Z11" i="2" a="1"/>
  <c r="Z11" i="2" s="1"/>
  <c r="Z12" i="2" a="1"/>
  <c r="Z12" i="2" s="1"/>
  <c r="Z13" i="2" a="1"/>
  <c r="Z13" i="2" s="1"/>
  <c r="Z14" i="2" a="1"/>
  <c r="Z14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20" i="2" a="1"/>
  <c r="Z20" i="2" s="1"/>
  <c r="Z21" i="2" a="1"/>
  <c r="Z21" i="2" s="1"/>
  <c r="Z22" i="2" a="1"/>
  <c r="Z22" i="2" s="1"/>
  <c r="Z23" i="2" a="1"/>
  <c r="Z23" i="2" s="1"/>
  <c r="Z24" i="2" a="1"/>
  <c r="Z24" i="2" s="1"/>
  <c r="Z25" i="2" a="1"/>
  <c r="Z25" i="2" s="1"/>
  <c r="Z26" i="2" a="1"/>
  <c r="Z26" i="2" s="1"/>
  <c r="Z27" i="2" a="1"/>
  <c r="Z27" i="2" s="1"/>
  <c r="Z28" i="2" a="1"/>
  <c r="Z28" i="2" s="1"/>
  <c r="Z29" i="2" a="1"/>
  <c r="Z29" i="2" s="1"/>
  <c r="Z30" i="2" a="1"/>
  <c r="Z30" i="2" s="1"/>
  <c r="Z31" i="2" a="1"/>
  <c r="Z31" i="2" s="1"/>
  <c r="Z32" i="2" a="1"/>
  <c r="Z32" i="2" s="1"/>
  <c r="Z33" i="2" a="1"/>
  <c r="Z33" i="2" s="1"/>
  <c r="Z34" i="2" a="1"/>
  <c r="Z34" i="2" s="1"/>
  <c r="Z35" i="2" a="1"/>
  <c r="Z35" i="2" s="1"/>
  <c r="Z36" i="2" a="1"/>
  <c r="Z36" i="2" s="1"/>
  <c r="Z37" i="2" a="1"/>
  <c r="Z37" i="2" s="1"/>
  <c r="Z38" i="2" a="1"/>
  <c r="Z38" i="2" s="1"/>
  <c r="Z39" i="2" a="1"/>
  <c r="Z39" i="2" s="1"/>
  <c r="Z40" i="2" a="1"/>
  <c r="Z40" i="2" s="1"/>
  <c r="Z41" i="2" a="1"/>
  <c r="Z41" i="2" s="1"/>
  <c r="Z42" i="2" a="1"/>
  <c r="Z42" i="2" s="1"/>
  <c r="Z43" i="2" a="1"/>
  <c r="Z43" i="2" s="1"/>
  <c r="Z44" i="2" a="1"/>
  <c r="Z44" i="2" s="1"/>
  <c r="Z45" i="2" a="1"/>
  <c r="Z45" i="2" s="1"/>
  <c r="Z46" i="2" a="1"/>
  <c r="Z46" i="2" s="1"/>
  <c r="Z47" i="2" a="1"/>
  <c r="Z47" i="2" s="1"/>
  <c r="Z48" i="2" a="1"/>
  <c r="Z48" i="2" s="1"/>
  <c r="Z49" i="2" a="1"/>
  <c r="Z49" i="2" s="1"/>
  <c r="Z50" i="2" a="1"/>
  <c r="Z50" i="2" s="1"/>
  <c r="Z51" i="2" a="1"/>
  <c r="Z51" i="2" s="1"/>
  <c r="Z52" i="2" a="1"/>
  <c r="Z52" i="2" s="1"/>
  <c r="Z53" i="2" a="1"/>
  <c r="Z53" i="2" s="1"/>
  <c r="Z54" i="2" a="1"/>
  <c r="Z54" i="2" s="1"/>
  <c r="Z55" i="2" a="1"/>
  <c r="Z55" i="2" s="1"/>
  <c r="Z56" i="2" a="1"/>
  <c r="Z56" i="2" s="1"/>
  <c r="Z57" i="2" a="1"/>
  <c r="Z57" i="2" s="1"/>
  <c r="Z58" i="2" a="1"/>
  <c r="Z58" i="2" s="1"/>
  <c r="Z59" i="2" a="1"/>
  <c r="Z59" i="2" s="1"/>
  <c r="Z60" i="2" a="1"/>
  <c r="Z60" i="2" s="1"/>
  <c r="Z61" i="2" a="1"/>
  <c r="Z61" i="2" s="1"/>
  <c r="Z62" i="2" a="1"/>
  <c r="Z62" i="2" s="1"/>
  <c r="Z63" i="2" a="1"/>
  <c r="Z63" i="2" s="1"/>
  <c r="Z64" i="2" a="1"/>
  <c r="Z64" i="2" s="1"/>
  <c r="Z65" i="2" a="1"/>
  <c r="Z65" i="2" s="1"/>
  <c r="Z66" i="2" a="1"/>
  <c r="Z66" i="2" s="1"/>
  <c r="Z67" i="2" a="1"/>
  <c r="Z67" i="2" s="1"/>
  <c r="Z68" i="2" a="1"/>
  <c r="Z68" i="2" s="1"/>
  <c r="Z69" i="2" a="1"/>
  <c r="Z69" i="2" s="1"/>
  <c r="Z70" i="2" a="1"/>
  <c r="Z70" i="2" s="1"/>
  <c r="Z71" i="2" a="1"/>
  <c r="Z71" i="2" s="1"/>
  <c r="Z72" i="2" a="1"/>
  <c r="Z72" i="2" s="1"/>
  <c r="Z73" i="2" a="1"/>
  <c r="Z73" i="2" s="1"/>
  <c r="Z74" i="2" a="1"/>
  <c r="Z74" i="2" s="1"/>
  <c r="Z75" i="2" a="1"/>
  <c r="Z75" i="2" s="1"/>
  <c r="Z76" i="2" a="1"/>
  <c r="Z76" i="2" s="1"/>
  <c r="Z77" i="2" a="1"/>
  <c r="Z77" i="2" s="1"/>
  <c r="Z78" i="2" a="1"/>
  <c r="Z78" i="2" s="1"/>
  <c r="Z79" i="2" a="1"/>
  <c r="Z79" i="2" s="1"/>
  <c r="Z80" i="2" a="1"/>
  <c r="Z80" i="2" s="1"/>
  <c r="Z81" i="2" a="1"/>
  <c r="Z81" i="2" s="1"/>
  <c r="Z82" i="2" a="1"/>
  <c r="Z82" i="2" s="1"/>
  <c r="Z83" i="2" a="1"/>
  <c r="Z83" i="2" s="1"/>
  <c r="Z84" i="2" a="1"/>
  <c r="Z84" i="2" s="1"/>
  <c r="Z85" i="2" a="1"/>
  <c r="Z85" i="2" s="1"/>
  <c r="Z86" i="2" a="1"/>
  <c r="Z86" i="2" s="1"/>
  <c r="Z87" i="2" a="1"/>
  <c r="Z87" i="2" s="1"/>
  <c r="Z88" i="2" a="1"/>
  <c r="Z88" i="2" s="1"/>
  <c r="Z89" i="2" a="1"/>
  <c r="Z89" i="2" s="1"/>
  <c r="Z90" i="2" a="1"/>
  <c r="Z90" i="2" s="1"/>
  <c r="Z91" i="2" a="1"/>
  <c r="Z91" i="2" s="1"/>
  <c r="Z92" i="2" a="1"/>
  <c r="Z92" i="2" s="1"/>
  <c r="Z93" i="2" a="1"/>
  <c r="Z93" i="2" s="1"/>
  <c r="Z94" i="2" a="1"/>
  <c r="Z94" i="2" s="1"/>
  <c r="Z95" i="2" a="1"/>
  <c r="Z95" i="2" s="1"/>
  <c r="Z96" i="2" a="1"/>
  <c r="Z96" i="2" s="1"/>
  <c r="Z3" i="2" a="1"/>
  <c r="Z3" i="2" s="1"/>
  <c r="K5" i="2" a="1"/>
  <c r="K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Smith</author>
  </authors>
  <commentList>
    <comment ref="D5" authorId="0" shapeId="0" xr:uid="{486773EB-283A-4217-9B74-34FCBAFFFFCF}">
      <text>
        <r>
          <rPr>
            <sz val="11"/>
            <color theme="1"/>
            <rFont val="Calibri"/>
            <family val="2"/>
            <scheme val="minor"/>
          </rPr>
          <t>****To go with breakfast (see sandwiches for other uses)</t>
        </r>
      </text>
    </comment>
    <comment ref="F5" authorId="0" shapeId="0" xr:uid="{1B165718-0BC3-48B3-B381-8C539E096CE9}">
      <text>
        <r>
          <rPr>
            <sz val="11"/>
            <color theme="1"/>
            <rFont val="Calibri"/>
            <family val="2"/>
            <scheme val="minor"/>
          </rPr>
          <t xml:space="preserve">Bread amounts are assumed 3pp (this includes all camp attendees)
Make sure to verify the spreads quantities as most camps use &lt;1kg of each (more of butter)
</t>
        </r>
      </text>
    </comment>
    <comment ref="D6" authorId="0" shapeId="0" xr:uid="{434ECC7D-DDB0-45D3-BEBD-50034B5913DB}">
      <text>
        <r>
          <rPr>
            <sz val="11"/>
            <color theme="1"/>
            <rFont val="Calibri"/>
            <family val="2"/>
            <scheme val="minor"/>
          </rPr>
          <t>Milo not included</t>
        </r>
      </text>
    </comment>
    <comment ref="D10" authorId="0" shapeId="0" xr:uid="{34501E34-2D59-4676-8400-7D70169508AD}">
      <text>
        <r>
          <rPr>
            <sz val="11"/>
            <color theme="1"/>
            <rFont val="Calibri"/>
            <family val="2"/>
            <scheme val="minor"/>
          </rPr>
          <t>AKA Comida de Caja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<sst xmlns="http://schemas.openxmlformats.org/spreadsheetml/2006/main" count="687" uniqueCount="185">
  <si>
    <t>User Manual</t>
  </si>
  <si>
    <t>RECOMMENDATIONS:</t>
  </si>
  <si>
    <t>UPDATES:</t>
  </si>
  <si>
    <t>How to use the Interactive Recipe Book</t>
  </si>
  <si>
    <t>STEP 1: Enter the total number of people eating in the space provided (Cell B5 on Sheet 2).</t>
  </si>
  <si>
    <t>Keep in mind this document does not</t>
  </si>
  <si>
    <t>Please adjust quantities after each camp</t>
  </si>
  <si>
    <t>Note: make sure to include madrichim, kitchen staff, medic and other personnel.</t>
  </si>
  <si>
    <t>account for condiments, cordial, al-foil or</t>
  </si>
  <si>
    <t>to keep this document accurate.</t>
  </si>
  <si>
    <t>any other meal accessories/cooking supplies.</t>
  </si>
  <si>
    <t>STEP 2: Enter the number of times each meal will be eaten.</t>
  </si>
  <si>
    <t>*Please read the notes attached to each meal item by hovering the cursor over the cell.*</t>
  </si>
  <si>
    <t>This program does not include room</t>
  </si>
  <si>
    <t xml:space="preserve"> for errors when cooking.</t>
  </si>
  <si>
    <t>Keep in mind quantities are for the average</t>
  </si>
  <si>
    <t>chanich. Therefore, it is recommended to</t>
  </si>
  <si>
    <t>buy a little bit extra of each ingredient.</t>
  </si>
  <si>
    <t>Thank you :)</t>
  </si>
  <si>
    <t>How to add recipes to the database</t>
  </si>
  <si>
    <t>Note: Before editing this document ALWAYS CREATE A BACKUP</t>
  </si>
  <si>
    <t>This document was created by Daniel Mendels and Guy Dyskin</t>
  </si>
  <si>
    <t>on behalf of Shnat Firgun 2019 LLC. (all rights reserved) (patent pending)</t>
  </si>
  <si>
    <t>To Do:</t>
  </si>
  <si>
    <t>Add all meal notes</t>
  </si>
  <si>
    <t>Tutorials</t>
  </si>
  <si>
    <t>Step 1</t>
  </si>
  <si>
    <t>Step 2</t>
  </si>
  <si>
    <t>Output</t>
  </si>
  <si>
    <t>Recipe Database</t>
  </si>
  <si>
    <t>RAW DATA (SHOPPING LIST)</t>
  </si>
  <si>
    <t>Meal Name</t>
  </si>
  <si>
    <t>Ingredient</t>
  </si>
  <si>
    <t>Serving Size</t>
  </si>
  <si>
    <t>Servings</t>
  </si>
  <si>
    <t>Total Quantity</t>
  </si>
  <si>
    <t>Ingredients</t>
  </si>
  <si>
    <t>Quantity</t>
  </si>
  <si>
    <t>Bread + Spread</t>
  </si>
  <si>
    <t>Bread (slices)</t>
  </si>
  <si>
    <t>Breakfast</t>
  </si>
  <si>
    <t>No. Times</t>
  </si>
  <si>
    <t>Lunch</t>
  </si>
  <si>
    <t>Dinner</t>
  </si>
  <si>
    <t>Butter (kg)</t>
  </si>
  <si>
    <t>Number of People:</t>
  </si>
  <si>
    <t>Sandwiches</t>
  </si>
  <si>
    <t>Curry</t>
  </si>
  <si>
    <t>Jam (kg)</t>
  </si>
  <si>
    <t>*Including madrichim</t>
  </si>
  <si>
    <t>Cereal</t>
  </si>
  <si>
    <t>Stuffed Potatoes</t>
  </si>
  <si>
    <t>Crumbed Fish</t>
  </si>
  <si>
    <t>Vegemite (kg)</t>
  </si>
  <si>
    <t>Pancakes</t>
  </si>
  <si>
    <t>Burritos</t>
  </si>
  <si>
    <t>Potato Bake</t>
  </si>
  <si>
    <t>Cereal (kg)</t>
  </si>
  <si>
    <t>French Toast</t>
  </si>
  <si>
    <t>Nachos</t>
  </si>
  <si>
    <t>Spag Bol</t>
  </si>
  <si>
    <t>Milk (L)</t>
  </si>
  <si>
    <t>Shakshuka</t>
  </si>
  <si>
    <t>Falafel</t>
  </si>
  <si>
    <t>Mac n Cheese</t>
  </si>
  <si>
    <t>Eggs (no.)</t>
  </si>
  <si>
    <t>Army Breakfast</t>
  </si>
  <si>
    <t>Pizza Subs</t>
  </si>
  <si>
    <t>Chollent</t>
  </si>
  <si>
    <t>Cinnamon (g)</t>
  </si>
  <si>
    <t>Pizza</t>
  </si>
  <si>
    <t>Shabbas Chicken</t>
  </si>
  <si>
    <t>Baking Powder (g)</t>
  </si>
  <si>
    <t>Fried Rice</t>
  </si>
  <si>
    <t>Flour (kg)</t>
  </si>
  <si>
    <t>Salt (g)</t>
  </si>
  <si>
    <t>Sugar (g)</t>
  </si>
  <si>
    <t>Salads</t>
  </si>
  <si>
    <t>Soups</t>
  </si>
  <si>
    <t>Snacks</t>
  </si>
  <si>
    <t>Baked Beans (kg)</t>
  </si>
  <si>
    <t>Salad (with meals)</t>
  </si>
  <si>
    <t>Pumpkin Soup</t>
  </si>
  <si>
    <t>Seudah Shlishit</t>
  </si>
  <si>
    <t>Cheese (kg)</t>
  </si>
  <si>
    <t>Beetroot Salad</t>
  </si>
  <si>
    <t>Chicken Soup</t>
  </si>
  <si>
    <t>Sliced Fruit</t>
  </si>
  <si>
    <t>Corn (kg)</t>
  </si>
  <si>
    <t>Carrot Salad</t>
  </si>
  <si>
    <t>Corn Soup</t>
  </si>
  <si>
    <t>Apple Crumble</t>
  </si>
  <si>
    <t>Diced Tomatoes (kg)</t>
  </si>
  <si>
    <t>Garden Salad</t>
  </si>
  <si>
    <t>Vegetable Soup</t>
  </si>
  <si>
    <t>Zucchini Crumble</t>
  </si>
  <si>
    <t>Potatoes (kg)</t>
  </si>
  <si>
    <t>Israeli Salad</t>
  </si>
  <si>
    <t>Brownies</t>
  </si>
  <si>
    <t>Sliced Olives (kg)</t>
  </si>
  <si>
    <t>Potato Salad</t>
  </si>
  <si>
    <t>Latkes</t>
  </si>
  <si>
    <t>Sour Cream (kg)</t>
  </si>
  <si>
    <t>Roast Potatoes</t>
  </si>
  <si>
    <t>Oil (L)</t>
  </si>
  <si>
    <t>Rice</t>
  </si>
  <si>
    <t xml:space="preserve"> Minced Garlic (g)</t>
  </si>
  <si>
    <t>Onion (kg)</t>
  </si>
  <si>
    <t>Capsicum (kg)</t>
  </si>
  <si>
    <t>Paprika (g)</t>
  </si>
  <si>
    <t>Tuna (kg)</t>
  </si>
  <si>
    <t>Pipped Olives (kg)</t>
  </si>
  <si>
    <t>Milo (kg)</t>
  </si>
  <si>
    <t>Tomatoes (kg)</t>
  </si>
  <si>
    <t>Cucumber (kg)</t>
  </si>
  <si>
    <t>Hummus (kg)</t>
  </si>
  <si>
    <t>Dry Chickpeas (kg)</t>
  </si>
  <si>
    <t>Parsley (g)</t>
  </si>
  <si>
    <t>Minced Garlic (g)</t>
  </si>
  <si>
    <t>Cumin (g)</t>
  </si>
  <si>
    <t>Ground Coriander (g)</t>
  </si>
  <si>
    <t>Ground Pepper (g)</t>
  </si>
  <si>
    <t>Cayenne Pepper (g)</t>
  </si>
  <si>
    <t>Pitas (no.)</t>
  </si>
  <si>
    <t>Olive Oil (L)</t>
  </si>
  <si>
    <t>Tortilla Chips (kg)</t>
  </si>
  <si>
    <t>Red Onion (kg)</t>
  </si>
  <si>
    <t>Black Beans (kg)</t>
  </si>
  <si>
    <t>Corn Kernels (kg)</t>
  </si>
  <si>
    <t>Hotdog Rolls</t>
  </si>
  <si>
    <t>Tomato Paste (g)</t>
  </si>
  <si>
    <t>Dry Yeast (g)</t>
  </si>
  <si>
    <t>Caster Sugar (g)</t>
  </si>
  <si>
    <t>Vegetable Oil (L)</t>
  </si>
  <si>
    <t>Beans (kg)</t>
  </si>
  <si>
    <t>Sour Cream (mL)</t>
  </si>
  <si>
    <t>Cornflakes (kg)</t>
  </si>
  <si>
    <t>Beef Mince (kg)</t>
  </si>
  <si>
    <t>Carrots (kg)</t>
  </si>
  <si>
    <t>Spaghetti (kg)</t>
  </si>
  <si>
    <t>Elbow Macaroni (kg)</t>
  </si>
  <si>
    <t>Curry Powder (g)</t>
  </si>
  <si>
    <t>Cauliflower (kg)</t>
  </si>
  <si>
    <t>Rice (kg)</t>
  </si>
  <si>
    <t xml:space="preserve">Nachos </t>
  </si>
  <si>
    <t>Frozen Peas (kg)</t>
  </si>
  <si>
    <t>Soy Sauce (mL)</t>
  </si>
  <si>
    <t>Tortillas</t>
  </si>
  <si>
    <t>Lettuce (kg)</t>
  </si>
  <si>
    <t>Self-Raising Flour (kg)</t>
  </si>
  <si>
    <t>Vanilla Extract (mL)</t>
  </si>
  <si>
    <t>Kidney Beans (kg)</t>
  </si>
  <si>
    <t>Pearl Barley (kg)</t>
  </si>
  <si>
    <t>Garlic Powder (g)</t>
  </si>
  <si>
    <t>Chilli Powder (g)</t>
  </si>
  <si>
    <t>Pumpkin (kg)</t>
  </si>
  <si>
    <t>Stock (g)</t>
  </si>
  <si>
    <t>Pizza subs</t>
  </si>
  <si>
    <t>Chicken Frames (kg)</t>
  </si>
  <si>
    <t xml:space="preserve">Celery (kg) </t>
  </si>
  <si>
    <t>Creamed Corn (kg)</t>
  </si>
  <si>
    <t>Cabbage (kg)</t>
  </si>
  <si>
    <t>Bay Leaves (g)</t>
  </si>
  <si>
    <t>Frozen Peas (g)</t>
  </si>
  <si>
    <t>Chicken (kg)</t>
  </si>
  <si>
    <t>Honey (g)</t>
  </si>
  <si>
    <t>Sesame Seeds (g)</t>
  </si>
  <si>
    <t>Lemon Juice (mL)</t>
  </si>
  <si>
    <t>Hoki Fillets (kg)</t>
  </si>
  <si>
    <t>Cornflake Crumbs (kg)</t>
  </si>
  <si>
    <t>Sliced Beetroot (kg)</t>
  </si>
  <si>
    <t>Spinach (g)</t>
  </si>
  <si>
    <t>Vinegar (L)</t>
  </si>
  <si>
    <t>Mayonnaise (L)</t>
  </si>
  <si>
    <t>Pickles (kg)</t>
  </si>
  <si>
    <t>100s &amp; 1000s (g)</t>
  </si>
  <si>
    <t>Apples (kg)</t>
  </si>
  <si>
    <t>Oranges (kg)</t>
  </si>
  <si>
    <t>Ground Cinnamon (g)</t>
  </si>
  <si>
    <t>Rolled Oats (g)</t>
  </si>
  <si>
    <t>Zucchini (kg)</t>
  </si>
  <si>
    <t>Cocoa Powder (g)</t>
  </si>
  <si>
    <t>Salad</t>
  </si>
  <si>
    <t>Chicken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</si>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</sst>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7D3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/>
    <xf numFmtId="16" fontId="6" fillId="0" borderId="0" xfId="0" applyNumberFormat="1" applyFont="1"/>
    <xf numFmtId="2" fontId="6" fillId="0" borderId="0" xfId="0" applyNumberFormat="1" applyFont="1"/>
    <xf numFmtId="17" fontId="6" fillId="0" borderId="0" xfId="0" applyNumberFormat="1" applyFont="1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49" fontId="6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workbookViewId="0">
      <selection activeCell="L19" sqref="L19"/>
    </sheetView>
  </sheetViews>
  <sheetFormatPr defaultRowHeight="15"/>
  <cols>
    <col min="15" max="15" width="11.42578125" customWidth="1"/>
  </cols>
  <sheetData>
    <row r="1" spans="1:20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20">
      <c r="A2" s="30"/>
      <c r="B2" s="30"/>
      <c r="C2" s="30"/>
      <c r="D2" s="30"/>
      <c r="E2" s="30"/>
      <c r="F2" s="30"/>
      <c r="G2" s="30"/>
      <c r="H2" s="30"/>
      <c r="I2" s="30"/>
      <c r="L2" s="31" t="s">
        <v>1</v>
      </c>
      <c r="M2" s="32"/>
      <c r="N2" s="32"/>
      <c r="O2" s="33"/>
      <c r="Q2" s="38" t="s">
        <v>2</v>
      </c>
      <c r="R2" s="39"/>
      <c r="S2" s="39"/>
      <c r="T2" s="40"/>
    </row>
    <row r="3" spans="1:20">
      <c r="A3" s="23" t="s">
        <v>3</v>
      </c>
      <c r="B3" s="23"/>
      <c r="C3" s="23"/>
      <c r="D3" s="23"/>
      <c r="E3" s="23"/>
      <c r="F3" s="23"/>
      <c r="G3" s="23"/>
      <c r="H3" s="23"/>
      <c r="I3" s="23"/>
      <c r="L3" s="24"/>
      <c r="M3" s="25"/>
      <c r="N3" s="25"/>
      <c r="O3" s="26"/>
      <c r="Q3" s="41"/>
      <c r="R3" s="42"/>
      <c r="S3" s="42"/>
      <c r="T3" s="43"/>
    </row>
    <row r="4" spans="1:20">
      <c r="A4" s="34" t="s">
        <v>4</v>
      </c>
      <c r="B4" s="34"/>
      <c r="C4" s="34"/>
      <c r="D4" s="34"/>
      <c r="E4" s="34"/>
      <c r="F4" s="34"/>
      <c r="G4" s="34"/>
      <c r="H4" s="34"/>
      <c r="I4" s="34"/>
      <c r="L4" s="24" t="s">
        <v>5</v>
      </c>
      <c r="M4" s="25"/>
      <c r="N4" s="25"/>
      <c r="O4" s="26"/>
      <c r="Q4" s="41" t="s">
        <v>6</v>
      </c>
      <c r="R4" s="42"/>
      <c r="S4" s="42"/>
      <c r="T4" s="43"/>
    </row>
    <row r="5" spans="1:20">
      <c r="A5" s="34" t="s">
        <v>7</v>
      </c>
      <c r="B5" s="34"/>
      <c r="C5" s="34"/>
      <c r="D5" s="34"/>
      <c r="E5" s="34"/>
      <c r="F5" s="34"/>
      <c r="G5" s="34"/>
      <c r="H5" s="34"/>
      <c r="I5" s="34"/>
      <c r="L5" s="24" t="s">
        <v>8</v>
      </c>
      <c r="M5" s="25"/>
      <c r="N5" s="25"/>
      <c r="O5" s="26"/>
      <c r="Q5" s="41" t="s">
        <v>9</v>
      </c>
      <c r="R5" s="42"/>
      <c r="S5" s="42"/>
      <c r="T5" s="43"/>
    </row>
    <row r="6" spans="1:20">
      <c r="A6" s="30"/>
      <c r="B6" s="30"/>
      <c r="C6" s="30"/>
      <c r="D6" s="30"/>
      <c r="E6" s="30"/>
      <c r="F6" s="30"/>
      <c r="G6" s="30"/>
      <c r="H6" s="30"/>
      <c r="I6" s="30"/>
      <c r="L6" s="24" t="s">
        <v>10</v>
      </c>
      <c r="M6" s="25"/>
      <c r="N6" s="25"/>
      <c r="O6" s="26"/>
      <c r="Q6" s="41"/>
      <c r="R6" s="42"/>
      <c r="S6" s="42"/>
      <c r="T6" s="43"/>
    </row>
    <row r="7" spans="1:20">
      <c r="A7" s="34" t="s">
        <v>11</v>
      </c>
      <c r="B7" s="34"/>
      <c r="C7" s="34"/>
      <c r="D7" s="34"/>
      <c r="E7" s="34"/>
      <c r="F7" s="34"/>
      <c r="G7" s="34"/>
      <c r="H7" s="34"/>
      <c r="I7" s="34"/>
      <c r="L7" s="24"/>
      <c r="M7" s="25"/>
      <c r="N7" s="25"/>
      <c r="O7" s="26"/>
      <c r="Q7" s="41"/>
      <c r="R7" s="42"/>
      <c r="S7" s="42"/>
      <c r="T7" s="43"/>
    </row>
    <row r="8" spans="1:20">
      <c r="A8" s="21" t="s">
        <v>12</v>
      </c>
      <c r="B8" s="21"/>
      <c r="C8" s="21"/>
      <c r="D8" s="21"/>
      <c r="E8" s="21"/>
      <c r="F8" s="21"/>
      <c r="G8" s="21"/>
      <c r="H8" s="21"/>
      <c r="I8" s="21"/>
      <c r="L8" s="24" t="s">
        <v>13</v>
      </c>
      <c r="M8" s="25"/>
      <c r="N8" s="25"/>
      <c r="O8" s="26"/>
      <c r="Q8" s="41"/>
      <c r="R8" s="42"/>
      <c r="S8" s="42"/>
      <c r="T8" s="43"/>
    </row>
    <row r="9" spans="1:20">
      <c r="A9" s="35"/>
      <c r="B9" s="35"/>
      <c r="C9" s="35"/>
      <c r="D9" s="35"/>
      <c r="E9" s="35"/>
      <c r="F9" s="35"/>
      <c r="G9" s="35"/>
      <c r="H9" s="35"/>
      <c r="I9" s="35"/>
      <c r="L9" s="24" t="s">
        <v>14</v>
      </c>
      <c r="M9" s="25"/>
      <c r="N9" s="25"/>
      <c r="O9" s="26"/>
      <c r="Q9" s="41"/>
      <c r="R9" s="42"/>
      <c r="S9" s="42"/>
      <c r="T9" s="43"/>
    </row>
    <row r="10" spans="1:20">
      <c r="A10" s="30"/>
      <c r="B10" s="30"/>
      <c r="C10" s="30"/>
      <c r="D10" s="30"/>
      <c r="E10" s="30"/>
      <c r="F10" s="30"/>
      <c r="G10" s="30"/>
      <c r="H10" s="30"/>
      <c r="I10" s="30"/>
      <c r="L10" s="24"/>
      <c r="M10" s="25"/>
      <c r="N10" s="25"/>
      <c r="O10" s="26"/>
      <c r="Q10" s="41"/>
      <c r="R10" s="42"/>
      <c r="S10" s="42"/>
      <c r="T10" s="43"/>
    </row>
    <row r="11" spans="1:20">
      <c r="A11" s="34"/>
      <c r="B11" s="34"/>
      <c r="C11" s="34"/>
      <c r="D11" s="34"/>
      <c r="E11" s="34"/>
      <c r="F11" s="34"/>
      <c r="G11" s="34"/>
      <c r="H11" s="34"/>
      <c r="I11" s="34"/>
      <c r="L11" s="24" t="s">
        <v>15</v>
      </c>
      <c r="M11" s="25"/>
      <c r="N11" s="25"/>
      <c r="O11" s="26"/>
      <c r="Q11" s="41"/>
      <c r="R11" s="42"/>
      <c r="S11" s="42"/>
      <c r="T11" s="43"/>
    </row>
    <row r="12" spans="1:20">
      <c r="A12" s="21"/>
      <c r="B12" s="21"/>
      <c r="C12" s="21"/>
      <c r="D12" s="21"/>
      <c r="E12" s="21"/>
      <c r="F12" s="21"/>
      <c r="G12" s="21"/>
      <c r="H12" s="21"/>
      <c r="I12" s="21"/>
      <c r="L12" s="24" t="s">
        <v>16</v>
      </c>
      <c r="M12" s="25"/>
      <c r="N12" s="25"/>
      <c r="O12" s="26"/>
      <c r="Q12" s="41"/>
      <c r="R12" s="42"/>
      <c r="S12" s="42"/>
      <c r="T12" s="43"/>
    </row>
    <row r="13" spans="1:20">
      <c r="A13" s="21"/>
      <c r="B13" s="21"/>
      <c r="C13" s="21"/>
      <c r="D13" s="21"/>
      <c r="E13" s="21"/>
      <c r="F13" s="21"/>
      <c r="G13" s="21"/>
      <c r="H13" s="21"/>
      <c r="I13" s="21"/>
      <c r="L13" s="24" t="s">
        <v>17</v>
      </c>
      <c r="M13" s="25"/>
      <c r="N13" s="25"/>
      <c r="O13" s="26"/>
      <c r="Q13" s="41"/>
      <c r="R13" s="42"/>
      <c r="S13" s="42"/>
      <c r="T13" s="43"/>
    </row>
    <row r="14" spans="1:20">
      <c r="A14" s="21"/>
      <c r="B14" s="21"/>
      <c r="C14" s="21"/>
      <c r="D14" s="21"/>
      <c r="E14" s="21"/>
      <c r="F14" s="21"/>
      <c r="G14" s="21"/>
      <c r="H14" s="21"/>
      <c r="I14" s="21"/>
      <c r="L14" s="24"/>
      <c r="M14" s="25"/>
      <c r="N14" s="25"/>
      <c r="O14" s="26"/>
      <c r="Q14" s="41"/>
      <c r="R14" s="42"/>
      <c r="S14" s="42"/>
      <c r="T14" s="43"/>
    </row>
    <row r="15" spans="1:20">
      <c r="A15" s="22"/>
      <c r="B15" s="22"/>
      <c r="C15" s="22"/>
      <c r="D15" s="22"/>
      <c r="E15" s="22"/>
      <c r="F15" s="22"/>
      <c r="G15" s="22"/>
      <c r="H15" s="22"/>
      <c r="I15" s="22"/>
      <c r="L15" s="27" t="s">
        <v>18</v>
      </c>
      <c r="M15" s="28"/>
      <c r="N15" s="28"/>
      <c r="O15" s="29"/>
      <c r="Q15" s="47"/>
      <c r="R15" s="48"/>
      <c r="S15" s="48"/>
      <c r="T15" s="49"/>
    </row>
    <row r="16" spans="1:20">
      <c r="A16" s="23" t="s">
        <v>19</v>
      </c>
      <c r="B16" s="23"/>
      <c r="C16" s="23"/>
      <c r="D16" s="23"/>
      <c r="E16" s="23"/>
      <c r="F16" s="23"/>
      <c r="G16" s="23"/>
      <c r="H16" s="23"/>
      <c r="I16" s="23"/>
    </row>
    <row r="17" spans="1:20">
      <c r="A17" s="21" t="s">
        <v>20</v>
      </c>
      <c r="B17" s="21"/>
      <c r="C17" s="21"/>
      <c r="D17" s="21"/>
      <c r="E17" s="21"/>
      <c r="F17" s="21"/>
      <c r="G17" s="21"/>
      <c r="H17" s="21"/>
      <c r="I17" s="21"/>
      <c r="L17" s="50" t="s">
        <v>21</v>
      </c>
      <c r="M17" s="51"/>
      <c r="N17" s="51"/>
      <c r="O17" s="51"/>
      <c r="P17" s="51"/>
      <c r="Q17" s="51"/>
      <c r="R17" s="51"/>
      <c r="S17" s="51"/>
      <c r="T17" s="52"/>
    </row>
    <row r="18" spans="1:20">
      <c r="A18" s="34"/>
      <c r="B18" s="34"/>
      <c r="C18" s="34"/>
      <c r="D18" s="34"/>
      <c r="E18" s="34"/>
      <c r="F18" s="34"/>
      <c r="G18" s="34"/>
      <c r="H18" s="34"/>
      <c r="I18" s="34"/>
      <c r="L18" s="44" t="s">
        <v>22</v>
      </c>
      <c r="M18" s="45"/>
      <c r="N18" s="45"/>
      <c r="O18" s="45"/>
      <c r="P18" s="45"/>
      <c r="Q18" s="45"/>
      <c r="R18" s="45"/>
      <c r="S18" s="45"/>
      <c r="T18" s="46"/>
    </row>
    <row r="19" spans="1:20">
      <c r="A19" s="34"/>
      <c r="B19" s="34"/>
      <c r="C19" s="34"/>
      <c r="D19" s="34"/>
      <c r="E19" s="34"/>
      <c r="F19" s="34"/>
      <c r="G19" s="34"/>
      <c r="H19" s="34"/>
      <c r="I19" s="34"/>
    </row>
    <row r="20" spans="1:20">
      <c r="A20" s="34"/>
      <c r="B20" s="34"/>
      <c r="C20" s="34"/>
      <c r="D20" s="34"/>
      <c r="E20" s="34"/>
      <c r="F20" s="34"/>
      <c r="G20" s="34"/>
      <c r="H20" s="34"/>
      <c r="I20" s="34"/>
      <c r="M20" t="s">
        <v>23</v>
      </c>
    </row>
    <row r="21" spans="1:20">
      <c r="A21" s="34"/>
      <c r="B21" s="34"/>
      <c r="C21" s="34"/>
      <c r="D21" s="34"/>
      <c r="E21" s="34"/>
      <c r="F21" s="34"/>
      <c r="G21" s="34"/>
      <c r="H21" s="34"/>
      <c r="I21" s="34"/>
      <c r="M21" t="s">
        <v>24</v>
      </c>
    </row>
    <row r="22" spans="1:20">
      <c r="A22" s="34"/>
      <c r="B22" s="34"/>
      <c r="C22" s="34"/>
      <c r="D22" s="34"/>
      <c r="E22" s="34"/>
      <c r="F22" s="34"/>
      <c r="G22" s="34"/>
      <c r="H22" s="34"/>
      <c r="I22" s="34"/>
      <c r="M22" t="s">
        <v>25</v>
      </c>
    </row>
    <row r="23" spans="1:20">
      <c r="A23" s="34"/>
      <c r="B23" s="34"/>
      <c r="C23" s="34"/>
      <c r="D23" s="34"/>
      <c r="E23" s="34"/>
      <c r="F23" s="34"/>
      <c r="G23" s="34"/>
      <c r="H23" s="34"/>
      <c r="I23" s="34"/>
    </row>
    <row r="24" spans="1:20">
      <c r="A24" s="34"/>
      <c r="B24" s="34"/>
      <c r="C24" s="34"/>
      <c r="D24" s="34"/>
      <c r="E24" s="34"/>
      <c r="F24" s="34"/>
      <c r="G24" s="34"/>
      <c r="H24" s="34"/>
      <c r="I24" s="34"/>
    </row>
    <row r="25" spans="1:20">
      <c r="A25" s="30"/>
      <c r="B25" s="30"/>
      <c r="C25" s="30"/>
      <c r="D25" s="30"/>
      <c r="E25" s="30"/>
      <c r="F25" s="30"/>
      <c r="G25" s="30"/>
      <c r="H25" s="30"/>
      <c r="I25" s="30"/>
    </row>
    <row r="26" spans="1:20">
      <c r="A26" s="30"/>
      <c r="B26" s="30"/>
      <c r="C26" s="30"/>
      <c r="D26" s="30"/>
      <c r="E26" s="30"/>
      <c r="F26" s="30"/>
      <c r="G26" s="30"/>
      <c r="H26" s="30"/>
      <c r="I26" s="30"/>
    </row>
    <row r="27" spans="1:20">
      <c r="A27" s="37"/>
      <c r="B27" s="37"/>
      <c r="C27" s="37"/>
      <c r="D27" s="37"/>
      <c r="E27" s="37"/>
      <c r="F27" s="37"/>
      <c r="G27" s="37"/>
      <c r="H27" s="37"/>
      <c r="I27" s="37"/>
    </row>
    <row r="28" spans="1:20">
      <c r="A28" s="22"/>
      <c r="B28" s="22"/>
      <c r="C28" s="22"/>
      <c r="D28" s="22"/>
      <c r="E28" s="22"/>
      <c r="F28" s="22"/>
      <c r="G28" s="22"/>
      <c r="H28" s="22"/>
      <c r="I28" s="22"/>
    </row>
    <row r="29" spans="1:20">
      <c r="A29" s="37"/>
      <c r="B29" s="37"/>
      <c r="C29" s="37"/>
      <c r="D29" s="37"/>
      <c r="E29" s="37"/>
      <c r="F29" s="37"/>
      <c r="G29" s="37"/>
      <c r="H29" s="37"/>
      <c r="I29" s="37"/>
    </row>
    <row r="30" spans="1:20">
      <c r="A30" s="30"/>
      <c r="B30" s="30"/>
      <c r="C30" s="30"/>
      <c r="D30" s="30"/>
      <c r="E30" s="30"/>
      <c r="F30" s="30"/>
      <c r="G30" s="30"/>
      <c r="H30" s="30"/>
      <c r="I30" s="30"/>
    </row>
    <row r="31" spans="1:20">
      <c r="A31" s="30"/>
      <c r="B31" s="30"/>
      <c r="C31" s="30"/>
      <c r="D31" s="30"/>
      <c r="E31" s="30"/>
      <c r="F31" s="30"/>
      <c r="G31" s="30"/>
      <c r="H31" s="30"/>
      <c r="I31" s="30"/>
    </row>
    <row r="32" spans="1:20">
      <c r="A32" s="37"/>
      <c r="B32" s="37"/>
      <c r="C32" s="37"/>
      <c r="D32" s="37"/>
      <c r="E32" s="37"/>
      <c r="F32" s="37"/>
      <c r="G32" s="37"/>
      <c r="H32" s="37"/>
      <c r="I32" s="37"/>
    </row>
    <row r="33" spans="1:9">
      <c r="A33" s="22"/>
      <c r="B33" s="22"/>
      <c r="C33" s="22"/>
      <c r="D33" s="22"/>
      <c r="E33" s="22"/>
      <c r="F33" s="22"/>
      <c r="G33" s="22"/>
      <c r="H33" s="22"/>
      <c r="I33" s="22"/>
    </row>
    <row r="34" spans="1:9">
      <c r="A34" s="37"/>
      <c r="B34" s="37"/>
      <c r="C34" s="37"/>
      <c r="D34" s="37"/>
      <c r="E34" s="37"/>
      <c r="F34" s="37"/>
      <c r="G34" s="37"/>
      <c r="H34" s="37"/>
      <c r="I34" s="37"/>
    </row>
    <row r="35" spans="1:9">
      <c r="A35" s="30"/>
      <c r="B35" s="30"/>
      <c r="C35" s="30"/>
      <c r="D35" s="30"/>
      <c r="E35" s="30"/>
      <c r="F35" s="30"/>
      <c r="G35" s="30"/>
      <c r="H35" s="30"/>
      <c r="I35" s="30"/>
    </row>
  </sheetData>
  <mergeCells count="65">
    <mergeCell ref="L18:T18"/>
    <mergeCell ref="Q13:T13"/>
    <mergeCell ref="Q14:T14"/>
    <mergeCell ref="Q5:T5"/>
    <mergeCell ref="Q15:T15"/>
    <mergeCell ref="Q12:T12"/>
    <mergeCell ref="Q8:T8"/>
    <mergeCell ref="Q9:T9"/>
    <mergeCell ref="Q10:T10"/>
    <mergeCell ref="Q11:T11"/>
    <mergeCell ref="L17:T17"/>
    <mergeCell ref="Q2:T2"/>
    <mergeCell ref="Q3:T3"/>
    <mergeCell ref="Q4:T4"/>
    <mergeCell ref="Q6:T6"/>
    <mergeCell ref="Q7:T7"/>
    <mergeCell ref="A32:I32"/>
    <mergeCell ref="A33:I33"/>
    <mergeCell ref="A34:I34"/>
    <mergeCell ref="A35:I35"/>
    <mergeCell ref="A27:I27"/>
    <mergeCell ref="A28:I28"/>
    <mergeCell ref="A29:I29"/>
    <mergeCell ref="A30:I30"/>
    <mergeCell ref="A31:I31"/>
    <mergeCell ref="A22:I22"/>
    <mergeCell ref="A23:I23"/>
    <mergeCell ref="A24:I24"/>
    <mergeCell ref="A25:I25"/>
    <mergeCell ref="A26:I26"/>
    <mergeCell ref="A17:I17"/>
    <mergeCell ref="A18:I18"/>
    <mergeCell ref="A19:I19"/>
    <mergeCell ref="A20:I20"/>
    <mergeCell ref="A21:I21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1:I11"/>
    <mergeCell ref="L2:O2"/>
    <mergeCell ref="L4:O4"/>
    <mergeCell ref="L5:O5"/>
    <mergeCell ref="L6:O6"/>
    <mergeCell ref="L8:O8"/>
    <mergeCell ref="L3:O3"/>
    <mergeCell ref="A14:I14"/>
    <mergeCell ref="A15:I15"/>
    <mergeCell ref="A16:I16"/>
    <mergeCell ref="L7:O7"/>
    <mergeCell ref="A12:I12"/>
    <mergeCell ref="A13:I13"/>
    <mergeCell ref="L9:O9"/>
    <mergeCell ref="L10:O10"/>
    <mergeCell ref="L11:O11"/>
    <mergeCell ref="L12:O12"/>
    <mergeCell ref="L13:O13"/>
    <mergeCell ref="L14:O14"/>
    <mergeCell ref="L15:O15"/>
    <mergeCell ref="A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B715-64EB-4B7A-A901-D134F483ABC2}">
  <dimension ref="A1:AB266"/>
  <sheetViews>
    <sheetView tabSelected="1" workbookViewId="0">
      <selection activeCell="B6" sqref="B6"/>
    </sheetView>
  </sheetViews>
  <sheetFormatPr defaultRowHeight="15"/>
  <cols>
    <col min="1" max="1" width="18.28515625" style="1" bestFit="1" customWidth="1"/>
    <col min="2" max="3" width="9.140625" style="1"/>
    <col min="4" max="4" width="14.42578125" style="1" bestFit="1" customWidth="1"/>
    <col min="5" max="5" width="9.140625" style="1"/>
    <col min="6" max="6" width="14.28515625" style="1" customWidth="1"/>
    <col min="7" max="7" width="9.140625" style="1"/>
    <col min="8" max="8" width="16.7109375" style="1" bestFit="1" customWidth="1"/>
    <col min="9" max="10" width="9.140625" style="1"/>
    <col min="11" max="11" width="18.140625" style="1" customWidth="1"/>
    <col min="12" max="12" width="15" style="1" customWidth="1"/>
    <col min="13" max="16" width="9.140625" style="1"/>
    <col min="18" max="18" width="9.140625" style="1"/>
    <col min="19" max="19" width="35.140625" style="11" bestFit="1" customWidth="1"/>
    <col min="20" max="20" width="22.28515625" style="1" customWidth="1"/>
    <col min="21" max="21" width="11.7109375" style="1" bestFit="1" customWidth="1"/>
    <col min="22" max="22" width="8.5703125" style="1" bestFit="1" customWidth="1"/>
    <col min="23" max="23" width="13.85546875" style="1" bestFit="1" customWidth="1"/>
    <col min="24" max="24" width="9.140625" style="1"/>
    <col min="25" max="25" width="20.7109375" style="1" bestFit="1" customWidth="1"/>
    <col min="26" max="26" width="11.28515625" style="1" bestFit="1" customWidth="1"/>
    <col min="27" max="16384" width="9.140625" style="1"/>
  </cols>
  <sheetData>
    <row r="1" spans="1:28">
      <c r="A1" s="55" t="s">
        <v>26</v>
      </c>
      <c r="B1" s="55"/>
      <c r="D1" s="55" t="s">
        <v>27</v>
      </c>
      <c r="E1" s="55"/>
      <c r="F1" s="55"/>
      <c r="G1" s="55"/>
      <c r="H1" s="55"/>
      <c r="I1" s="55"/>
      <c r="K1" s="55" t="s">
        <v>28</v>
      </c>
      <c r="L1" s="55"/>
      <c r="R1" s="6"/>
      <c r="S1" s="53" t="s">
        <v>29</v>
      </c>
      <c r="T1" s="53"/>
      <c r="U1" s="53"/>
      <c r="V1" s="53"/>
      <c r="W1" s="53"/>
      <c r="X1" s="19"/>
      <c r="Y1" s="53" t="s">
        <v>30</v>
      </c>
      <c r="Z1" s="54"/>
      <c r="AB1" s="7"/>
    </row>
    <row r="2" spans="1:28">
      <c r="A2" s="55"/>
      <c r="B2" s="55"/>
      <c r="D2" s="55"/>
      <c r="E2" s="55"/>
      <c r="F2" s="55"/>
      <c r="G2" s="55"/>
      <c r="H2" s="55"/>
      <c r="I2" s="55"/>
      <c r="K2" s="55"/>
      <c r="L2" s="55"/>
      <c r="R2" s="6"/>
      <c r="S2" s="12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19"/>
      <c r="Y2" s="3" t="s">
        <v>36</v>
      </c>
      <c r="Z2" s="20" t="s">
        <v>37</v>
      </c>
    </row>
    <row r="3" spans="1:28">
      <c r="A3" s="55"/>
      <c r="B3" s="55"/>
      <c r="D3" s="56"/>
      <c r="E3" s="56"/>
      <c r="F3" s="56"/>
      <c r="G3" s="56"/>
      <c r="H3" s="56"/>
      <c r="I3" s="56"/>
      <c r="R3" s="6"/>
      <c r="S3" s="13" t="s">
        <v>38</v>
      </c>
      <c r="T3" s="1" t="s">
        <v>39</v>
      </c>
      <c r="U3" s="1">
        <v>2</v>
      </c>
      <c r="V3" s="1">
        <f>$B$5</f>
        <v>40</v>
      </c>
      <c r="W3" s="1">
        <f>U3*V3*$E$5</f>
        <v>80</v>
      </c>
      <c r="X3" s="19"/>
      <c r="Y3" s="1" t="s">
        <v>39</v>
      </c>
      <c r="Z3" s="6" cm="1">
        <f t="array" ref="Z3">SUMPRODUCT( -- ($T$3:$T$252 =Y3), $W$3:$W$252)</f>
        <v>260</v>
      </c>
    </row>
    <row r="4" spans="1:28">
      <c r="D4" s="3" t="s">
        <v>40</v>
      </c>
      <c r="E4" s="3" t="s">
        <v>41</v>
      </c>
      <c r="F4" s="3" t="s">
        <v>42</v>
      </c>
      <c r="G4" s="3" t="s">
        <v>41</v>
      </c>
      <c r="H4" s="3" t="s">
        <v>43</v>
      </c>
      <c r="I4" s="3" t="s">
        <v>41</v>
      </c>
      <c r="K4" s="3" t="s">
        <v>36</v>
      </c>
      <c r="L4" s="3" t="s">
        <v>37</v>
      </c>
      <c r="R4" s="6"/>
      <c r="S4" s="13" t="s">
        <v>38</v>
      </c>
      <c r="T4" s="1" t="s">
        <v>44</v>
      </c>
      <c r="U4" s="1">
        <v>1</v>
      </c>
      <c r="V4" s="1">
        <f>$B$5*0.01</f>
        <v>0.4</v>
      </c>
      <c r="W4" s="1">
        <f>U4*V4*$E$5</f>
        <v>0.4</v>
      </c>
      <c r="X4" s="19"/>
      <c r="Y4" s="1" t="s">
        <v>44</v>
      </c>
      <c r="Z4" s="6" cm="1">
        <f t="array" ref="Z4">SUMPRODUCT( -- ($T$3:$T$252 =Y4), $W$3:$W$252)</f>
        <v>1</v>
      </c>
    </row>
    <row r="5" spans="1:28">
      <c r="A5" s="2" t="s">
        <v>45</v>
      </c>
      <c r="B5" s="1">
        <v>40</v>
      </c>
      <c r="D5" s="1" t="s">
        <v>38</v>
      </c>
      <c r="E5" s="1">
        <v>1</v>
      </c>
      <c r="F5" s="1" t="s">
        <v>46</v>
      </c>
      <c r="G5" s="1">
        <v>0</v>
      </c>
      <c r="H5" s="1" t="s">
        <v>47</v>
      </c>
      <c r="I5" s="1">
        <v>1</v>
      </c>
      <c r="K5" s="1" t="str" cm="1">
        <f t="array" ref="K5:L98">_xlfn._xlws.SORT(Y3:Z96,2,-1)</f>
        <v>Soy Sauce (mL)</v>
      </c>
      <c r="L5" s="1">
        <v>2400</v>
      </c>
      <c r="R5" s="6"/>
      <c r="S5" s="13" t="s">
        <v>38</v>
      </c>
      <c r="T5" s="1" t="s">
        <v>48</v>
      </c>
      <c r="U5" s="1">
        <v>1</v>
      </c>
      <c r="V5" s="1">
        <f>$B$5*0.01</f>
        <v>0.4</v>
      </c>
      <c r="W5" s="1">
        <f>U5*V5*$E$5</f>
        <v>0.4</v>
      </c>
      <c r="X5" s="19"/>
      <c r="Y5" s="1" t="s">
        <v>48</v>
      </c>
      <c r="Z5" s="6" cm="1">
        <f t="array" ref="Z5">SUMPRODUCT( -- ($T$3:$T$252 =Y5), $W$3:$W$252)</f>
        <v>0.4</v>
      </c>
    </row>
    <row r="6" spans="1:28">
      <c r="A6" s="5" t="s">
        <v>49</v>
      </c>
      <c r="D6" s="1" t="s">
        <v>50</v>
      </c>
      <c r="E6" s="1">
        <v>1</v>
      </c>
      <c r="F6" s="1" t="s">
        <v>51</v>
      </c>
      <c r="G6" s="1">
        <v>1</v>
      </c>
      <c r="H6" s="1" t="s">
        <v>52</v>
      </c>
      <c r="I6" s="1">
        <v>0</v>
      </c>
      <c r="K6" s="1" t="str">
        <v>Honey (g)</v>
      </c>
      <c r="L6" s="1">
        <v>1200</v>
      </c>
      <c r="R6" s="6"/>
      <c r="S6" s="13" t="s">
        <v>38</v>
      </c>
      <c r="T6" s="1" t="s">
        <v>53</v>
      </c>
      <c r="U6" s="1">
        <v>1</v>
      </c>
      <c r="V6" s="1">
        <f>$B$5*0.01</f>
        <v>0.4</v>
      </c>
      <c r="W6" s="1">
        <f>U6*V6*$E$5</f>
        <v>0.4</v>
      </c>
      <c r="X6" s="19"/>
      <c r="Y6" s="1" t="s">
        <v>53</v>
      </c>
      <c r="Z6" s="6" cm="1">
        <f t="array" ref="Z6">SUMPRODUCT( -- ($T$3:$T$252 =Y6), $W$3:$W$252)</f>
        <v>0.4</v>
      </c>
    </row>
    <row r="7" spans="1:28">
      <c r="D7" s="1" t="s">
        <v>54</v>
      </c>
      <c r="E7" s="1">
        <v>0</v>
      </c>
      <c r="F7" s="1" t="s">
        <v>55</v>
      </c>
      <c r="G7" s="1">
        <v>0</v>
      </c>
      <c r="H7" s="1" t="s">
        <v>56</v>
      </c>
      <c r="I7" s="1">
        <v>0</v>
      </c>
      <c r="K7" s="1" t="str">
        <v>Tomato Paste (g)</v>
      </c>
      <c r="L7" s="1">
        <v>900</v>
      </c>
      <c r="R7" s="6"/>
      <c r="S7" s="13" t="s">
        <v>50</v>
      </c>
      <c r="T7" s="1" t="s">
        <v>57</v>
      </c>
      <c r="U7" s="1">
        <v>7.4999999999999997E-2</v>
      </c>
      <c r="V7" s="1">
        <f>$B$5</f>
        <v>40</v>
      </c>
      <c r="W7" s="1">
        <f>U7*V7*$E$6</f>
        <v>3</v>
      </c>
      <c r="X7" s="19"/>
      <c r="Y7" s="1" t="s">
        <v>57</v>
      </c>
      <c r="Z7" s="6" cm="1">
        <f t="array" ref="Z7">SUMPRODUCT( -- ($T$3:$T$252 =Y7), $W$3:$W$252)</f>
        <v>3</v>
      </c>
    </row>
    <row r="8" spans="1:28">
      <c r="D8" s="1" t="s">
        <v>58</v>
      </c>
      <c r="E8" s="1">
        <v>1</v>
      </c>
      <c r="F8" s="1" t="s">
        <v>59</v>
      </c>
      <c r="G8" s="1">
        <v>0</v>
      </c>
      <c r="H8" s="1" t="s">
        <v>60</v>
      </c>
      <c r="I8" s="1">
        <v>0</v>
      </c>
      <c r="K8" s="1" t="str">
        <v>Lemon Juice (mL)</v>
      </c>
      <c r="L8" s="1">
        <v>617.20000000000005</v>
      </c>
      <c r="R8" s="6"/>
      <c r="S8" s="13" t="s">
        <v>50</v>
      </c>
      <c r="T8" s="1" t="s">
        <v>61</v>
      </c>
      <c r="U8" s="1">
        <v>0.15</v>
      </c>
      <c r="V8" s="1">
        <f>$B$5</f>
        <v>40</v>
      </c>
      <c r="W8" s="1">
        <f>U8*V8*$E$6</f>
        <v>6</v>
      </c>
      <c r="X8" s="19"/>
      <c r="Y8" s="1" t="s">
        <v>61</v>
      </c>
      <c r="Z8" s="6" cm="1">
        <f t="array" ref="Z8">SUMPRODUCT( -- ($T$3:$T$252 =Y8), $W$3:$W$252)</f>
        <v>7.2</v>
      </c>
    </row>
    <row r="9" spans="1:28">
      <c r="D9" s="1" t="s">
        <v>62</v>
      </c>
      <c r="E9" s="1">
        <v>0</v>
      </c>
      <c r="F9" s="1" t="s">
        <v>63</v>
      </c>
      <c r="G9" s="1">
        <v>0</v>
      </c>
      <c r="H9" s="1" t="s">
        <v>64</v>
      </c>
      <c r="I9" s="1">
        <v>0</v>
      </c>
      <c r="K9" s="1" t="str">
        <v>Sesame Seeds (g)</v>
      </c>
      <c r="L9" s="1">
        <v>600</v>
      </c>
      <c r="R9" s="6"/>
      <c r="S9" s="13" t="s">
        <v>58</v>
      </c>
      <c r="T9" s="1" t="s">
        <v>39</v>
      </c>
      <c r="U9" s="1">
        <v>3</v>
      </c>
      <c r="V9" s="1">
        <f>$B$5</f>
        <v>40</v>
      </c>
      <c r="W9" s="1">
        <f>U9*V9*$E$8</f>
        <v>120</v>
      </c>
      <c r="X9" s="19"/>
      <c r="Y9" s="1" t="s">
        <v>65</v>
      </c>
      <c r="Z9" s="6" cm="1">
        <f t="array" ref="Z9">SUMPRODUCT( -- ($T$3:$T$252 =Y9), $W$3:$W$252)</f>
        <v>40</v>
      </c>
    </row>
    <row r="10" spans="1:28">
      <c r="D10" s="1" t="s">
        <v>66</v>
      </c>
      <c r="E10" s="1">
        <v>0</v>
      </c>
      <c r="F10" s="1" t="s">
        <v>67</v>
      </c>
      <c r="G10" s="1">
        <v>1</v>
      </c>
      <c r="H10" s="1" t="s">
        <v>68</v>
      </c>
      <c r="I10" s="1">
        <v>0</v>
      </c>
      <c r="K10" s="1" t="str">
        <v>100s &amp; 1000s (g)</v>
      </c>
      <c r="L10" s="1">
        <v>400</v>
      </c>
      <c r="R10" s="6"/>
      <c r="S10" s="13" t="s">
        <v>58</v>
      </c>
      <c r="T10" s="1" t="s">
        <v>65</v>
      </c>
      <c r="U10" s="1">
        <v>1</v>
      </c>
      <c r="V10" s="1">
        <f>$B$5</f>
        <v>40</v>
      </c>
      <c r="W10" s="1">
        <f>U10*V10*$E$8</f>
        <v>40</v>
      </c>
      <c r="X10" s="19"/>
      <c r="Y10" s="1" t="s">
        <v>69</v>
      </c>
      <c r="Z10" s="6" cm="1">
        <f t="array" ref="Z10">SUMPRODUCT( -- ($T$3:$T$252 =Y10), $W$3:$W$252)</f>
        <v>18.400000000000002</v>
      </c>
    </row>
    <row r="11" spans="1:28">
      <c r="F11" s="1" t="s">
        <v>70</v>
      </c>
      <c r="G11" s="1">
        <v>0</v>
      </c>
      <c r="H11" s="1" t="s">
        <v>71</v>
      </c>
      <c r="I11" s="1">
        <v>1.5</v>
      </c>
      <c r="K11" s="1" t="str">
        <v>Parsley (g)</v>
      </c>
      <c r="L11" s="1">
        <v>320</v>
      </c>
      <c r="R11" s="6"/>
      <c r="S11" s="13" t="s">
        <v>58</v>
      </c>
      <c r="T11" s="1" t="s">
        <v>61</v>
      </c>
      <c r="U11" s="1">
        <v>0.03</v>
      </c>
      <c r="V11" s="1">
        <f t="shared" ref="V11:V12" si="0">$B$5</f>
        <v>40</v>
      </c>
      <c r="W11" s="1">
        <f t="shared" ref="W11:W12" si="1">U11*V11*$E$8</f>
        <v>1.2</v>
      </c>
      <c r="X11" s="19"/>
      <c r="Y11" s="1" t="s">
        <v>72</v>
      </c>
      <c r="Z11" s="6" cm="1">
        <f t="array" ref="Z11">SUMPRODUCT( -- ($T$3:$T$252 =Y11), $W$3:$W$252)</f>
        <v>0</v>
      </c>
    </row>
    <row r="12" spans="1:28">
      <c r="F12" s="1" t="s">
        <v>73</v>
      </c>
      <c r="G12" s="1">
        <v>0</v>
      </c>
      <c r="K12" s="1" t="str">
        <v>Bread (slices)</v>
      </c>
      <c r="L12" s="1">
        <v>260</v>
      </c>
      <c r="R12" s="6"/>
      <c r="S12" s="13" t="s">
        <v>58</v>
      </c>
      <c r="T12" s="1" t="s">
        <v>69</v>
      </c>
      <c r="U12" s="1">
        <v>0.46</v>
      </c>
      <c r="V12" s="1">
        <f t="shared" si="0"/>
        <v>40</v>
      </c>
      <c r="W12" s="1">
        <f t="shared" si="1"/>
        <v>18.400000000000002</v>
      </c>
      <c r="X12" s="19"/>
      <c r="Y12" s="1" t="s">
        <v>74</v>
      </c>
      <c r="Z12" s="6" cm="1">
        <f t="array" ref="Z12">SUMPRODUCT( -- ($T$3:$T$252 =Y12), $W$3:$W$252)</f>
        <v>0</v>
      </c>
    </row>
    <row r="13" spans="1:28">
      <c r="F13" s="14"/>
      <c r="K13" s="1" t="str">
        <v>Minced Garlic (g)</v>
      </c>
      <c r="L13" s="1">
        <v>100</v>
      </c>
      <c r="R13" s="6"/>
      <c r="S13" s="13" t="s">
        <v>54</v>
      </c>
      <c r="T13" s="1" t="s">
        <v>72</v>
      </c>
      <c r="U13" s="1">
        <v>8</v>
      </c>
      <c r="V13" s="1">
        <f>$B$5</f>
        <v>40</v>
      </c>
      <c r="W13" s="1">
        <f>U13*V13*$E$7</f>
        <v>0</v>
      </c>
      <c r="X13" s="19"/>
      <c r="Y13" s="1" t="s">
        <v>75</v>
      </c>
      <c r="Z13" s="6" cm="1">
        <f t="array" ref="Z13">SUMPRODUCT( -- ($T$3:$T$252 =Y13), $W$3:$W$252)</f>
        <v>0</v>
      </c>
    </row>
    <row r="14" spans="1:28">
      <c r="K14" s="1" t="str">
        <v>Curry Powder (g)</v>
      </c>
      <c r="L14" s="1">
        <v>84</v>
      </c>
      <c r="R14" s="6"/>
      <c r="S14" s="13" t="s">
        <v>54</v>
      </c>
      <c r="T14" s="1" t="s">
        <v>44</v>
      </c>
      <c r="U14" s="1">
        <v>0.03</v>
      </c>
      <c r="V14" s="1">
        <f>$B$5</f>
        <v>40</v>
      </c>
      <c r="W14" s="1">
        <f>U14*V14*$E$7</f>
        <v>0</v>
      </c>
      <c r="X14" s="19"/>
      <c r="Y14" s="1" t="s">
        <v>76</v>
      </c>
      <c r="Z14" s="6" cm="1">
        <f t="array" ref="Z14">SUMPRODUCT( -- ($T$3:$T$252 =Y14), $W$3:$W$252)</f>
        <v>0</v>
      </c>
    </row>
    <row r="15" spans="1:28">
      <c r="D15" s="3" t="s">
        <v>77</v>
      </c>
      <c r="E15" s="3" t="s">
        <v>41</v>
      </c>
      <c r="F15" s="3" t="s">
        <v>78</v>
      </c>
      <c r="G15" s="3" t="s">
        <v>41</v>
      </c>
      <c r="H15" s="3" t="s">
        <v>79</v>
      </c>
      <c r="I15" s="3" t="s">
        <v>41</v>
      </c>
      <c r="K15" s="1" t="str">
        <v>Hotdog Rolls</v>
      </c>
      <c r="L15" s="1">
        <v>60</v>
      </c>
      <c r="R15" s="6"/>
      <c r="S15" s="13" t="s">
        <v>54</v>
      </c>
      <c r="T15" s="1" t="s">
        <v>65</v>
      </c>
      <c r="U15" s="1">
        <v>1</v>
      </c>
      <c r="V15" s="1">
        <f>$B$5</f>
        <v>40</v>
      </c>
      <c r="W15" s="1">
        <f>U15*V15*$E$7</f>
        <v>0</v>
      </c>
      <c r="X15" s="19"/>
      <c r="Y15" s="1" t="s">
        <v>80</v>
      </c>
      <c r="Z15" s="6" cm="1">
        <f t="array" ref="Z15">SUMPRODUCT( -- ($T$3:$T$252 =Y15), $W$3:$W$252)</f>
        <v>4</v>
      </c>
    </row>
    <row r="16" spans="1:28">
      <c r="D16" s="1" t="s">
        <v>81</v>
      </c>
      <c r="E16" s="1">
        <v>0</v>
      </c>
      <c r="F16" s="1" t="s">
        <v>82</v>
      </c>
      <c r="G16" s="1">
        <v>0</v>
      </c>
      <c r="H16" s="1" t="s">
        <v>83</v>
      </c>
      <c r="I16" s="1">
        <v>1</v>
      </c>
      <c r="K16" s="1" t="str">
        <v>Ground Pepper (g)</v>
      </c>
      <c r="L16" s="1">
        <v>50.400000000000006</v>
      </c>
      <c r="R16" s="6"/>
      <c r="S16" s="13" t="s">
        <v>54</v>
      </c>
      <c r="T16" s="1" t="s">
        <v>74</v>
      </c>
      <c r="U16" s="1">
        <v>0.13</v>
      </c>
      <c r="V16" s="1">
        <f>$B$5</f>
        <v>40</v>
      </c>
      <c r="W16" s="1">
        <f>U16*V16*$E$7</f>
        <v>0</v>
      </c>
      <c r="X16" s="19"/>
      <c r="Y16" s="1" t="s">
        <v>84</v>
      </c>
      <c r="Z16" s="6" cm="1">
        <f t="array" ref="Z16">SUMPRODUCT( -- ($T$3:$T$252 =Y16), $W$3:$W$252)</f>
        <v>3.4000000000000004</v>
      </c>
    </row>
    <row r="17" spans="4:26">
      <c r="D17" s="1" t="s">
        <v>85</v>
      </c>
      <c r="E17" s="1">
        <v>0</v>
      </c>
      <c r="F17" s="1" t="s">
        <v>86</v>
      </c>
      <c r="G17" s="1">
        <v>3</v>
      </c>
      <c r="H17" s="1" t="s">
        <v>87</v>
      </c>
      <c r="I17" s="1">
        <v>0</v>
      </c>
      <c r="K17" s="1" t="str">
        <v>Paprika (g)</v>
      </c>
      <c r="L17" s="1">
        <v>50</v>
      </c>
      <c r="R17" s="6"/>
      <c r="S17" s="13" t="s">
        <v>54</v>
      </c>
      <c r="T17" s="1" t="s">
        <v>61</v>
      </c>
      <c r="U17" s="1">
        <v>0.23</v>
      </c>
      <c r="V17" s="1">
        <f>$B$5</f>
        <v>40</v>
      </c>
      <c r="W17" s="1">
        <f>U17*V17*$E$7</f>
        <v>0</v>
      </c>
      <c r="X17" s="19"/>
      <c r="Y17" s="1" t="s">
        <v>88</v>
      </c>
      <c r="Z17" s="6" cm="1">
        <f t="array" ref="Z17">SUMPRODUCT( -- ($T$3:$T$252 =Y17), $W$3:$W$252)</f>
        <v>0.8</v>
      </c>
    </row>
    <row r="18" spans="4:26">
      <c r="D18" s="1" t="s">
        <v>89</v>
      </c>
      <c r="E18" s="1">
        <v>0</v>
      </c>
      <c r="F18" s="1" t="s">
        <v>90</v>
      </c>
      <c r="G18" s="1">
        <v>0</v>
      </c>
      <c r="H18" s="1" t="s">
        <v>91</v>
      </c>
      <c r="I18" s="1">
        <v>0</v>
      </c>
      <c r="K18" s="1" t="str">
        <v>Eggs (no.)</v>
      </c>
      <c r="L18" s="1">
        <v>40</v>
      </c>
      <c r="R18" s="6"/>
      <c r="S18" s="13" t="s">
        <v>54</v>
      </c>
      <c r="T18" s="1" t="s">
        <v>75</v>
      </c>
      <c r="U18" s="1">
        <v>2</v>
      </c>
      <c r="V18" s="1">
        <f>$B$5</f>
        <v>40</v>
      </c>
      <c r="W18" s="1">
        <f>U18*V18*$E$7</f>
        <v>0</v>
      </c>
      <c r="X18" s="19"/>
      <c r="Y18" s="1" t="s">
        <v>92</v>
      </c>
      <c r="Z18" s="6" cm="1">
        <f t="array" ref="Z18">SUMPRODUCT( -- ($T$3:$T$252 =Y18), $W$3:$W$252)</f>
        <v>3.52</v>
      </c>
    </row>
    <row r="19" spans="4:26">
      <c r="D19" s="1" t="s">
        <v>93</v>
      </c>
      <c r="E19" s="1">
        <v>0</v>
      </c>
      <c r="F19" s="1" t="s">
        <v>94</v>
      </c>
      <c r="G19" s="1">
        <v>0</v>
      </c>
      <c r="H19" s="1" t="s">
        <v>95</v>
      </c>
      <c r="I19" s="1">
        <v>0</v>
      </c>
      <c r="K19" s="1" t="str">
        <v>Potatoes (kg)</v>
      </c>
      <c r="L19" s="1">
        <v>37.4</v>
      </c>
      <c r="R19" s="6"/>
      <c r="S19" s="13" t="s">
        <v>54</v>
      </c>
      <c r="T19" s="1" t="s">
        <v>76</v>
      </c>
      <c r="U19" s="1">
        <v>30</v>
      </c>
      <c r="V19" s="1">
        <f>$B$5</f>
        <v>40</v>
      </c>
      <c r="W19" s="1">
        <f>U19*V19*$E$7</f>
        <v>0</v>
      </c>
      <c r="X19" s="19"/>
      <c r="Y19" s="1" t="s">
        <v>96</v>
      </c>
      <c r="Z19" s="6" cm="1">
        <f t="array" ref="Z19">SUMPRODUCT( -- ($T$3:$T$252 =Y19), $W$3:$W$252)</f>
        <v>37.4</v>
      </c>
    </row>
    <row r="20" spans="4:26">
      <c r="D20" s="1" t="s">
        <v>97</v>
      </c>
      <c r="E20" s="1">
        <v>2</v>
      </c>
      <c r="H20" s="1" t="s">
        <v>98</v>
      </c>
      <c r="I20" s="1">
        <v>0</v>
      </c>
      <c r="K20" s="1" t="str">
        <v>Rice (kg)</v>
      </c>
      <c r="L20" s="1">
        <v>26.4</v>
      </c>
      <c r="R20" s="6"/>
      <c r="S20" s="13" t="s">
        <v>46</v>
      </c>
      <c r="T20" s="1" t="s">
        <v>39</v>
      </c>
      <c r="U20" s="1">
        <v>3</v>
      </c>
      <c r="V20" s="1">
        <f>$B$5</f>
        <v>40</v>
      </c>
      <c r="W20" s="1">
        <f>U20*V20*$G$5</f>
        <v>0</v>
      </c>
      <c r="X20" s="19"/>
      <c r="Y20" s="1" t="s">
        <v>99</v>
      </c>
      <c r="Z20" s="6" cm="1">
        <f t="array" ref="Z20">SUMPRODUCT( -- ($T$3:$T$252 =Y20), $W$3:$W$252)</f>
        <v>1.8919999999999999</v>
      </c>
    </row>
    <row r="21" spans="4:26">
      <c r="D21" s="1" t="s">
        <v>100</v>
      </c>
      <c r="E21" s="1">
        <v>2</v>
      </c>
      <c r="H21" s="1" t="s">
        <v>101</v>
      </c>
      <c r="I21" s="1">
        <v>0</v>
      </c>
      <c r="K21" s="1" t="str">
        <v>Chicken Frames (kg)</v>
      </c>
      <c r="L21" s="1">
        <v>24</v>
      </c>
      <c r="R21" s="6"/>
      <c r="S21" s="13" t="s">
        <v>46</v>
      </c>
      <c r="T21" s="1" t="s">
        <v>44</v>
      </c>
      <c r="U21" s="1">
        <v>1</v>
      </c>
      <c r="V21" s="1">
        <f>$B$5*0.01</f>
        <v>0.4</v>
      </c>
      <c r="W21" s="1">
        <f>U21*V21*$G$5</f>
        <v>0</v>
      </c>
      <c r="X21" s="19"/>
      <c r="Y21" s="1" t="s">
        <v>102</v>
      </c>
      <c r="Z21" s="6" cm="1">
        <f t="array" ref="Z21">SUMPRODUCT( -- ($T$3:$T$252 =Y21), $W$3:$W$252)</f>
        <v>0.4</v>
      </c>
    </row>
    <row r="22" spans="4:26">
      <c r="D22" s="1" t="s">
        <v>103</v>
      </c>
      <c r="E22" s="1">
        <v>1</v>
      </c>
      <c r="K22" s="1" t="str">
        <v>Cinnamon (g)</v>
      </c>
      <c r="L22" s="1">
        <v>18.400000000000002</v>
      </c>
      <c r="R22" s="6"/>
      <c r="S22" s="13" t="s">
        <v>46</v>
      </c>
      <c r="T22" s="1" t="s">
        <v>48</v>
      </c>
      <c r="U22" s="1">
        <v>1</v>
      </c>
      <c r="V22" s="1">
        <f>$B$5*0.01</f>
        <v>0.4</v>
      </c>
      <c r="W22" s="1">
        <f>U22*V22*$G$5</f>
        <v>0</v>
      </c>
      <c r="X22" s="19"/>
      <c r="Y22" s="17" t="s">
        <v>104</v>
      </c>
      <c r="Z22" s="6" cm="1">
        <f t="array" ref="Z22">SUMPRODUCT( -- ($T$3:$T$252 =Y22), $W$3:$W$252)</f>
        <v>0</v>
      </c>
    </row>
    <row r="23" spans="4:26">
      <c r="D23" s="1" t="s">
        <v>105</v>
      </c>
      <c r="E23" s="1">
        <v>1</v>
      </c>
      <c r="K23" s="1" t="str">
        <v>Chicken (kg)</v>
      </c>
      <c r="L23" s="1">
        <v>12</v>
      </c>
      <c r="R23" s="6"/>
      <c r="S23" s="13" t="s">
        <v>46</v>
      </c>
      <c r="T23" s="1" t="s">
        <v>53</v>
      </c>
      <c r="U23" s="1">
        <v>1</v>
      </c>
      <c r="V23" s="1">
        <f>$B$5*0.01</f>
        <v>0.4</v>
      </c>
      <c r="W23" s="1">
        <f>U23*V23*$G$5</f>
        <v>0</v>
      </c>
      <c r="X23" s="19"/>
      <c r="Y23" s="17" t="s">
        <v>106</v>
      </c>
      <c r="Z23" s="6" cm="1">
        <f t="array" ref="Z23">SUMPRODUCT( -- ($T$3:$T$252 =Y23), $W$3:$W$252)</f>
        <v>0</v>
      </c>
    </row>
    <row r="24" spans="4:26">
      <c r="K24" s="1" t="str">
        <v>Onion (kg)</v>
      </c>
      <c r="L24" s="1">
        <v>7.82</v>
      </c>
      <c r="R24" s="6"/>
      <c r="S24" s="13" t="s">
        <v>51</v>
      </c>
      <c r="T24" s="1" t="s">
        <v>80</v>
      </c>
      <c r="U24" s="1">
        <v>0.03</v>
      </c>
      <c r="V24" s="1">
        <f>$B$5</f>
        <v>40</v>
      </c>
      <c r="W24" s="1">
        <f>U24*V24*$G$6</f>
        <v>1.2</v>
      </c>
      <c r="X24" s="19"/>
      <c r="Y24" s="17" t="s">
        <v>107</v>
      </c>
      <c r="Z24" s="6" cm="1">
        <f t="array" ref="Z24">SUMPRODUCT( -- ($T$3:$T$252 =Y24), $W$3:$W$252)</f>
        <v>7.82</v>
      </c>
    </row>
    <row r="25" spans="4:26">
      <c r="K25" s="1" t="str">
        <v>Milk (L)</v>
      </c>
      <c r="L25" s="1">
        <v>7.2</v>
      </c>
      <c r="R25" s="6"/>
      <c r="S25" s="13" t="s">
        <v>51</v>
      </c>
      <c r="T25" s="1" t="s">
        <v>84</v>
      </c>
      <c r="U25" s="1">
        <v>0.03</v>
      </c>
      <c r="V25" s="1">
        <f>$B$5</f>
        <v>40</v>
      </c>
      <c r="W25" s="1">
        <f>U25*V25*$G$6</f>
        <v>1.2</v>
      </c>
      <c r="X25" s="19"/>
      <c r="Y25" s="17" t="s">
        <v>108</v>
      </c>
      <c r="Z25" s="6" cm="1">
        <f t="array" ref="Z25">SUMPRODUCT( -- ($T$3:$T$252 =Y25), $W$3:$W$252)</f>
        <v>1.1119999999999999</v>
      </c>
    </row>
    <row r="26" spans="4:26">
      <c r="K26" s="1" t="str">
        <v>Cucumber (kg)</v>
      </c>
      <c r="L26" s="1">
        <v>6.2880000000000003</v>
      </c>
      <c r="R26" s="6"/>
      <c r="S26" s="13" t="s">
        <v>51</v>
      </c>
      <c r="T26" s="1" t="s">
        <v>88</v>
      </c>
      <c r="U26" s="1">
        <v>0.02</v>
      </c>
      <c r="V26" s="1">
        <f>$B$5</f>
        <v>40</v>
      </c>
      <c r="W26" s="1">
        <f>U26*V26*$G$6</f>
        <v>0.8</v>
      </c>
      <c r="X26" s="19"/>
      <c r="Y26" s="17" t="s">
        <v>109</v>
      </c>
      <c r="Z26" s="6" cm="1">
        <f t="array" ref="Z26">SUMPRODUCT( -- ($T$3:$T$252 =Y26), $W$3:$W$252)</f>
        <v>50</v>
      </c>
    </row>
    <row r="27" spans="4:26">
      <c r="K27" s="1" t="str">
        <v>Cauliflower (kg)</v>
      </c>
      <c r="L27" s="1">
        <v>6</v>
      </c>
      <c r="R27" s="6"/>
      <c r="S27" s="13" t="s">
        <v>51</v>
      </c>
      <c r="T27" s="1" t="s">
        <v>92</v>
      </c>
      <c r="U27" s="1">
        <v>0.01</v>
      </c>
      <c r="V27" s="1">
        <f>$B$5</f>
        <v>40</v>
      </c>
      <c r="W27" s="1">
        <f>U27*V27*$G$6</f>
        <v>0.4</v>
      </c>
      <c r="X27" s="19"/>
      <c r="Y27" s="17" t="s">
        <v>110</v>
      </c>
      <c r="Z27" s="6" cm="1">
        <f t="array" ref="Z27">SUMPRODUCT( -- ($T$3:$T$252 =Y27), $W$3:$W$252)</f>
        <v>4</v>
      </c>
    </row>
    <row r="28" spans="4:26">
      <c r="K28" s="1" t="str">
        <v>Oranges (kg)</v>
      </c>
      <c r="L28" s="1">
        <v>6</v>
      </c>
      <c r="R28" s="6"/>
      <c r="S28" s="13" t="s">
        <v>51</v>
      </c>
      <c r="T28" s="1" t="s">
        <v>96</v>
      </c>
      <c r="U28" s="1">
        <v>0.22500000000000001</v>
      </c>
      <c r="V28" s="1">
        <f>$B$5</f>
        <v>40</v>
      </c>
      <c r="W28" s="1">
        <f>U28*V28*$G$6</f>
        <v>9</v>
      </c>
      <c r="X28" s="19"/>
      <c r="Y28" s="17" t="s">
        <v>111</v>
      </c>
      <c r="Z28" s="6" cm="1">
        <f t="array" ref="Z28">SUMPRODUCT( -- ($T$3:$T$252 =Y28), $W$3:$W$252)</f>
        <v>0</v>
      </c>
    </row>
    <row r="29" spans="4:26">
      <c r="K29" s="1" t="str">
        <v>Mayonnaise (L)</v>
      </c>
      <c r="L29" s="1">
        <v>5.6000000000000005</v>
      </c>
      <c r="R29" s="6"/>
      <c r="S29" s="13" t="s">
        <v>51</v>
      </c>
      <c r="T29" s="1" t="s">
        <v>99</v>
      </c>
      <c r="U29" s="1">
        <v>0.01</v>
      </c>
      <c r="V29" s="1">
        <f>$B$5</f>
        <v>40</v>
      </c>
      <c r="W29" s="1">
        <f>U29*V29*$G$6</f>
        <v>0.4</v>
      </c>
      <c r="X29" s="19"/>
      <c r="Y29" s="17" t="s">
        <v>112</v>
      </c>
      <c r="Z29" s="6" cm="1">
        <f t="array" ref="Z29">SUMPRODUCT( -- ($T$3:$T$252 =Y29), $W$3:$W$252)</f>
        <v>0.4</v>
      </c>
    </row>
    <row r="30" spans="4:26">
      <c r="K30" s="1" t="str">
        <v>Tomatoes (kg)</v>
      </c>
      <c r="L30" s="1">
        <v>4.4000000000000004</v>
      </c>
      <c r="R30" s="6"/>
      <c r="S30" s="13" t="s">
        <v>51</v>
      </c>
      <c r="T30" s="1" t="s">
        <v>102</v>
      </c>
      <c r="U30" s="1">
        <v>0.01</v>
      </c>
      <c r="V30" s="1">
        <f>$B$5</f>
        <v>40</v>
      </c>
      <c r="W30" s="1">
        <f>U30*V30*$G$6</f>
        <v>0.4</v>
      </c>
      <c r="X30" s="19"/>
      <c r="Y30" s="17" t="s">
        <v>113</v>
      </c>
      <c r="Z30" s="6" cm="1">
        <f t="array" ref="Z30">SUMPRODUCT( -- ($T$3:$T$252 =Y30), $W$3:$W$252)</f>
        <v>4.4000000000000004</v>
      </c>
    </row>
    <row r="31" spans="4:26">
      <c r="K31" s="1" t="str">
        <v>Baked Beans (kg)</v>
      </c>
      <c r="L31" s="1">
        <v>4</v>
      </c>
      <c r="R31" s="6"/>
      <c r="S31" s="14" t="s">
        <v>62</v>
      </c>
      <c r="T31" s="17" t="s">
        <v>104</v>
      </c>
      <c r="U31" s="7">
        <v>7.4000000000000003E-3</v>
      </c>
      <c r="V31" s="1">
        <f t="shared" ref="V31:V94" si="2">$B$5</f>
        <v>40</v>
      </c>
      <c r="W31" s="1">
        <f>U31*V31*$E$9</f>
        <v>0</v>
      </c>
      <c r="X31" s="19"/>
      <c r="Y31" s="17" t="s">
        <v>114</v>
      </c>
      <c r="Z31" s="6" cm="1">
        <f t="array" ref="Z31">SUMPRODUCT( -- ($T$3:$T$252 =Y31), $W$3:$W$252)</f>
        <v>6.2880000000000003</v>
      </c>
    </row>
    <row r="32" spans="4:26">
      <c r="K32" s="1" t="str">
        <v>Tuna (kg)</v>
      </c>
      <c r="L32" s="1">
        <v>4</v>
      </c>
      <c r="R32" s="6"/>
      <c r="S32" s="14" t="s">
        <v>62</v>
      </c>
      <c r="T32" s="17" t="s">
        <v>106</v>
      </c>
      <c r="U32" s="7">
        <v>2.5</v>
      </c>
      <c r="V32" s="1">
        <f t="shared" si="2"/>
        <v>40</v>
      </c>
      <c r="W32" s="1">
        <f t="shared" ref="W32:W37" si="3">U32*V32*$E$9</f>
        <v>0</v>
      </c>
      <c r="X32" s="19"/>
      <c r="Y32" s="17" t="s">
        <v>115</v>
      </c>
      <c r="Z32" s="6" cm="1">
        <f t="array" ref="Z32">SUMPRODUCT( -- ($T$3:$T$252 =Y32), $W$3:$W$252)</f>
        <v>0</v>
      </c>
    </row>
    <row r="33" spans="11:26">
      <c r="K33" s="1" t="str">
        <v>Carrots (kg)</v>
      </c>
      <c r="L33" s="1">
        <v>3.96</v>
      </c>
      <c r="R33" s="6"/>
      <c r="S33" s="14" t="s">
        <v>62</v>
      </c>
      <c r="T33" s="17" t="s">
        <v>107</v>
      </c>
      <c r="U33" s="7">
        <v>4.2500000000000003E-2</v>
      </c>
      <c r="V33" s="1">
        <f t="shared" si="2"/>
        <v>40</v>
      </c>
      <c r="W33" s="1">
        <f t="shared" si="3"/>
        <v>0</v>
      </c>
      <c r="X33" s="19"/>
      <c r="Y33" s="17" t="s">
        <v>116</v>
      </c>
      <c r="Z33" s="6" cm="1">
        <f t="array" ref="Z33">SUMPRODUCT( -- ($T$3:$T$252 =Y33), $W$3:$W$252)</f>
        <v>0</v>
      </c>
    </row>
    <row r="34" spans="11:26">
      <c r="K34" s="1" t="str">
        <v>Pickles (kg)</v>
      </c>
      <c r="L34" s="1">
        <v>3.5999999999999996</v>
      </c>
      <c r="R34" s="6"/>
      <c r="S34" s="14" t="s">
        <v>62</v>
      </c>
      <c r="T34" s="17" t="s">
        <v>108</v>
      </c>
      <c r="U34" s="7">
        <v>0.1</v>
      </c>
      <c r="V34" s="1">
        <f t="shared" si="2"/>
        <v>40</v>
      </c>
      <c r="W34" s="1">
        <f t="shared" si="3"/>
        <v>0</v>
      </c>
      <c r="X34" s="19"/>
      <c r="Y34" s="17" t="s">
        <v>117</v>
      </c>
      <c r="Z34" s="6" cm="1">
        <f t="array" ref="Z34">SUMPRODUCT( -- ($T$3:$T$252 =Y34), $W$3:$W$252)</f>
        <v>320</v>
      </c>
    </row>
    <row r="35" spans="11:26">
      <c r="K35" s="1" t="str">
        <v>Diced Tomatoes (kg)</v>
      </c>
      <c r="L35" s="1">
        <v>3.52</v>
      </c>
      <c r="R35" s="6"/>
      <c r="S35" s="14" t="s">
        <v>62</v>
      </c>
      <c r="T35" s="17" t="s">
        <v>92</v>
      </c>
      <c r="U35" s="7">
        <v>0.25</v>
      </c>
      <c r="V35" s="1">
        <f t="shared" si="2"/>
        <v>40</v>
      </c>
      <c r="W35" s="1">
        <f t="shared" si="3"/>
        <v>0</v>
      </c>
      <c r="X35" s="19"/>
      <c r="Y35" s="17" t="s">
        <v>118</v>
      </c>
      <c r="Z35" s="6" cm="1">
        <f t="array" ref="Z35">SUMPRODUCT( -- ($T$3:$T$252 =Y35), $W$3:$W$252)</f>
        <v>100</v>
      </c>
    </row>
    <row r="36" spans="11:26">
      <c r="K36" s="1" t="str">
        <v>Cheese (kg)</v>
      </c>
      <c r="L36" s="1">
        <v>3.4000000000000004</v>
      </c>
      <c r="R36" s="6"/>
      <c r="S36" s="14" t="s">
        <v>62</v>
      </c>
      <c r="T36" s="17" t="s">
        <v>109</v>
      </c>
      <c r="U36" s="7">
        <v>2.5</v>
      </c>
      <c r="V36" s="1">
        <f t="shared" si="2"/>
        <v>40</v>
      </c>
      <c r="W36" s="1">
        <f t="shared" si="3"/>
        <v>0</v>
      </c>
      <c r="X36" s="19"/>
      <c r="Y36" s="17" t="s">
        <v>119</v>
      </c>
      <c r="Z36" s="6" cm="1">
        <f t="array" ref="Z36">SUMPRODUCT( -- ($T$3:$T$252 =Y36), $W$3:$W$252)</f>
        <v>0</v>
      </c>
    </row>
    <row r="37" spans="11:26">
      <c r="K37" s="1" t="str">
        <v>Cereal (kg)</v>
      </c>
      <c r="L37" s="1">
        <v>3</v>
      </c>
      <c r="R37" s="6"/>
      <c r="S37" s="14" t="s">
        <v>62</v>
      </c>
      <c r="T37" s="17" t="s">
        <v>65</v>
      </c>
      <c r="U37" s="7">
        <v>2</v>
      </c>
      <c r="V37" s="1">
        <f t="shared" si="2"/>
        <v>40</v>
      </c>
      <c r="W37" s="1">
        <f t="shared" si="3"/>
        <v>0</v>
      </c>
      <c r="X37" s="19"/>
      <c r="Y37" s="17" t="s">
        <v>120</v>
      </c>
      <c r="Z37" s="6" cm="1">
        <f t="array" ref="Z37">SUMPRODUCT( -- ($T$3:$T$252 =Y37), $W$3:$W$252)</f>
        <v>0</v>
      </c>
    </row>
    <row r="38" spans="11:26">
      <c r="K38" s="1" t="str">
        <v>Apples (kg)</v>
      </c>
      <c r="L38" s="1">
        <v>2.4</v>
      </c>
      <c r="R38" s="6"/>
      <c r="S38" s="14" t="s">
        <v>66</v>
      </c>
      <c r="T38" s="17" t="s">
        <v>39</v>
      </c>
      <c r="U38" s="7">
        <v>2</v>
      </c>
      <c r="V38" s="1">
        <f t="shared" si="2"/>
        <v>40</v>
      </c>
      <c r="W38" s="1">
        <f>U38*V38*$E$10</f>
        <v>0</v>
      </c>
      <c r="X38" s="19"/>
      <c r="Y38" s="17" t="s">
        <v>121</v>
      </c>
      <c r="Z38" s="6" cm="1">
        <f t="array" ref="Z38">SUMPRODUCT( -- ($T$3:$T$252 =Y38), $W$3:$W$252)</f>
        <v>50.400000000000006</v>
      </c>
    </row>
    <row r="39" spans="11:26">
      <c r="K39" s="1" t="str">
        <v>Olive Oil (L)</v>
      </c>
      <c r="L39" s="1">
        <v>2</v>
      </c>
      <c r="R39" s="6"/>
      <c r="S39" s="14" t="s">
        <v>66</v>
      </c>
      <c r="T39" s="17" t="s">
        <v>110</v>
      </c>
      <c r="U39" s="7">
        <v>7.0000000000000007E-2</v>
      </c>
      <c r="V39" s="1">
        <f t="shared" si="2"/>
        <v>40</v>
      </c>
      <c r="W39" s="1">
        <f t="shared" ref="W39:W45" si="4">U39*V39*$E$10</f>
        <v>0</v>
      </c>
      <c r="X39" s="19"/>
      <c r="Y39" s="17" t="s">
        <v>122</v>
      </c>
      <c r="Z39" s="6" cm="1">
        <f t="array" ref="Z39">SUMPRODUCT( -- ($T$3:$T$252 =Y39), $W$3:$W$252)</f>
        <v>0</v>
      </c>
    </row>
    <row r="40" spans="11:26">
      <c r="K40" s="1" t="str">
        <v>Sliced Olives (kg)</v>
      </c>
      <c r="L40" s="1">
        <v>1.8919999999999999</v>
      </c>
      <c r="R40" s="6"/>
      <c r="S40" s="14" t="s">
        <v>66</v>
      </c>
      <c r="T40" s="17" t="s">
        <v>111</v>
      </c>
      <c r="U40" s="7">
        <v>0.05</v>
      </c>
      <c r="V40" s="1">
        <f t="shared" si="2"/>
        <v>40</v>
      </c>
      <c r="W40" s="1">
        <f t="shared" si="4"/>
        <v>0</v>
      </c>
      <c r="X40" s="19"/>
      <c r="Y40" s="17" t="s">
        <v>123</v>
      </c>
      <c r="Z40" s="6" cm="1">
        <f t="array" ref="Z40">SUMPRODUCT( -- ($T$3:$T$252 =Y40), $W$3:$W$252)</f>
        <v>0</v>
      </c>
    </row>
    <row r="41" spans="11:26">
      <c r="K41" s="1" t="str">
        <v>Capsicum (kg)</v>
      </c>
      <c r="L41" s="1">
        <v>1.1119999999999999</v>
      </c>
      <c r="R41" s="6"/>
      <c r="S41" s="14" t="s">
        <v>66</v>
      </c>
      <c r="T41" s="17" t="s">
        <v>112</v>
      </c>
      <c r="U41" s="7">
        <v>1.4999999999999999E-2</v>
      </c>
      <c r="V41" s="1">
        <f t="shared" si="2"/>
        <v>40</v>
      </c>
      <c r="W41" s="1">
        <f t="shared" si="4"/>
        <v>0</v>
      </c>
      <c r="X41" s="19"/>
      <c r="Y41" s="17" t="s">
        <v>124</v>
      </c>
      <c r="Z41" s="6" cm="1">
        <f t="array" ref="Z41">SUMPRODUCT( -- ($T$3:$T$252 =Y41), $W$3:$W$252)</f>
        <v>2</v>
      </c>
    </row>
    <row r="42" spans="11:26">
      <c r="K42" s="1" t="str">
        <v>Butter (kg)</v>
      </c>
      <c r="L42" s="1">
        <v>1</v>
      </c>
      <c r="R42" s="6"/>
      <c r="S42" s="14" t="s">
        <v>66</v>
      </c>
      <c r="T42" s="17" t="s">
        <v>61</v>
      </c>
      <c r="U42" s="7">
        <v>0.2</v>
      </c>
      <c r="V42" s="1">
        <f t="shared" si="2"/>
        <v>40</v>
      </c>
      <c r="W42" s="1">
        <f t="shared" si="4"/>
        <v>0</v>
      </c>
      <c r="X42" s="19"/>
      <c r="Y42" s="17" t="s">
        <v>125</v>
      </c>
      <c r="Z42" s="6" cm="1">
        <f t="array" ref="Z42">SUMPRODUCT( -- ($T$3:$T$252 =Y42), $W$3:$W$252)</f>
        <v>0</v>
      </c>
    </row>
    <row r="43" spans="11:26">
      <c r="K43" s="1" t="str">
        <v>Lettuce (kg)</v>
      </c>
      <c r="L43" s="1">
        <v>0.96</v>
      </c>
      <c r="R43" s="6"/>
      <c r="S43" s="14" t="s">
        <v>66</v>
      </c>
      <c r="T43" s="17" t="s">
        <v>113</v>
      </c>
      <c r="U43" s="7">
        <v>0.06</v>
      </c>
      <c r="V43" s="1">
        <f t="shared" si="2"/>
        <v>40</v>
      </c>
      <c r="W43" s="1">
        <f t="shared" si="4"/>
        <v>0</v>
      </c>
      <c r="X43" s="19"/>
      <c r="Y43" s="17" t="s">
        <v>126</v>
      </c>
      <c r="Z43" s="6" cm="1">
        <f t="array" ref="Z43">SUMPRODUCT( -- ($T$3:$T$252 =Y43), $W$3:$W$252)</f>
        <v>0</v>
      </c>
    </row>
    <row r="44" spans="11:26">
      <c r="K44" s="1" t="str">
        <v>Corn (kg)</v>
      </c>
      <c r="L44" s="1">
        <v>0.8</v>
      </c>
      <c r="S44" s="15" t="s">
        <v>66</v>
      </c>
      <c r="T44" s="17" t="s">
        <v>114</v>
      </c>
      <c r="U44" s="7">
        <v>6.7000000000000004E-2</v>
      </c>
      <c r="V44" s="1">
        <f t="shared" si="2"/>
        <v>40</v>
      </c>
      <c r="W44" s="1">
        <f t="shared" si="4"/>
        <v>0</v>
      </c>
      <c r="X44" s="19"/>
      <c r="Y44" s="17" t="s">
        <v>127</v>
      </c>
      <c r="Z44" s="6" cm="1">
        <f t="array" ref="Z44">SUMPRODUCT( -- ($T$3:$T$252 =Y44), $W$3:$W$252)</f>
        <v>0</v>
      </c>
    </row>
    <row r="45" spans="11:26">
      <c r="K45" s="1" t="str">
        <v xml:space="preserve">Celery (kg) </v>
      </c>
      <c r="L45" s="1">
        <v>0.60000000000000009</v>
      </c>
      <c r="S45" s="15" t="s">
        <v>66</v>
      </c>
      <c r="T45" s="17" t="s">
        <v>115</v>
      </c>
      <c r="U45" s="7">
        <v>1E-3</v>
      </c>
      <c r="V45" s="1">
        <f t="shared" si="2"/>
        <v>40</v>
      </c>
      <c r="W45" s="1">
        <f t="shared" si="4"/>
        <v>0</v>
      </c>
      <c r="X45" s="19"/>
      <c r="Y45" s="17" t="s">
        <v>128</v>
      </c>
      <c r="Z45" s="6" cm="1">
        <f t="array" ref="Z45">SUMPRODUCT( -- ($T$3:$T$252 =Y45), $W$3:$W$252)</f>
        <v>0.33200000000000002</v>
      </c>
    </row>
    <row r="46" spans="11:26">
      <c r="K46" s="1" t="str">
        <v>Jam (kg)</v>
      </c>
      <c r="L46" s="1">
        <v>0.4</v>
      </c>
      <c r="S46" s="15" t="s">
        <v>63</v>
      </c>
      <c r="T46" s="17" t="s">
        <v>116</v>
      </c>
      <c r="U46" s="7">
        <v>4.4999999999999998E-2</v>
      </c>
      <c r="V46" s="1">
        <f t="shared" si="2"/>
        <v>40</v>
      </c>
      <c r="W46" s="1">
        <f>U46*V46*$G$9</f>
        <v>0</v>
      </c>
      <c r="X46" s="19"/>
      <c r="Y46" s="17" t="s">
        <v>129</v>
      </c>
      <c r="Z46" s="6" cm="1">
        <f t="array" ref="Z46">SUMPRODUCT( -- ($T$3:$T$252 =Y46), $W$3:$W$252)</f>
        <v>60</v>
      </c>
    </row>
    <row r="47" spans="11:26">
      <c r="K47" s="1" t="str">
        <v>Vegemite (kg)</v>
      </c>
      <c r="L47" s="1">
        <v>0.4</v>
      </c>
      <c r="S47" s="15" t="s">
        <v>63</v>
      </c>
      <c r="T47" s="17" t="s">
        <v>72</v>
      </c>
      <c r="U47" s="7">
        <v>0.42</v>
      </c>
      <c r="V47" s="1">
        <f t="shared" si="2"/>
        <v>40</v>
      </c>
      <c r="W47" s="1">
        <f t="shared" ref="W47:W60" si="5">U47*V47*$G$9</f>
        <v>0</v>
      </c>
      <c r="X47" s="19"/>
      <c r="Y47" s="17" t="s">
        <v>130</v>
      </c>
      <c r="Z47" s="6" cm="1">
        <f t="array" ref="Z47">SUMPRODUCT( -- ($T$3:$T$252 =Y47), $W$3:$W$252)</f>
        <v>900</v>
      </c>
    </row>
    <row r="48" spans="11:26">
      <c r="K48" s="1" t="str">
        <v>Sour Cream (kg)</v>
      </c>
      <c r="L48" s="1">
        <v>0.4</v>
      </c>
      <c r="S48" s="15" t="s">
        <v>63</v>
      </c>
      <c r="T48" s="17" t="s">
        <v>107</v>
      </c>
      <c r="U48" s="7">
        <v>1.15E-2</v>
      </c>
      <c r="V48" s="1">
        <f t="shared" si="2"/>
        <v>40</v>
      </c>
      <c r="W48" s="1">
        <f t="shared" si="5"/>
        <v>0</v>
      </c>
      <c r="X48" s="19"/>
      <c r="Y48" s="17" t="s">
        <v>131</v>
      </c>
      <c r="Z48" s="6" cm="1">
        <f t="array" ref="Z48">SUMPRODUCT( -- ($T$3:$T$252 =Y48), $W$3:$W$252)</f>
        <v>0</v>
      </c>
    </row>
    <row r="49" spans="11:26">
      <c r="K49" s="1" t="str">
        <v>Milo (kg)</v>
      </c>
      <c r="L49" s="1">
        <v>0.4</v>
      </c>
      <c r="S49" s="15" t="s">
        <v>63</v>
      </c>
      <c r="T49" s="17" t="s">
        <v>117</v>
      </c>
      <c r="U49" s="7">
        <v>2.5</v>
      </c>
      <c r="V49" s="1">
        <f t="shared" si="2"/>
        <v>40</v>
      </c>
      <c r="W49" s="1">
        <f t="shared" si="5"/>
        <v>0</v>
      </c>
      <c r="X49" s="19"/>
      <c r="Y49" s="17" t="s">
        <v>132</v>
      </c>
      <c r="Z49" s="6" cm="1">
        <f t="array" ref="Z49">SUMPRODUCT( -- ($T$3:$T$252 =Y49), $W$3:$W$252)</f>
        <v>0</v>
      </c>
    </row>
    <row r="50" spans="11:26">
      <c r="K50" s="1" t="str">
        <v>Corn Kernels (kg)</v>
      </c>
      <c r="L50" s="1">
        <v>0.33200000000000002</v>
      </c>
      <c r="S50" s="15" t="s">
        <v>63</v>
      </c>
      <c r="T50" s="17" t="s">
        <v>118</v>
      </c>
      <c r="U50" s="7">
        <v>0.3</v>
      </c>
      <c r="V50" s="1">
        <f t="shared" si="2"/>
        <v>40</v>
      </c>
      <c r="W50" s="1">
        <f t="shared" si="5"/>
        <v>0</v>
      </c>
      <c r="X50" s="19"/>
      <c r="Y50" s="17" t="s">
        <v>133</v>
      </c>
      <c r="Z50" s="6" cm="1">
        <f t="array" ref="Z50">SUMPRODUCT( -- ($T$3:$T$252 =Y50), $W$3:$W$252)</f>
        <v>0.29600000000000004</v>
      </c>
    </row>
    <row r="51" spans="11:26">
      <c r="K51" s="1" t="str">
        <v>Vegetable Oil (L)</v>
      </c>
      <c r="L51" s="1">
        <v>0.29600000000000004</v>
      </c>
      <c r="S51" s="15" t="s">
        <v>63</v>
      </c>
      <c r="T51" s="17" t="s">
        <v>74</v>
      </c>
      <c r="U51" s="7">
        <v>1.5E-3</v>
      </c>
      <c r="V51" s="1">
        <f t="shared" si="2"/>
        <v>40</v>
      </c>
      <c r="W51" s="1">
        <f t="shared" si="5"/>
        <v>0</v>
      </c>
      <c r="X51" s="19"/>
      <c r="Y51" s="17" t="s">
        <v>134</v>
      </c>
      <c r="Z51" s="6" cm="1">
        <f t="array" ref="Z51">SUMPRODUCT( -- ($T$3:$T$252 =Y51), $W$3:$W$252)</f>
        <v>0</v>
      </c>
    </row>
    <row r="52" spans="11:26">
      <c r="K52" s="1" t="str">
        <v>Baking Powder (g)</v>
      </c>
      <c r="L52" s="1">
        <v>0</v>
      </c>
      <c r="S52" s="15" t="s">
        <v>63</v>
      </c>
      <c r="T52" s="17" t="s">
        <v>75</v>
      </c>
      <c r="U52" s="7">
        <v>4.2</v>
      </c>
      <c r="V52" s="1">
        <f t="shared" si="2"/>
        <v>40</v>
      </c>
      <c r="W52" s="1">
        <f t="shared" si="5"/>
        <v>0</v>
      </c>
      <c r="X52" s="19"/>
      <c r="Y52" s="17" t="s">
        <v>135</v>
      </c>
      <c r="Z52" s="6" cm="1">
        <f t="array" ref="Z52">SUMPRODUCT( -- ($T$3:$T$252 =Y52), $W$3:$W$252)</f>
        <v>0</v>
      </c>
    </row>
    <row r="53" spans="11:26">
      <c r="K53" s="1" t="str">
        <v>Flour (kg)</v>
      </c>
      <c r="L53" s="1">
        <v>0</v>
      </c>
      <c r="S53" s="15" t="s">
        <v>63</v>
      </c>
      <c r="T53" s="17" t="s">
        <v>119</v>
      </c>
      <c r="U53" s="7">
        <v>4.2</v>
      </c>
      <c r="V53" s="1">
        <f t="shared" si="2"/>
        <v>40</v>
      </c>
      <c r="W53" s="1">
        <f t="shared" si="5"/>
        <v>0</v>
      </c>
      <c r="X53" s="19"/>
      <c r="Y53" s="17" t="s">
        <v>136</v>
      </c>
      <c r="Z53" s="6" cm="1">
        <f t="array" ref="Z53">SUMPRODUCT( -- ($T$3:$T$252 =Y53), $W$3:$W$252)</f>
        <v>0</v>
      </c>
    </row>
    <row r="54" spans="11:26">
      <c r="K54" s="1" t="str">
        <v>Salt (g)</v>
      </c>
      <c r="L54" s="1">
        <v>0</v>
      </c>
      <c r="S54" s="15" t="s">
        <v>63</v>
      </c>
      <c r="T54" s="17" t="s">
        <v>120</v>
      </c>
      <c r="U54" s="7">
        <v>4.2</v>
      </c>
      <c r="V54" s="1">
        <f t="shared" si="2"/>
        <v>40</v>
      </c>
      <c r="W54" s="1">
        <f t="shared" si="5"/>
        <v>0</v>
      </c>
      <c r="X54" s="19"/>
      <c r="Y54" s="17" t="s">
        <v>137</v>
      </c>
      <c r="Z54" s="6" cm="1">
        <f t="array" ref="Z54">SUMPRODUCT( -- ($T$3:$T$252 =Y54), $W$3:$W$252)</f>
        <v>0</v>
      </c>
    </row>
    <row r="55" spans="11:26">
      <c r="K55" s="1" t="str">
        <v>Sugar (g)</v>
      </c>
      <c r="L55" s="1">
        <v>0</v>
      </c>
      <c r="S55" s="15" t="s">
        <v>63</v>
      </c>
      <c r="T55" s="17" t="s">
        <v>121</v>
      </c>
      <c r="U55" s="7">
        <v>4.2</v>
      </c>
      <c r="V55" s="1">
        <f t="shared" si="2"/>
        <v>40</v>
      </c>
      <c r="W55" s="1">
        <f t="shared" si="5"/>
        <v>0</v>
      </c>
      <c r="X55" s="19"/>
      <c r="Y55" s="17" t="s">
        <v>138</v>
      </c>
      <c r="Z55" s="6" cm="1">
        <f t="array" ref="Z55">SUMPRODUCT( -- ($T$3:$T$252 =Y55), $W$3:$W$252)</f>
        <v>3.96</v>
      </c>
    </row>
    <row r="56" spans="11:26">
      <c r="K56" s="1" t="str">
        <v>Oil (L)</v>
      </c>
      <c r="L56" s="1">
        <v>0</v>
      </c>
      <c r="S56" s="15" t="s">
        <v>63</v>
      </c>
      <c r="T56" s="17" t="s">
        <v>122</v>
      </c>
      <c r="U56" s="7">
        <v>4.2</v>
      </c>
      <c r="V56" s="1">
        <f t="shared" si="2"/>
        <v>40</v>
      </c>
      <c r="W56" s="1">
        <f t="shared" si="5"/>
        <v>0</v>
      </c>
      <c r="X56" s="19"/>
      <c r="Y56" s="17" t="s">
        <v>139</v>
      </c>
      <c r="Z56" s="6" cm="1">
        <f t="array" ref="Z56">SUMPRODUCT( -- ($T$3:$T$252 =Y56), $W$3:$W$252)</f>
        <v>0</v>
      </c>
    </row>
    <row r="57" spans="11:26">
      <c r="K57" s="1" t="str">
        <v xml:space="preserve"> Minced Garlic (g)</v>
      </c>
      <c r="L57" s="1">
        <v>0</v>
      </c>
      <c r="S57" s="15" t="s">
        <v>63</v>
      </c>
      <c r="T57" s="17" t="s">
        <v>123</v>
      </c>
      <c r="U57" s="7">
        <v>1.5</v>
      </c>
      <c r="V57" s="1">
        <f t="shared" si="2"/>
        <v>40</v>
      </c>
      <c r="W57" s="1">
        <f t="shared" si="5"/>
        <v>0</v>
      </c>
      <c r="X57" s="19"/>
      <c r="Y57" s="17" t="s">
        <v>140</v>
      </c>
      <c r="Z57" s="6" cm="1">
        <f t="array" ref="Z57">SUMPRODUCT( -- ($T$3:$T$252 =Y57), $W$3:$W$252)</f>
        <v>0</v>
      </c>
    </row>
    <row r="58" spans="11:26">
      <c r="K58" s="1" t="str">
        <v>Pipped Olives (kg)</v>
      </c>
      <c r="L58" s="1">
        <v>0</v>
      </c>
      <c r="S58" s="15" t="s">
        <v>63</v>
      </c>
      <c r="T58" s="17" t="s">
        <v>115</v>
      </c>
      <c r="U58" s="7">
        <v>1E-3</v>
      </c>
      <c r="V58" s="1">
        <f t="shared" si="2"/>
        <v>40</v>
      </c>
      <c r="W58" s="1">
        <f t="shared" si="5"/>
        <v>0</v>
      </c>
      <c r="X58" s="19"/>
      <c r="Y58" s="17" t="s">
        <v>141</v>
      </c>
      <c r="Z58" s="6" cm="1">
        <f t="array" ref="Z58">SUMPRODUCT( -- ($T$3:$T$252 =Y58), $W$3:$W$252)</f>
        <v>84</v>
      </c>
    </row>
    <row r="59" spans="11:26">
      <c r="K59" s="1" t="str">
        <v>Hummus (kg)</v>
      </c>
      <c r="L59" s="1">
        <v>0</v>
      </c>
      <c r="S59" s="15" t="s">
        <v>63</v>
      </c>
      <c r="T59" s="17" t="s">
        <v>96</v>
      </c>
      <c r="U59" s="7">
        <v>0.12</v>
      </c>
      <c r="V59" s="1">
        <f t="shared" si="2"/>
        <v>40</v>
      </c>
      <c r="W59" s="1">
        <f t="shared" si="5"/>
        <v>0</v>
      </c>
      <c r="X59" s="19"/>
      <c r="Y59" s="17" t="s">
        <v>142</v>
      </c>
      <c r="Z59" s="6" cm="1">
        <f t="array" ref="Z59">SUMPRODUCT( -- ($T$3:$T$252 =Y59), $W$3:$W$252)</f>
        <v>6</v>
      </c>
    </row>
    <row r="60" spans="11:26">
      <c r="K60" s="1" t="str">
        <v>Dry Chickpeas (kg)</v>
      </c>
      <c r="L60" s="1">
        <v>0</v>
      </c>
      <c r="S60" s="15" t="s">
        <v>63</v>
      </c>
      <c r="T60" s="17" t="s">
        <v>124</v>
      </c>
      <c r="U60" s="7">
        <v>3.0000000000000001E-3</v>
      </c>
      <c r="V60" s="1">
        <f t="shared" si="2"/>
        <v>40</v>
      </c>
      <c r="W60" s="1">
        <f t="shared" si="5"/>
        <v>0</v>
      </c>
      <c r="X60" s="19"/>
      <c r="Y60" s="17" t="s">
        <v>143</v>
      </c>
      <c r="Z60" s="6" cm="1">
        <f t="array" ref="Z60">SUMPRODUCT( -- ($T$3:$T$252 =Y60), $W$3:$W$252)</f>
        <v>26.4</v>
      </c>
    </row>
    <row r="61" spans="11:26">
      <c r="K61" s="1" t="str">
        <v>Cumin (g)</v>
      </c>
      <c r="L61" s="1">
        <v>0</v>
      </c>
      <c r="S61" s="15" t="s">
        <v>144</v>
      </c>
      <c r="T61" s="17" t="s">
        <v>125</v>
      </c>
      <c r="U61" s="7">
        <v>0.1</v>
      </c>
      <c r="V61" s="1">
        <f t="shared" si="2"/>
        <v>40</v>
      </c>
      <c r="W61" s="1">
        <f>U61*V61*$G$8</f>
        <v>0</v>
      </c>
      <c r="X61" s="19"/>
      <c r="Y61" s="17" t="s">
        <v>145</v>
      </c>
      <c r="Z61" s="6" cm="1">
        <f t="array" ref="Z61">SUMPRODUCT( -- ($T$3:$T$252 =Y61), $W$3:$W$252)</f>
        <v>0</v>
      </c>
    </row>
    <row r="62" spans="11:26">
      <c r="K62" s="1" t="str">
        <v>Ground Coriander (g)</v>
      </c>
      <c r="L62" s="1">
        <v>0</v>
      </c>
      <c r="S62" s="15" t="s">
        <v>144</v>
      </c>
      <c r="T62" s="17" t="s">
        <v>92</v>
      </c>
      <c r="U62" s="7">
        <v>6.5000000000000002E-2</v>
      </c>
      <c r="V62" s="1">
        <f t="shared" si="2"/>
        <v>40</v>
      </c>
      <c r="W62" s="1">
        <f t="shared" ref="W62:W72" si="6">U62*V62*$G$8</f>
        <v>0</v>
      </c>
      <c r="X62" s="19"/>
      <c r="Y62" s="17" t="s">
        <v>146</v>
      </c>
      <c r="Z62" s="6" cm="1">
        <f t="array" ref="Z62">SUMPRODUCT( -- ($T$3:$T$252 =Y62), $W$3:$W$252)</f>
        <v>2400</v>
      </c>
    </row>
    <row r="63" spans="11:26">
      <c r="K63" s="1" t="str">
        <v>Cayenne Pepper (g)</v>
      </c>
      <c r="L63" s="1">
        <v>0</v>
      </c>
      <c r="S63" s="15" t="s">
        <v>144</v>
      </c>
      <c r="T63" s="17" t="s">
        <v>126</v>
      </c>
      <c r="U63" s="7">
        <v>1E-3</v>
      </c>
      <c r="V63" s="1">
        <f t="shared" si="2"/>
        <v>40</v>
      </c>
      <c r="W63" s="1">
        <f t="shared" si="6"/>
        <v>0</v>
      </c>
      <c r="X63" s="19"/>
      <c r="Y63" s="17" t="s">
        <v>147</v>
      </c>
      <c r="Z63" s="6" cm="1">
        <f t="array" ref="Z63">SUMPRODUCT( -- ($T$3:$T$252 =Y63), $W$3:$W$252)</f>
        <v>0</v>
      </c>
    </row>
    <row r="64" spans="11:26">
      <c r="K64" s="1" t="str">
        <v>Pitas (no.)</v>
      </c>
      <c r="L64" s="1">
        <v>0</v>
      </c>
      <c r="S64" s="15" t="s">
        <v>144</v>
      </c>
      <c r="T64" s="17" t="s">
        <v>113</v>
      </c>
      <c r="U64" s="7">
        <v>2.5000000000000001E-2</v>
      </c>
      <c r="V64" s="1">
        <f t="shared" si="2"/>
        <v>40</v>
      </c>
      <c r="W64" s="1">
        <f t="shared" si="6"/>
        <v>0</v>
      </c>
      <c r="X64" s="19"/>
      <c r="Y64" s="17" t="s">
        <v>148</v>
      </c>
      <c r="Z64" s="6" cm="1">
        <f t="array" ref="Z64">SUMPRODUCT( -- ($T$3:$T$252 =Y64), $W$3:$W$252)</f>
        <v>0.96</v>
      </c>
    </row>
    <row r="65" spans="11:26">
      <c r="K65" s="1" t="str">
        <v>Tortilla Chips (kg)</v>
      </c>
      <c r="L65" s="1">
        <v>0</v>
      </c>
      <c r="S65" s="15" t="s">
        <v>144</v>
      </c>
      <c r="T65" s="17" t="s">
        <v>127</v>
      </c>
      <c r="U65" s="7">
        <v>0.06</v>
      </c>
      <c r="V65" s="1">
        <f t="shared" si="2"/>
        <v>40</v>
      </c>
      <c r="W65" s="1">
        <f t="shared" si="6"/>
        <v>0</v>
      </c>
      <c r="X65" s="19"/>
      <c r="Y65" s="17" t="s">
        <v>149</v>
      </c>
      <c r="Z65" s="6" cm="1">
        <f t="array" ref="Z65">SUMPRODUCT( -- ($T$3:$T$252 =Y65), $W$3:$W$252)</f>
        <v>0</v>
      </c>
    </row>
    <row r="66" spans="11:26">
      <c r="K66" s="1" t="str">
        <v>Red Onion (kg)</v>
      </c>
      <c r="L66" s="1">
        <v>0</v>
      </c>
      <c r="S66" s="15" t="s">
        <v>144</v>
      </c>
      <c r="T66" s="17" t="s">
        <v>74</v>
      </c>
      <c r="U66" s="7">
        <v>1.4999999999999999E-2</v>
      </c>
      <c r="V66" s="1">
        <f t="shared" si="2"/>
        <v>40</v>
      </c>
      <c r="W66" s="1">
        <f t="shared" si="6"/>
        <v>0</v>
      </c>
      <c r="X66" s="19"/>
      <c r="Y66" s="17" t="s">
        <v>150</v>
      </c>
      <c r="Z66" s="6" cm="1">
        <f t="array" ref="Z66">SUMPRODUCT( -- ($T$3:$T$252 =Y66), $W$3:$W$252)</f>
        <v>0</v>
      </c>
    </row>
    <row r="67" spans="11:26">
      <c r="K67" s="1" t="str">
        <v>Black Beans (kg)</v>
      </c>
      <c r="L67" s="1">
        <v>0</v>
      </c>
      <c r="S67" s="15" t="s">
        <v>144</v>
      </c>
      <c r="T67" s="17" t="s">
        <v>44</v>
      </c>
      <c r="U67" s="7">
        <v>1.4999999999999999E-2</v>
      </c>
      <c r="V67" s="1">
        <f t="shared" si="2"/>
        <v>40</v>
      </c>
      <c r="W67" s="1">
        <f t="shared" si="6"/>
        <v>0</v>
      </c>
      <c r="X67" s="19"/>
      <c r="Y67" s="17" t="s">
        <v>151</v>
      </c>
      <c r="Z67" s="6" cm="1">
        <f t="array" ref="Z67">SUMPRODUCT( -- ($T$3:$T$252 =Y67), $W$3:$W$252)</f>
        <v>0</v>
      </c>
    </row>
    <row r="68" spans="11:26">
      <c r="K68" s="1" t="str">
        <v>Dry Yeast (g)</v>
      </c>
      <c r="L68" s="1">
        <v>0</v>
      </c>
      <c r="S68" s="15" t="s">
        <v>144</v>
      </c>
      <c r="T68" s="17" t="s">
        <v>61</v>
      </c>
      <c r="U68" s="7">
        <v>0.06</v>
      </c>
      <c r="V68" s="1">
        <f t="shared" si="2"/>
        <v>40</v>
      </c>
      <c r="W68" s="1">
        <f t="shared" si="6"/>
        <v>0</v>
      </c>
      <c r="X68" s="19"/>
      <c r="Y68" s="17" t="s">
        <v>152</v>
      </c>
      <c r="Z68" s="6" cm="1">
        <f t="array" ref="Z68">SUMPRODUCT( -- ($T$3:$T$252 =Y68), $W$3:$W$252)</f>
        <v>0</v>
      </c>
    </row>
    <row r="69" spans="11:26">
      <c r="K69" s="1" t="str">
        <v>Caster Sugar (g)</v>
      </c>
      <c r="L69" s="1">
        <v>0</v>
      </c>
      <c r="S69" s="15" t="s">
        <v>144</v>
      </c>
      <c r="T69" s="17" t="s">
        <v>84</v>
      </c>
      <c r="U69" s="7">
        <v>6.5000000000000002E-2</v>
      </c>
      <c r="V69" s="1">
        <f t="shared" si="2"/>
        <v>40</v>
      </c>
      <c r="W69" s="1">
        <f t="shared" si="6"/>
        <v>0</v>
      </c>
      <c r="X69" s="19"/>
      <c r="Y69" s="17" t="s">
        <v>153</v>
      </c>
      <c r="Z69" s="6" cm="1">
        <f t="array" ref="Z69">SUMPRODUCT( -- ($T$3:$T$252 =Y69), $W$3:$W$252)</f>
        <v>0</v>
      </c>
    </row>
    <row r="70" spans="11:26">
      <c r="K70" s="1" t="str">
        <v>Beans (kg)</v>
      </c>
      <c r="L70" s="1">
        <v>0</v>
      </c>
      <c r="S70" s="15" t="s">
        <v>144</v>
      </c>
      <c r="T70" s="17" t="s">
        <v>128</v>
      </c>
      <c r="U70" s="7">
        <v>0.02</v>
      </c>
      <c r="V70" s="1">
        <f t="shared" si="2"/>
        <v>40</v>
      </c>
      <c r="W70" s="1">
        <f t="shared" si="6"/>
        <v>0</v>
      </c>
      <c r="X70" s="19"/>
      <c r="Y70" s="17" t="s">
        <v>154</v>
      </c>
      <c r="Z70" s="6" cm="1">
        <f t="array" ref="Z70">SUMPRODUCT( -- ($T$3:$T$252 =Y70), $W$3:$W$252)</f>
        <v>0</v>
      </c>
    </row>
    <row r="71" spans="11:26">
      <c r="K71" s="1" t="str">
        <v>Sour Cream (mL)</v>
      </c>
      <c r="L71" s="1">
        <v>0</v>
      </c>
      <c r="S71" s="15" t="s">
        <v>144</v>
      </c>
      <c r="T71" s="17" t="s">
        <v>99</v>
      </c>
      <c r="U71" s="7">
        <v>0.01</v>
      </c>
      <c r="V71" s="1">
        <f t="shared" si="2"/>
        <v>40</v>
      </c>
      <c r="W71" s="1">
        <f t="shared" si="6"/>
        <v>0</v>
      </c>
      <c r="X71" s="19"/>
      <c r="Y71" s="17" t="s">
        <v>155</v>
      </c>
      <c r="Z71" s="6" cm="1">
        <f t="array" ref="Z71">SUMPRODUCT( -- ($T$3:$T$252 =Y71), $W$3:$W$252)</f>
        <v>0</v>
      </c>
    </row>
    <row r="72" spans="11:26">
      <c r="K72" s="1" t="str">
        <v>Cornflakes (kg)</v>
      </c>
      <c r="L72" s="1">
        <v>0</v>
      </c>
      <c r="S72" s="15" t="s">
        <v>144</v>
      </c>
      <c r="T72" s="17" t="s">
        <v>92</v>
      </c>
      <c r="U72" s="7">
        <v>3.5999999999999997E-2</v>
      </c>
      <c r="V72" s="1">
        <f t="shared" si="2"/>
        <v>40</v>
      </c>
      <c r="W72" s="1">
        <f t="shared" si="6"/>
        <v>0</v>
      </c>
      <c r="X72" s="19"/>
      <c r="Y72" s="17" t="s">
        <v>156</v>
      </c>
      <c r="Z72" s="6" cm="1">
        <f t="array" ref="Z72">SUMPRODUCT( -- ($T$3:$T$252 =Y72), $W$3:$W$252)</f>
        <v>0</v>
      </c>
    </row>
    <row r="73" spans="11:26">
      <c r="K73" s="1" t="str">
        <v>Beef Mince (kg)</v>
      </c>
      <c r="L73" s="1">
        <v>0</v>
      </c>
      <c r="S73" s="15" t="s">
        <v>157</v>
      </c>
      <c r="T73" s="17" t="s">
        <v>129</v>
      </c>
      <c r="U73" s="7">
        <v>1.5</v>
      </c>
      <c r="V73" s="1">
        <f t="shared" si="2"/>
        <v>40</v>
      </c>
      <c r="W73" s="1">
        <f>U73*V73*$G$10</f>
        <v>60</v>
      </c>
      <c r="X73" s="19"/>
      <c r="Y73" s="17" t="s">
        <v>158</v>
      </c>
      <c r="Z73" s="6" cm="1">
        <f t="array" ref="Z73">SUMPRODUCT( -- ($T$3:$T$252 =Y73), $W$3:$W$252)</f>
        <v>24</v>
      </c>
    </row>
    <row r="74" spans="11:26">
      <c r="K74" s="1" t="str">
        <v>Spaghetti (kg)</v>
      </c>
      <c r="L74" s="1">
        <v>0</v>
      </c>
      <c r="S74" s="15" t="s">
        <v>157</v>
      </c>
      <c r="T74" s="17" t="s">
        <v>84</v>
      </c>
      <c r="U74" s="7">
        <v>3.5000000000000003E-2</v>
      </c>
      <c r="V74" s="1">
        <f t="shared" si="2"/>
        <v>40</v>
      </c>
      <c r="W74" s="1">
        <f t="shared" ref="W74:W80" si="7">U74*V74*$G$10</f>
        <v>1.4000000000000001</v>
      </c>
      <c r="X74" s="19"/>
      <c r="Y74" s="17" t="s">
        <v>159</v>
      </c>
      <c r="Z74" s="6" cm="1">
        <f t="array" ref="Z74">SUMPRODUCT( -- ($T$3:$T$252 =Y74), $W$3:$W$252)</f>
        <v>0.60000000000000009</v>
      </c>
    </row>
    <row r="75" spans="11:26">
      <c r="K75" s="1" t="str">
        <v>Elbow Macaroni (kg)</v>
      </c>
      <c r="L75" s="1">
        <v>0</v>
      </c>
      <c r="S75" s="15" t="s">
        <v>157</v>
      </c>
      <c r="T75" s="17" t="s">
        <v>130</v>
      </c>
      <c r="U75" s="7">
        <v>22.5</v>
      </c>
      <c r="V75" s="1">
        <f t="shared" si="2"/>
        <v>40</v>
      </c>
      <c r="W75" s="1">
        <f t="shared" si="7"/>
        <v>900</v>
      </c>
      <c r="X75" s="19"/>
      <c r="Y75" s="17" t="s">
        <v>160</v>
      </c>
      <c r="Z75" s="6" cm="1">
        <f t="array" ref="Z75">SUMPRODUCT( -- ($T$3:$T$252 =Y75), $W$3:$W$252)</f>
        <v>0</v>
      </c>
    </row>
    <row r="76" spans="11:26">
      <c r="K76" s="1" t="str">
        <v>Frozen Peas (kg)</v>
      </c>
      <c r="L76" s="1">
        <v>0</v>
      </c>
      <c r="S76" s="15" t="s">
        <v>157</v>
      </c>
      <c r="T76" s="17" t="s">
        <v>110</v>
      </c>
      <c r="U76" s="7">
        <v>0.03</v>
      </c>
      <c r="V76" s="1">
        <f t="shared" si="2"/>
        <v>40</v>
      </c>
      <c r="W76" s="1">
        <f t="shared" si="7"/>
        <v>1.2</v>
      </c>
      <c r="X76" s="19"/>
      <c r="Y76" s="17" t="s">
        <v>161</v>
      </c>
      <c r="Z76" s="6" cm="1">
        <f t="array" ref="Z76">SUMPRODUCT( -- ($T$3:$T$252 =Y76), $W$3:$W$252)</f>
        <v>0</v>
      </c>
    </row>
    <row r="77" spans="11:26">
      <c r="K77" s="1" t="str">
        <v>Tortillas</v>
      </c>
      <c r="L77" s="1">
        <v>0</v>
      </c>
      <c r="S77" s="15" t="s">
        <v>157</v>
      </c>
      <c r="T77" s="17" t="s">
        <v>128</v>
      </c>
      <c r="U77" s="7">
        <v>8.3000000000000001E-3</v>
      </c>
      <c r="V77" s="1">
        <f t="shared" si="2"/>
        <v>40</v>
      </c>
      <c r="W77" s="1">
        <f t="shared" si="7"/>
        <v>0.33200000000000002</v>
      </c>
      <c r="X77" s="19"/>
      <c r="Y77" s="17" t="s">
        <v>162</v>
      </c>
      <c r="Z77" s="6" cm="1">
        <f t="array" ref="Z77">SUMPRODUCT( -- ($T$3:$T$252 =Y77), $W$3:$W$252)</f>
        <v>0</v>
      </c>
    </row>
    <row r="78" spans="11:26">
      <c r="K78" s="1" t="str">
        <v>Self-Raising Flour (kg)</v>
      </c>
      <c r="L78" s="1">
        <v>0</v>
      </c>
      <c r="S78" s="15" t="s">
        <v>157</v>
      </c>
      <c r="T78" s="17" t="s">
        <v>108</v>
      </c>
      <c r="U78" s="7">
        <v>2.7799999999999998E-2</v>
      </c>
      <c r="V78" s="1">
        <f t="shared" si="2"/>
        <v>40</v>
      </c>
      <c r="W78" s="1">
        <f t="shared" si="7"/>
        <v>1.1119999999999999</v>
      </c>
      <c r="X78" s="19"/>
      <c r="Y78" s="17" t="s">
        <v>163</v>
      </c>
      <c r="Z78" s="6" cm="1">
        <f t="array" ref="Z78">SUMPRODUCT( -- ($T$3:$T$252 =Y78), $W$3:$W$252)</f>
        <v>0</v>
      </c>
    </row>
    <row r="79" spans="11:26">
      <c r="K79" s="1" t="str">
        <v>Vanilla Extract (mL)</v>
      </c>
      <c r="L79" s="1">
        <v>0</v>
      </c>
      <c r="S79" s="15" t="s">
        <v>157</v>
      </c>
      <c r="T79" s="17" t="s">
        <v>92</v>
      </c>
      <c r="U79" s="7">
        <v>1.7999999999999999E-2</v>
      </c>
      <c r="V79" s="1">
        <f t="shared" si="2"/>
        <v>40</v>
      </c>
      <c r="W79" s="1">
        <f t="shared" si="7"/>
        <v>0.72</v>
      </c>
      <c r="X79" s="19"/>
      <c r="Y79" s="17" t="s">
        <v>164</v>
      </c>
      <c r="Z79" s="6" cm="1">
        <f t="array" ref="Z79">SUMPRODUCT( -- ($T$3:$T$252 =Y79), $W$3:$W$252)</f>
        <v>12</v>
      </c>
    </row>
    <row r="80" spans="11:26">
      <c r="K80" s="1" t="str">
        <v>Kidney Beans (kg)</v>
      </c>
      <c r="L80" s="1">
        <v>0</v>
      </c>
      <c r="S80" s="15" t="s">
        <v>157</v>
      </c>
      <c r="T80" s="17" t="s">
        <v>99</v>
      </c>
      <c r="U80" s="7">
        <v>3.73E-2</v>
      </c>
      <c r="V80" s="1">
        <f t="shared" si="2"/>
        <v>40</v>
      </c>
      <c r="W80" s="1">
        <f t="shared" si="7"/>
        <v>1.492</v>
      </c>
      <c r="X80" s="19"/>
      <c r="Y80" s="17" t="s">
        <v>165</v>
      </c>
      <c r="Z80" s="6" cm="1">
        <f t="array" ref="Z80">SUMPRODUCT( -- ($T$3:$T$252 =Y80), $W$3:$W$252)</f>
        <v>1200</v>
      </c>
    </row>
    <row r="81" spans="11:28">
      <c r="K81" s="1" t="str">
        <v>Pearl Barley (kg)</v>
      </c>
      <c r="L81" s="1">
        <v>0</v>
      </c>
      <c r="S81" s="15" t="s">
        <v>70</v>
      </c>
      <c r="T81" s="17" t="s">
        <v>74</v>
      </c>
      <c r="U81" s="7">
        <v>5.0000000000000001E-4</v>
      </c>
      <c r="V81" s="1">
        <f t="shared" si="2"/>
        <v>40</v>
      </c>
      <c r="W81" s="1">
        <f>U81*V81*$G$11</f>
        <v>0</v>
      </c>
      <c r="X81" s="19"/>
      <c r="Y81" s="17" t="s">
        <v>166</v>
      </c>
      <c r="Z81" s="6" cm="1">
        <f t="array" ref="Z81">SUMPRODUCT( -- ($T$3:$T$252 =Y81), $W$3:$W$252)</f>
        <v>600</v>
      </c>
    </row>
    <row r="82" spans="11:28">
      <c r="K82" s="1" t="str">
        <v>Garlic Powder (g)</v>
      </c>
      <c r="L82" s="1">
        <v>0</v>
      </c>
      <c r="S82" s="15" t="s">
        <v>70</v>
      </c>
      <c r="T82" s="17" t="s">
        <v>131</v>
      </c>
      <c r="U82" s="7">
        <v>2.2999999999999998</v>
      </c>
      <c r="V82" s="1">
        <f t="shared" si="2"/>
        <v>40</v>
      </c>
      <c r="W82" s="1">
        <f t="shared" ref="W82:W90" si="8">U82*V82*$G$11</f>
        <v>0</v>
      </c>
      <c r="X82" s="19"/>
      <c r="Y82" s="17" t="s">
        <v>167</v>
      </c>
      <c r="Z82" s="6" cm="1">
        <f t="array" ref="Z82">SUMPRODUCT( -- ($T$3:$T$252 =Y82), $W$3:$W$252)</f>
        <v>617.20000000000005</v>
      </c>
    </row>
    <row r="83" spans="11:28">
      <c r="K83" s="1" t="str">
        <v>Chilli Powder (g)</v>
      </c>
      <c r="L83" s="1">
        <v>0</v>
      </c>
      <c r="S83" s="15" t="s">
        <v>70</v>
      </c>
      <c r="T83" s="17" t="s">
        <v>132</v>
      </c>
      <c r="U83" s="7">
        <v>0.16700000000000001</v>
      </c>
      <c r="V83" s="1">
        <f t="shared" si="2"/>
        <v>40</v>
      </c>
      <c r="W83" s="1">
        <f t="shared" si="8"/>
        <v>0</v>
      </c>
      <c r="X83" s="19"/>
      <c r="Y83" s="17" t="s">
        <v>168</v>
      </c>
      <c r="Z83" s="6" cm="1">
        <f t="array" ref="Z83">SUMPRODUCT( -- ($T$3:$T$252 =Y83), $W$3:$W$252)</f>
        <v>0</v>
      </c>
    </row>
    <row r="84" spans="11:28">
      <c r="K84" s="1" t="str">
        <v>Pumpkin (kg)</v>
      </c>
      <c r="L84" s="1">
        <v>0</v>
      </c>
      <c r="S84" s="15" t="s">
        <v>70</v>
      </c>
      <c r="T84" s="17" t="s">
        <v>75</v>
      </c>
      <c r="U84" s="7">
        <v>0.35</v>
      </c>
      <c r="V84" s="1">
        <f t="shared" si="2"/>
        <v>40</v>
      </c>
      <c r="W84" s="1">
        <f t="shared" si="8"/>
        <v>0</v>
      </c>
      <c r="X84" s="19"/>
      <c r="Y84" s="17" t="s">
        <v>169</v>
      </c>
      <c r="Z84" s="6" cm="1">
        <f t="array" ref="Z84">SUMPRODUCT( -- ($T$3:$T$252 =Y84), $W$3:$W$252)</f>
        <v>0</v>
      </c>
    </row>
    <row r="85" spans="11:28">
      <c r="K85" s="1" t="str">
        <v>Stock (g)</v>
      </c>
      <c r="L85" s="1">
        <v>0</v>
      </c>
      <c r="S85" s="15" t="s">
        <v>70</v>
      </c>
      <c r="T85" s="17" t="s">
        <v>124</v>
      </c>
      <c r="U85" s="7">
        <v>5.0000000000000001E-3</v>
      </c>
      <c r="V85" s="1">
        <f t="shared" si="2"/>
        <v>40</v>
      </c>
      <c r="W85" s="1">
        <f t="shared" si="8"/>
        <v>0</v>
      </c>
      <c r="X85" s="19"/>
      <c r="Y85" s="17" t="s">
        <v>170</v>
      </c>
      <c r="Z85" s="6" cm="1">
        <f t="array" ref="Z85">SUMPRODUCT( -- ($T$3:$T$252 =Y85), $W$3:$W$252)</f>
        <v>0</v>
      </c>
    </row>
    <row r="86" spans="11:28">
      <c r="K86" s="1" t="str">
        <v>Creamed Corn (kg)</v>
      </c>
      <c r="L86" s="1">
        <v>0</v>
      </c>
      <c r="S86" s="15" t="s">
        <v>70</v>
      </c>
      <c r="T86" s="17" t="s">
        <v>110</v>
      </c>
      <c r="U86" s="7">
        <v>0.03</v>
      </c>
      <c r="V86" s="1">
        <f t="shared" si="2"/>
        <v>40</v>
      </c>
      <c r="W86" s="1">
        <f t="shared" si="8"/>
        <v>0</v>
      </c>
      <c r="X86" s="19"/>
      <c r="Y86" s="17" t="s">
        <v>171</v>
      </c>
      <c r="Z86" s="6" cm="1">
        <f t="array" ref="Z86">SUMPRODUCT( -- ($T$3:$T$252 =Y86), $W$3:$W$252)</f>
        <v>0</v>
      </c>
    </row>
    <row r="87" spans="11:28">
      <c r="K87" s="1" t="str">
        <v>Cabbage (kg)</v>
      </c>
      <c r="L87" s="1">
        <v>0</v>
      </c>
      <c r="S87" s="15" t="s">
        <v>70</v>
      </c>
      <c r="T87" s="17" t="s">
        <v>128</v>
      </c>
      <c r="U87" s="7">
        <v>8.3000000000000001E-3</v>
      </c>
      <c r="V87" s="1">
        <f t="shared" si="2"/>
        <v>40</v>
      </c>
      <c r="W87" s="1">
        <f t="shared" si="8"/>
        <v>0</v>
      </c>
      <c r="X87" s="19"/>
      <c r="Y87" s="17" t="s">
        <v>172</v>
      </c>
      <c r="Z87" s="6" cm="1">
        <f t="array" ref="Z87">SUMPRODUCT( -- ($T$3:$T$252 =Y87), $W$3:$W$252)</f>
        <v>0</v>
      </c>
    </row>
    <row r="88" spans="11:28">
      <c r="K88" s="1" t="str">
        <v>Bay Leaves (g)</v>
      </c>
      <c r="L88" s="1">
        <v>0</v>
      </c>
      <c r="S88" s="15" t="s">
        <v>70</v>
      </c>
      <c r="T88" s="17" t="s">
        <v>108</v>
      </c>
      <c r="U88" s="7">
        <v>2.7799999999999998E-2</v>
      </c>
      <c r="V88" s="1">
        <f t="shared" si="2"/>
        <v>40</v>
      </c>
      <c r="W88" s="1">
        <f t="shared" si="8"/>
        <v>0</v>
      </c>
      <c r="X88" s="19"/>
      <c r="Y88" s="17" t="s">
        <v>173</v>
      </c>
      <c r="Z88" s="6" cm="1">
        <f t="array" ref="Z88">SUMPRODUCT( -- ($T$3:$T$252 =Y88), $W$3:$W$252)</f>
        <v>5.6000000000000005</v>
      </c>
    </row>
    <row r="89" spans="11:28">
      <c r="K89" s="1" t="str">
        <v>Frozen Peas (g)</v>
      </c>
      <c r="L89" s="1">
        <v>0</v>
      </c>
      <c r="S89" s="15" t="s">
        <v>70</v>
      </c>
      <c r="T89" s="17" t="s">
        <v>92</v>
      </c>
      <c r="U89" s="7">
        <v>1.7999999999999999E-2</v>
      </c>
      <c r="V89" s="1">
        <f t="shared" si="2"/>
        <v>40</v>
      </c>
      <c r="W89" s="1">
        <f t="shared" si="8"/>
        <v>0</v>
      </c>
      <c r="X89" s="19"/>
      <c r="Y89" s="17" t="s">
        <v>174</v>
      </c>
      <c r="Z89" s="6" cm="1">
        <f t="array" ref="Z89">SUMPRODUCT( -- ($T$3:$T$252 =Y89), $W$3:$W$252)</f>
        <v>3.5999999999999996</v>
      </c>
    </row>
    <row r="90" spans="11:28">
      <c r="K90" s="1" t="str">
        <v>Hoki Fillets (kg)</v>
      </c>
      <c r="L90" s="1">
        <v>0</v>
      </c>
      <c r="S90" s="15" t="s">
        <v>70</v>
      </c>
      <c r="T90" s="17" t="s">
        <v>99</v>
      </c>
      <c r="U90" s="7">
        <v>3.73E-2</v>
      </c>
      <c r="V90" s="1">
        <f t="shared" si="2"/>
        <v>40</v>
      </c>
      <c r="W90" s="1">
        <f t="shared" si="8"/>
        <v>0</v>
      </c>
      <c r="X90" s="19"/>
      <c r="Y90" s="17" t="s">
        <v>175</v>
      </c>
      <c r="Z90" s="6" cm="1">
        <f t="array" ref="Z90">SUMPRODUCT( -- ($T$3:$T$252 =Y90), $W$3:$W$252)</f>
        <v>400</v>
      </c>
    </row>
    <row r="91" spans="11:28">
      <c r="K91" s="1" t="str">
        <v>Cornflake Crumbs (kg)</v>
      </c>
      <c r="L91" s="1">
        <v>0</v>
      </c>
      <c r="S91" s="15" t="s">
        <v>101</v>
      </c>
      <c r="T91" s="17" t="s">
        <v>96</v>
      </c>
      <c r="U91" s="7">
        <v>0.13500000000000001</v>
      </c>
      <c r="V91" s="1">
        <f t="shared" si="2"/>
        <v>40</v>
      </c>
      <c r="W91" s="1">
        <f>U91*V91*$I$21</f>
        <v>0</v>
      </c>
      <c r="X91" s="19"/>
      <c r="Y91" s="17" t="s">
        <v>176</v>
      </c>
      <c r="Z91" s="6" cm="1">
        <f t="array" ref="Z91">SUMPRODUCT( -- ($T$3:$T$252 =Y91), $W$3:$W$252)</f>
        <v>2.4</v>
      </c>
    </row>
    <row r="92" spans="11:28">
      <c r="K92" s="1" t="str">
        <v>Sliced Beetroot (kg)</v>
      </c>
      <c r="L92" s="1">
        <v>0</v>
      </c>
      <c r="S92" s="15" t="s">
        <v>101</v>
      </c>
      <c r="T92" s="17" t="s">
        <v>65</v>
      </c>
      <c r="U92" s="8">
        <v>44654</v>
      </c>
      <c r="V92" s="1">
        <f t="shared" si="2"/>
        <v>40</v>
      </c>
      <c r="W92" s="1">
        <f t="shared" ref="W92:W95" si="9">U92*V92*$I$21</f>
        <v>0</v>
      </c>
      <c r="X92" s="19"/>
      <c r="Y92" s="17" t="s">
        <v>177</v>
      </c>
      <c r="Z92" s="6" cm="1">
        <f t="array" ref="Z92">SUMPRODUCT( -- ($T$3:$T$252 =Y92), $W$3:$W$252)</f>
        <v>6</v>
      </c>
    </row>
    <row r="93" spans="11:28">
      <c r="K93" s="1" t="str">
        <v>Spinach (g)</v>
      </c>
      <c r="L93" s="1">
        <v>0</v>
      </c>
      <c r="S93" s="15" t="s">
        <v>101</v>
      </c>
      <c r="T93" s="17" t="s">
        <v>74</v>
      </c>
      <c r="U93" s="7">
        <v>7.4999999999999997E-3</v>
      </c>
      <c r="V93" s="1">
        <f t="shared" si="2"/>
        <v>40</v>
      </c>
      <c r="W93" s="1">
        <f t="shared" si="9"/>
        <v>0</v>
      </c>
      <c r="X93" s="19"/>
      <c r="Y93" s="17" t="s">
        <v>178</v>
      </c>
      <c r="Z93" s="6" cm="1">
        <f t="array" ref="Z93">SUMPRODUCT( -- ($T$3:$T$252 =Y93), $W$3:$W$252)</f>
        <v>0</v>
      </c>
    </row>
    <row r="94" spans="11:28">
      <c r="K94" s="1" t="str">
        <v>Vinegar (L)</v>
      </c>
      <c r="L94" s="1">
        <v>0</v>
      </c>
      <c r="S94" s="15" t="s">
        <v>101</v>
      </c>
      <c r="T94" s="17" t="s">
        <v>75</v>
      </c>
      <c r="U94" s="7">
        <v>2.1</v>
      </c>
      <c r="V94" s="1">
        <f t="shared" si="2"/>
        <v>40</v>
      </c>
      <c r="W94" s="1">
        <f t="shared" si="9"/>
        <v>0</v>
      </c>
      <c r="X94" s="19"/>
      <c r="Y94" s="17" t="s">
        <v>179</v>
      </c>
      <c r="Z94" s="6" cm="1">
        <f t="array" ref="Z94">SUMPRODUCT( -- ($T$3:$T$252 =Y94), $W$3:$W$252)</f>
        <v>0</v>
      </c>
    </row>
    <row r="95" spans="11:28">
      <c r="K95" s="1" t="str">
        <v>Ground Cinnamon (g)</v>
      </c>
      <c r="L95" s="1">
        <v>0</v>
      </c>
      <c r="S95" s="15" t="s">
        <v>101</v>
      </c>
      <c r="T95" s="17" t="s">
        <v>133</v>
      </c>
      <c r="U95" s="7">
        <v>1.85E-4</v>
      </c>
      <c r="V95" s="1">
        <f t="shared" ref="V95:V145" si="10">$B$5</f>
        <v>40</v>
      </c>
      <c r="W95" s="1">
        <f t="shared" si="9"/>
        <v>0</v>
      </c>
      <c r="X95" s="19"/>
      <c r="Y95" s="17" t="s">
        <v>180</v>
      </c>
      <c r="Z95" s="6" cm="1">
        <f t="array" ref="Z95">SUMPRODUCT( -- ($T$3:$T$252 =Y95), $W$3:$W$252)</f>
        <v>0</v>
      </c>
    </row>
    <row r="96" spans="11:28">
      <c r="K96" s="1" t="str">
        <v>Rolled Oats (g)</v>
      </c>
      <c r="L96" s="1">
        <v>0</v>
      </c>
      <c r="S96" s="15" t="s">
        <v>56</v>
      </c>
      <c r="T96" s="17" t="s">
        <v>96</v>
      </c>
      <c r="U96" s="7">
        <v>0.27</v>
      </c>
      <c r="V96" s="1">
        <f t="shared" si="10"/>
        <v>40</v>
      </c>
      <c r="W96" s="1">
        <f>U96*V96*$I$7</f>
        <v>0</v>
      </c>
      <c r="X96" s="19"/>
      <c r="Y96" s="17" t="s">
        <v>181</v>
      </c>
      <c r="Z96" s="6" cm="1">
        <f t="array" ref="Z96">SUMPRODUCT( -- ($T$3:$T$252 =Y96), $W$3:$W$252)</f>
        <v>0</v>
      </c>
      <c r="AB96"/>
    </row>
    <row r="97" spans="11:28">
      <c r="K97" s="1" t="str">
        <v>Zucchini (kg)</v>
      </c>
      <c r="L97" s="1">
        <v>0</v>
      </c>
      <c r="S97" s="15" t="s">
        <v>56</v>
      </c>
      <c r="T97" s="17" t="s">
        <v>44</v>
      </c>
      <c r="U97" s="7">
        <v>1.4999999999999999E-2</v>
      </c>
      <c r="V97" s="1">
        <f t="shared" si="10"/>
        <v>40</v>
      </c>
      <c r="W97" s="1">
        <f t="shared" ref="W97:W105" si="11">U97*V97*$I$7</f>
        <v>0</v>
      </c>
      <c r="X97" s="18"/>
      <c r="AB97"/>
    </row>
    <row r="98" spans="11:28">
      <c r="K98" s="1" t="str">
        <v>Cocoa Powder (g)</v>
      </c>
      <c r="L98" s="1">
        <v>0</v>
      </c>
      <c r="S98" s="15" t="s">
        <v>56</v>
      </c>
      <c r="T98" s="17" t="s">
        <v>74</v>
      </c>
      <c r="U98" s="7">
        <v>1.5E-3</v>
      </c>
      <c r="V98" s="1">
        <f t="shared" si="10"/>
        <v>40</v>
      </c>
      <c r="W98" s="1">
        <f t="shared" si="11"/>
        <v>0</v>
      </c>
      <c r="X98" s="18"/>
      <c r="AB98"/>
    </row>
    <row r="99" spans="11:28">
      <c r="S99" s="15" t="s">
        <v>56</v>
      </c>
      <c r="T99" s="17" t="s">
        <v>61</v>
      </c>
      <c r="U99" s="7">
        <v>0.25</v>
      </c>
      <c r="V99" s="1">
        <f t="shared" si="10"/>
        <v>40</v>
      </c>
      <c r="W99" s="1">
        <f t="shared" si="11"/>
        <v>0</v>
      </c>
      <c r="X99" s="18"/>
      <c r="AB99"/>
    </row>
    <row r="100" spans="11:28">
      <c r="S100" s="15" t="s">
        <v>56</v>
      </c>
      <c r="T100" s="17" t="s">
        <v>107</v>
      </c>
      <c r="U100" s="7">
        <v>2.1250000000000002E-2</v>
      </c>
      <c r="V100" s="1">
        <f t="shared" si="10"/>
        <v>40</v>
      </c>
      <c r="W100" s="1">
        <f t="shared" si="11"/>
        <v>0</v>
      </c>
      <c r="X100" s="18"/>
      <c r="AB100"/>
    </row>
    <row r="101" spans="11:28">
      <c r="S101" s="15" t="s">
        <v>56</v>
      </c>
      <c r="T101" s="17" t="s">
        <v>110</v>
      </c>
      <c r="U101" s="7">
        <v>7.0000000000000007E-2</v>
      </c>
      <c r="V101" s="1">
        <f t="shared" si="10"/>
        <v>40</v>
      </c>
      <c r="W101" s="1">
        <f t="shared" si="11"/>
        <v>0</v>
      </c>
      <c r="X101" s="18"/>
      <c r="AB101"/>
    </row>
    <row r="102" spans="11:28">
      <c r="S102" s="15" t="s">
        <v>56</v>
      </c>
      <c r="T102" s="17" t="s">
        <v>75</v>
      </c>
      <c r="U102" s="7">
        <v>1</v>
      </c>
      <c r="V102" s="1">
        <f t="shared" si="10"/>
        <v>40</v>
      </c>
      <c r="W102" s="1">
        <f t="shared" si="11"/>
        <v>0</v>
      </c>
      <c r="X102" s="18"/>
      <c r="AB102"/>
    </row>
    <row r="103" spans="11:28">
      <c r="S103" s="15" t="s">
        <v>56</v>
      </c>
      <c r="T103" s="17" t="s">
        <v>121</v>
      </c>
      <c r="U103" s="7">
        <v>1</v>
      </c>
      <c r="V103" s="1">
        <f t="shared" si="10"/>
        <v>40</v>
      </c>
      <c r="W103" s="1">
        <f t="shared" si="11"/>
        <v>0</v>
      </c>
      <c r="X103" s="18"/>
      <c r="AB103"/>
    </row>
    <row r="104" spans="11:28">
      <c r="S104" s="15" t="s">
        <v>56</v>
      </c>
      <c r="T104" s="17" t="s">
        <v>84</v>
      </c>
      <c r="U104" s="7">
        <v>0.04</v>
      </c>
      <c r="V104" s="1">
        <f t="shared" si="10"/>
        <v>40</v>
      </c>
      <c r="W104" s="1">
        <f t="shared" si="11"/>
        <v>0</v>
      </c>
      <c r="X104" s="18"/>
      <c r="AB104"/>
    </row>
    <row r="105" spans="11:28">
      <c r="S105" s="15" t="s">
        <v>56</v>
      </c>
      <c r="T105" s="17" t="s">
        <v>136</v>
      </c>
      <c r="U105" s="7">
        <v>0.02</v>
      </c>
      <c r="V105" s="1">
        <f t="shared" si="10"/>
        <v>40</v>
      </c>
      <c r="W105" s="1">
        <f t="shared" si="11"/>
        <v>0</v>
      </c>
      <c r="X105" s="18"/>
      <c r="AB105"/>
    </row>
    <row r="106" spans="11:28">
      <c r="S106" s="15" t="s">
        <v>60</v>
      </c>
      <c r="T106" s="17" t="s">
        <v>133</v>
      </c>
      <c r="U106" s="7">
        <v>7.4000000000000003E-3</v>
      </c>
      <c r="V106" s="1">
        <f t="shared" si="10"/>
        <v>40</v>
      </c>
      <c r="W106" s="1">
        <f>U106*V106*$I$8</f>
        <v>0</v>
      </c>
      <c r="X106" s="18"/>
      <c r="AB106"/>
    </row>
    <row r="107" spans="11:28">
      <c r="S107" s="15" t="s">
        <v>60</v>
      </c>
      <c r="T107" s="17" t="s">
        <v>137</v>
      </c>
      <c r="U107" s="7">
        <v>0.1</v>
      </c>
      <c r="V107" s="1">
        <f t="shared" si="10"/>
        <v>40</v>
      </c>
      <c r="W107" s="1">
        <f t="shared" ref="W107:W112" si="12">U107*V107*$I$8</f>
        <v>0</v>
      </c>
      <c r="X107" s="18"/>
      <c r="AB107"/>
    </row>
    <row r="108" spans="11:28">
      <c r="S108" s="15" t="s">
        <v>60</v>
      </c>
      <c r="T108" s="17" t="s">
        <v>107</v>
      </c>
      <c r="U108" s="7">
        <v>4.2500000000000003E-2</v>
      </c>
      <c r="V108" s="1">
        <f t="shared" si="10"/>
        <v>40</v>
      </c>
      <c r="W108" s="1">
        <f t="shared" si="12"/>
        <v>0</v>
      </c>
      <c r="X108" s="18"/>
      <c r="AB108"/>
    </row>
    <row r="109" spans="11:28">
      <c r="S109" s="15" t="s">
        <v>60</v>
      </c>
      <c r="T109" s="17" t="s">
        <v>118</v>
      </c>
      <c r="U109" s="7">
        <v>2.5</v>
      </c>
      <c r="V109" s="1">
        <f t="shared" si="10"/>
        <v>40</v>
      </c>
      <c r="W109" s="1">
        <f t="shared" si="12"/>
        <v>0</v>
      </c>
      <c r="X109" s="18"/>
      <c r="AB109"/>
    </row>
    <row r="110" spans="11:28">
      <c r="S110" s="15" t="s">
        <v>60</v>
      </c>
      <c r="T110" s="17" t="s">
        <v>138</v>
      </c>
      <c r="U110" s="7">
        <v>4.4999999999999998E-2</v>
      </c>
      <c r="V110" s="1">
        <f t="shared" si="10"/>
        <v>40</v>
      </c>
      <c r="W110" s="1">
        <f t="shared" si="12"/>
        <v>0</v>
      </c>
      <c r="X110" s="18"/>
      <c r="AB110"/>
    </row>
    <row r="111" spans="11:28">
      <c r="S111" s="15" t="s">
        <v>60</v>
      </c>
      <c r="T111" s="17" t="s">
        <v>92</v>
      </c>
      <c r="U111" s="7">
        <v>0.2</v>
      </c>
      <c r="V111" s="1">
        <f t="shared" si="10"/>
        <v>40</v>
      </c>
      <c r="W111" s="1">
        <f t="shared" si="12"/>
        <v>0</v>
      </c>
      <c r="X111" s="18"/>
      <c r="AB111"/>
    </row>
    <row r="112" spans="11:28">
      <c r="S112" s="15" t="s">
        <v>60</v>
      </c>
      <c r="T112" s="17" t="s">
        <v>139</v>
      </c>
      <c r="U112" s="7">
        <v>0.1</v>
      </c>
      <c r="V112" s="1">
        <f t="shared" si="10"/>
        <v>40</v>
      </c>
      <c r="W112" s="1">
        <f t="shared" si="12"/>
        <v>0</v>
      </c>
      <c r="X112" s="18"/>
      <c r="AB112"/>
    </row>
    <row r="113" spans="19:28">
      <c r="S113" s="15" t="s">
        <v>64</v>
      </c>
      <c r="T113" s="17" t="s">
        <v>140</v>
      </c>
      <c r="U113" s="7">
        <v>0.1</v>
      </c>
      <c r="V113" s="1">
        <f t="shared" si="10"/>
        <v>40</v>
      </c>
      <c r="W113" s="1">
        <f>U113*V113*$I$9</f>
        <v>0</v>
      </c>
      <c r="X113" s="18"/>
      <c r="AB113"/>
    </row>
    <row r="114" spans="19:28">
      <c r="S114" s="15" t="s">
        <v>64</v>
      </c>
      <c r="T114" s="17" t="s">
        <v>44</v>
      </c>
      <c r="U114" s="7">
        <v>1.4999999999999999E-2</v>
      </c>
      <c r="V114" s="1">
        <f t="shared" si="10"/>
        <v>40</v>
      </c>
      <c r="W114" s="1">
        <f t="shared" ref="W114:W120" si="13">U114*V114*$I$9</f>
        <v>0</v>
      </c>
      <c r="X114" s="18"/>
      <c r="AB114"/>
    </row>
    <row r="115" spans="19:28">
      <c r="S115" s="15" t="s">
        <v>64</v>
      </c>
      <c r="T115" s="17" t="s">
        <v>74</v>
      </c>
      <c r="U115" s="7">
        <v>1.5E-3</v>
      </c>
      <c r="V115" s="1">
        <f t="shared" si="10"/>
        <v>40</v>
      </c>
      <c r="W115" s="1">
        <f t="shared" si="13"/>
        <v>0</v>
      </c>
      <c r="X115" s="18"/>
      <c r="AB115"/>
    </row>
    <row r="116" spans="19:28">
      <c r="S116" s="15" t="s">
        <v>64</v>
      </c>
      <c r="T116" s="17" t="s">
        <v>61</v>
      </c>
      <c r="U116" s="7">
        <v>0.25</v>
      </c>
      <c r="V116" s="1">
        <f t="shared" si="10"/>
        <v>40</v>
      </c>
      <c r="W116" s="1">
        <f t="shared" si="13"/>
        <v>0</v>
      </c>
      <c r="X116" s="18"/>
      <c r="AB116"/>
    </row>
    <row r="117" spans="19:28">
      <c r="S117" s="15" t="s">
        <v>64</v>
      </c>
      <c r="T117" s="17" t="s">
        <v>75</v>
      </c>
      <c r="U117" s="7">
        <v>1</v>
      </c>
      <c r="V117" s="1">
        <f t="shared" si="10"/>
        <v>40</v>
      </c>
      <c r="W117" s="1">
        <f t="shared" si="13"/>
        <v>0</v>
      </c>
      <c r="X117" s="18"/>
      <c r="AB117"/>
    </row>
    <row r="118" spans="19:28">
      <c r="S118" s="15" t="s">
        <v>64</v>
      </c>
      <c r="T118" s="17" t="s">
        <v>121</v>
      </c>
      <c r="U118" s="7">
        <v>1</v>
      </c>
      <c r="V118" s="1">
        <f t="shared" si="10"/>
        <v>40</v>
      </c>
      <c r="W118" s="1">
        <f t="shared" si="13"/>
        <v>0</v>
      </c>
      <c r="X118" s="18"/>
      <c r="AB118"/>
    </row>
    <row r="119" spans="19:28">
      <c r="S119" s="15" t="s">
        <v>64</v>
      </c>
      <c r="T119" s="17" t="s">
        <v>84</v>
      </c>
      <c r="U119" s="7">
        <v>0.04</v>
      </c>
      <c r="V119" s="1">
        <f t="shared" si="10"/>
        <v>40</v>
      </c>
      <c r="W119" s="1">
        <f t="shared" si="13"/>
        <v>0</v>
      </c>
      <c r="X119" s="18"/>
      <c r="AB119"/>
    </row>
    <row r="120" spans="19:28">
      <c r="S120" s="15" t="s">
        <v>64</v>
      </c>
      <c r="T120" s="17" t="s">
        <v>136</v>
      </c>
      <c r="U120" s="7">
        <v>0.02</v>
      </c>
      <c r="V120" s="1">
        <f t="shared" si="10"/>
        <v>40</v>
      </c>
      <c r="W120" s="1">
        <f t="shared" si="13"/>
        <v>0</v>
      </c>
      <c r="X120" s="18"/>
      <c r="AB120"/>
    </row>
    <row r="121" spans="19:28">
      <c r="S121" s="15" t="s">
        <v>47</v>
      </c>
      <c r="T121" s="17" t="s">
        <v>133</v>
      </c>
      <c r="U121" s="7">
        <v>7.4000000000000003E-3</v>
      </c>
      <c r="V121" s="1">
        <f t="shared" si="10"/>
        <v>40</v>
      </c>
      <c r="W121" s="1">
        <f>U121*V121*$I$5</f>
        <v>0.29600000000000004</v>
      </c>
      <c r="X121" s="18"/>
      <c r="AB121"/>
    </row>
    <row r="122" spans="19:28">
      <c r="S122" s="15" t="s">
        <v>47</v>
      </c>
      <c r="T122" s="17" t="s">
        <v>107</v>
      </c>
      <c r="U122" s="7">
        <v>4.2500000000000003E-2</v>
      </c>
      <c r="V122" s="1">
        <f t="shared" si="10"/>
        <v>40</v>
      </c>
      <c r="W122" s="1">
        <f t="shared" ref="W122:W128" si="14">U122*V122*$I$5</f>
        <v>1.7000000000000002</v>
      </c>
      <c r="X122" s="18"/>
      <c r="AB122"/>
    </row>
    <row r="123" spans="19:28">
      <c r="S123" s="15" t="s">
        <v>47</v>
      </c>
      <c r="T123" s="17" t="s">
        <v>118</v>
      </c>
      <c r="U123" s="7">
        <v>2.5</v>
      </c>
      <c r="V123" s="1">
        <f t="shared" si="10"/>
        <v>40</v>
      </c>
      <c r="W123" s="1">
        <f t="shared" si="14"/>
        <v>100</v>
      </c>
      <c r="X123" s="18"/>
      <c r="AB123"/>
    </row>
    <row r="124" spans="19:28">
      <c r="S124" s="15" t="s">
        <v>47</v>
      </c>
      <c r="T124" s="17" t="s">
        <v>141</v>
      </c>
      <c r="U124" s="7">
        <v>2.1</v>
      </c>
      <c r="V124" s="1">
        <f t="shared" si="10"/>
        <v>40</v>
      </c>
      <c r="W124" s="1">
        <f t="shared" si="14"/>
        <v>84</v>
      </c>
      <c r="X124" s="18"/>
      <c r="AB124"/>
    </row>
    <row r="125" spans="19:28">
      <c r="S125" s="15" t="s">
        <v>47</v>
      </c>
      <c r="T125" s="17" t="s">
        <v>92</v>
      </c>
      <c r="U125" s="7">
        <v>0.06</v>
      </c>
      <c r="V125" s="1">
        <f t="shared" si="10"/>
        <v>40</v>
      </c>
      <c r="W125" s="1">
        <f t="shared" si="14"/>
        <v>2.4</v>
      </c>
      <c r="X125" s="18"/>
      <c r="AB125"/>
    </row>
    <row r="126" spans="19:28">
      <c r="S126" s="15" t="s">
        <v>47</v>
      </c>
      <c r="T126" s="17" t="s">
        <v>142</v>
      </c>
      <c r="U126" s="7">
        <v>0.15</v>
      </c>
      <c r="V126" s="1">
        <f t="shared" si="10"/>
        <v>40</v>
      </c>
      <c r="W126" s="1">
        <f t="shared" si="14"/>
        <v>6</v>
      </c>
      <c r="X126" s="18"/>
      <c r="AB126"/>
    </row>
    <row r="127" spans="19:28">
      <c r="S127" s="15" t="s">
        <v>47</v>
      </c>
      <c r="T127" s="17" t="s">
        <v>96</v>
      </c>
      <c r="U127" s="7">
        <v>0.09</v>
      </c>
      <c r="V127" s="1">
        <f t="shared" si="10"/>
        <v>40</v>
      </c>
      <c r="W127" s="1">
        <f t="shared" si="14"/>
        <v>3.5999999999999996</v>
      </c>
      <c r="X127" s="18"/>
      <c r="AB127"/>
    </row>
    <row r="128" spans="19:28">
      <c r="S128" s="15" t="s">
        <v>47</v>
      </c>
      <c r="T128" s="17" t="s">
        <v>143</v>
      </c>
      <c r="U128" s="7">
        <v>0.09</v>
      </c>
      <c r="V128" s="1">
        <f t="shared" si="10"/>
        <v>40</v>
      </c>
      <c r="W128" s="1">
        <f t="shared" si="14"/>
        <v>3.5999999999999996</v>
      </c>
      <c r="X128" s="18"/>
      <c r="AB128"/>
    </row>
    <row r="129" spans="19:28">
      <c r="S129" s="15" t="s">
        <v>73</v>
      </c>
      <c r="T129" s="17" t="s">
        <v>107</v>
      </c>
      <c r="U129" s="7">
        <v>5.6000000000000001E-2</v>
      </c>
      <c r="V129" s="1">
        <f t="shared" si="10"/>
        <v>40</v>
      </c>
      <c r="W129" s="1">
        <f>U129*V129*$G$12</f>
        <v>0</v>
      </c>
      <c r="X129" s="18"/>
      <c r="AB129"/>
    </row>
    <row r="130" spans="19:28">
      <c r="S130" s="15" t="s">
        <v>73</v>
      </c>
      <c r="T130" s="17" t="s">
        <v>145</v>
      </c>
      <c r="U130" s="7">
        <v>2.1999999999999999E-2</v>
      </c>
      <c r="V130" s="1">
        <f t="shared" si="10"/>
        <v>40</v>
      </c>
      <c r="W130" s="1">
        <f t="shared" ref="W130:W136" si="15">U130*V130*$G$12</f>
        <v>0</v>
      </c>
      <c r="X130" s="18"/>
      <c r="AB130"/>
    </row>
    <row r="131" spans="19:28">
      <c r="S131" s="15" t="s">
        <v>73</v>
      </c>
      <c r="T131" s="17" t="s">
        <v>138</v>
      </c>
      <c r="U131" s="7">
        <v>0.03</v>
      </c>
      <c r="V131" s="1">
        <f t="shared" si="10"/>
        <v>40</v>
      </c>
      <c r="W131" s="1">
        <f t="shared" si="15"/>
        <v>0</v>
      </c>
      <c r="X131" s="18"/>
      <c r="AB131"/>
    </row>
    <row r="132" spans="19:28">
      <c r="S132" s="15" t="s">
        <v>73</v>
      </c>
      <c r="T132" s="17" t="s">
        <v>65</v>
      </c>
      <c r="U132" s="9">
        <v>0.33300000000000002</v>
      </c>
      <c r="V132" s="1">
        <f t="shared" si="10"/>
        <v>40</v>
      </c>
      <c r="W132" s="1">
        <f t="shared" si="15"/>
        <v>0</v>
      </c>
      <c r="X132" s="18"/>
      <c r="AB132"/>
    </row>
    <row r="133" spans="19:28">
      <c r="S133" s="15" t="s">
        <v>73</v>
      </c>
      <c r="T133" s="17" t="s">
        <v>75</v>
      </c>
      <c r="U133" s="7">
        <v>0.7</v>
      </c>
      <c r="V133" s="1">
        <f t="shared" si="10"/>
        <v>40</v>
      </c>
      <c r="W133" s="1">
        <f t="shared" si="15"/>
        <v>0</v>
      </c>
      <c r="X133" s="18"/>
      <c r="AB133"/>
    </row>
    <row r="134" spans="19:28">
      <c r="S134" s="15" t="s">
        <v>73</v>
      </c>
      <c r="T134" s="17" t="s">
        <v>104</v>
      </c>
      <c r="U134" s="7">
        <v>9.8499999999999994E-3</v>
      </c>
      <c r="V134" s="1">
        <f t="shared" si="10"/>
        <v>40</v>
      </c>
      <c r="W134" s="1">
        <f t="shared" si="15"/>
        <v>0</v>
      </c>
      <c r="X134" s="18"/>
      <c r="AB134"/>
    </row>
    <row r="135" spans="19:28">
      <c r="S135" s="15" t="s">
        <v>73</v>
      </c>
      <c r="T135" s="17" t="s">
        <v>143</v>
      </c>
      <c r="U135" s="7">
        <v>4.1000000000000002E-2</v>
      </c>
      <c r="V135" s="1">
        <f t="shared" si="10"/>
        <v>40</v>
      </c>
      <c r="W135" s="1">
        <f t="shared" si="15"/>
        <v>0</v>
      </c>
      <c r="X135" s="18"/>
      <c r="AB135"/>
    </row>
    <row r="136" spans="19:28">
      <c r="S136" s="15" t="s">
        <v>73</v>
      </c>
      <c r="T136" s="17" t="s">
        <v>146</v>
      </c>
      <c r="U136" s="7">
        <v>3.75</v>
      </c>
      <c r="V136" s="1">
        <f t="shared" si="10"/>
        <v>40</v>
      </c>
      <c r="W136" s="1">
        <f t="shared" si="15"/>
        <v>0</v>
      </c>
      <c r="X136" s="18"/>
      <c r="AB136"/>
    </row>
    <row r="137" spans="19:28">
      <c r="S137" s="15" t="s">
        <v>55</v>
      </c>
      <c r="T137" s="17" t="s">
        <v>147</v>
      </c>
      <c r="U137" s="7">
        <v>1.5</v>
      </c>
      <c r="V137" s="1">
        <f t="shared" si="10"/>
        <v>40</v>
      </c>
      <c r="W137" s="1">
        <f>U137*V137*$G$7</f>
        <v>0</v>
      </c>
      <c r="X137" s="18"/>
      <c r="AB137"/>
    </row>
    <row r="138" spans="19:28">
      <c r="S138" s="15" t="s">
        <v>55</v>
      </c>
      <c r="T138" s="17" t="s">
        <v>143</v>
      </c>
      <c r="U138" s="7">
        <v>0.4</v>
      </c>
      <c r="V138" s="1">
        <f t="shared" si="10"/>
        <v>40</v>
      </c>
      <c r="W138" s="1">
        <f>U138*V138*$G$6</f>
        <v>16</v>
      </c>
      <c r="X138" s="18"/>
      <c r="AB138"/>
    </row>
    <row r="139" spans="19:28">
      <c r="S139" s="15" t="s">
        <v>55</v>
      </c>
      <c r="T139" s="17" t="s">
        <v>80</v>
      </c>
      <c r="U139" s="7">
        <v>7.0000000000000007E-2</v>
      </c>
      <c r="V139" s="1">
        <f t="shared" si="10"/>
        <v>40</v>
      </c>
      <c r="W139" s="1">
        <f t="shared" ref="W139:W145" si="16">U139*V139*$G$6</f>
        <v>2.8000000000000003</v>
      </c>
      <c r="X139" s="18"/>
      <c r="AB139"/>
    </row>
    <row r="140" spans="19:28">
      <c r="S140" s="15" t="s">
        <v>55</v>
      </c>
      <c r="T140" s="17" t="s">
        <v>110</v>
      </c>
      <c r="U140" s="7">
        <v>7.0000000000000007E-2</v>
      </c>
      <c r="V140" s="1">
        <f t="shared" si="10"/>
        <v>40</v>
      </c>
      <c r="W140" s="1">
        <f t="shared" si="16"/>
        <v>2.8000000000000003</v>
      </c>
      <c r="X140" s="18"/>
      <c r="AB140"/>
    </row>
    <row r="141" spans="19:28">
      <c r="S141" s="15" t="s">
        <v>55</v>
      </c>
      <c r="T141" s="17" t="s">
        <v>84</v>
      </c>
      <c r="U141" s="7">
        <v>0.02</v>
      </c>
      <c r="V141" s="1">
        <f t="shared" si="10"/>
        <v>40</v>
      </c>
      <c r="W141" s="1">
        <f t="shared" si="16"/>
        <v>0.8</v>
      </c>
      <c r="X141" s="18"/>
      <c r="AB141"/>
    </row>
    <row r="142" spans="19:28">
      <c r="S142" s="15" t="s">
        <v>55</v>
      </c>
      <c r="T142" s="17" t="s">
        <v>148</v>
      </c>
      <c r="U142" s="7">
        <v>2.4E-2</v>
      </c>
      <c r="V142" s="1">
        <f t="shared" si="10"/>
        <v>40</v>
      </c>
      <c r="W142" s="1">
        <f t="shared" si="16"/>
        <v>0.96</v>
      </c>
      <c r="X142" s="18"/>
      <c r="AB142"/>
    </row>
    <row r="143" spans="19:28">
      <c r="S143" s="15" t="s">
        <v>55</v>
      </c>
      <c r="T143" s="17" t="s">
        <v>113</v>
      </c>
      <c r="U143" s="7">
        <v>0.06</v>
      </c>
      <c r="V143" s="1">
        <f t="shared" si="10"/>
        <v>40</v>
      </c>
      <c r="W143" s="1">
        <f t="shared" si="16"/>
        <v>2.4</v>
      </c>
      <c r="X143" s="18"/>
      <c r="AB143"/>
    </row>
    <row r="144" spans="19:28">
      <c r="S144" s="15" t="s">
        <v>55</v>
      </c>
      <c r="T144" s="17" t="s">
        <v>114</v>
      </c>
      <c r="U144" s="7">
        <v>0.1</v>
      </c>
      <c r="V144" s="1">
        <f t="shared" si="10"/>
        <v>40</v>
      </c>
      <c r="W144" s="1">
        <f t="shared" si="16"/>
        <v>4</v>
      </c>
      <c r="X144" s="18"/>
      <c r="AB144"/>
    </row>
    <row r="145" spans="19:28">
      <c r="S145" s="15" t="s">
        <v>55</v>
      </c>
      <c r="T145" s="17" t="s">
        <v>138</v>
      </c>
      <c r="U145" s="7">
        <v>1.7999999999999999E-2</v>
      </c>
      <c r="V145" s="1">
        <f t="shared" si="10"/>
        <v>40</v>
      </c>
      <c r="W145" s="1">
        <f t="shared" si="16"/>
        <v>0.72</v>
      </c>
      <c r="X145" s="18"/>
      <c r="AB145"/>
    </row>
    <row r="146" spans="19:28">
      <c r="S146" s="16" t="s">
        <v>182</v>
      </c>
      <c r="T146" s="17" t="s">
        <v>113</v>
      </c>
      <c r="U146" s="7">
        <v>2.5700000000000001E-2</v>
      </c>
      <c r="V146" s="1">
        <f t="shared" ref="V146:V208" si="17">$B$5</f>
        <v>40</v>
      </c>
      <c r="W146" s="1">
        <f>U146*V146*$E$16</f>
        <v>0</v>
      </c>
      <c r="X146" s="18"/>
      <c r="AB146"/>
    </row>
    <row r="147" spans="19:28">
      <c r="S147" s="16" t="s">
        <v>182</v>
      </c>
      <c r="T147" s="17" t="s">
        <v>114</v>
      </c>
      <c r="U147" s="7">
        <v>2.86E-2</v>
      </c>
      <c r="V147" s="1">
        <f t="shared" si="17"/>
        <v>40</v>
      </c>
      <c r="W147" s="1">
        <f t="shared" ref="W147:W149" si="18">U147*V147*$E$16</f>
        <v>0</v>
      </c>
      <c r="X147" s="18"/>
      <c r="AB147"/>
    </row>
    <row r="148" spans="19:28">
      <c r="S148" s="16" t="s">
        <v>182</v>
      </c>
      <c r="T148" s="17" t="s">
        <v>138</v>
      </c>
      <c r="U148" s="7">
        <v>1.29E-2</v>
      </c>
      <c r="V148" s="1">
        <f t="shared" si="17"/>
        <v>40</v>
      </c>
      <c r="W148" s="1">
        <f t="shared" si="18"/>
        <v>0</v>
      </c>
      <c r="X148" s="18"/>
      <c r="AB148"/>
    </row>
    <row r="149" spans="19:28">
      <c r="S149" s="16" t="s">
        <v>182</v>
      </c>
      <c r="T149" s="17" t="s">
        <v>148</v>
      </c>
      <c r="U149" s="7">
        <v>1.2E-2</v>
      </c>
      <c r="V149" s="1">
        <f t="shared" si="17"/>
        <v>40</v>
      </c>
      <c r="W149" s="1">
        <f t="shared" si="18"/>
        <v>0</v>
      </c>
      <c r="X149" s="18"/>
      <c r="AB149"/>
    </row>
    <row r="150" spans="19:28">
      <c r="S150" s="15" t="s">
        <v>68</v>
      </c>
      <c r="T150" s="17" t="s">
        <v>107</v>
      </c>
      <c r="U150" s="7">
        <v>6.3750000000000001E-2</v>
      </c>
      <c r="V150" s="1">
        <f t="shared" si="17"/>
        <v>40</v>
      </c>
      <c r="W150" s="1">
        <f>U150*V150*$I$10</f>
        <v>0</v>
      </c>
      <c r="X150" s="18"/>
      <c r="AB150"/>
    </row>
    <row r="151" spans="19:28">
      <c r="S151" s="15" t="s">
        <v>68</v>
      </c>
      <c r="T151" s="17" t="s">
        <v>138</v>
      </c>
      <c r="U151" s="7">
        <v>2.2499999999999999E-2</v>
      </c>
      <c r="V151" s="1">
        <f t="shared" si="17"/>
        <v>40</v>
      </c>
      <c r="W151" s="1">
        <f t="shared" ref="W151:W159" si="19">U151*V151*$I$10</f>
        <v>0</v>
      </c>
      <c r="X151" s="18"/>
      <c r="AB151"/>
    </row>
    <row r="152" spans="19:28">
      <c r="S152" s="15" t="s">
        <v>68</v>
      </c>
      <c r="T152" s="17" t="s">
        <v>96</v>
      </c>
      <c r="U152" s="7">
        <v>0.18</v>
      </c>
      <c r="V152" s="1">
        <f t="shared" si="17"/>
        <v>40</v>
      </c>
      <c r="W152" s="1">
        <f t="shared" si="19"/>
        <v>0</v>
      </c>
      <c r="X152" s="18"/>
      <c r="AB152"/>
    </row>
    <row r="153" spans="19:28">
      <c r="S153" s="15" t="s">
        <v>68</v>
      </c>
      <c r="T153" s="17" t="s">
        <v>151</v>
      </c>
      <c r="U153" s="7">
        <v>5.2499999999999998E-2</v>
      </c>
      <c r="V153" s="1">
        <f t="shared" si="17"/>
        <v>40</v>
      </c>
      <c r="W153" s="1">
        <f t="shared" si="19"/>
        <v>0</v>
      </c>
      <c r="X153" s="18"/>
      <c r="AB153"/>
    </row>
    <row r="154" spans="19:28">
      <c r="S154" s="15" t="s">
        <v>68</v>
      </c>
      <c r="T154" s="17" t="s">
        <v>152</v>
      </c>
      <c r="U154" s="7">
        <v>0.05</v>
      </c>
      <c r="V154" s="1">
        <f t="shared" si="17"/>
        <v>40</v>
      </c>
      <c r="W154" s="1">
        <f t="shared" si="19"/>
        <v>0</v>
      </c>
      <c r="X154" s="18"/>
      <c r="AB154"/>
    </row>
    <row r="155" spans="19:28">
      <c r="S155" s="15" t="s">
        <v>68</v>
      </c>
      <c r="T155" s="17" t="s">
        <v>153</v>
      </c>
      <c r="U155" s="7">
        <v>3</v>
      </c>
      <c r="V155" s="1">
        <f t="shared" si="17"/>
        <v>40</v>
      </c>
      <c r="W155" s="1">
        <f t="shared" si="19"/>
        <v>0</v>
      </c>
      <c r="X155" s="18"/>
      <c r="AB155"/>
    </row>
    <row r="156" spans="19:28">
      <c r="S156" s="15" t="s">
        <v>68</v>
      </c>
      <c r="T156" s="17" t="s">
        <v>109</v>
      </c>
      <c r="U156" s="7">
        <v>4</v>
      </c>
      <c r="V156" s="1">
        <f t="shared" si="17"/>
        <v>40</v>
      </c>
      <c r="W156" s="1">
        <f t="shared" si="19"/>
        <v>0</v>
      </c>
      <c r="X156" s="18"/>
      <c r="AB156"/>
    </row>
    <row r="157" spans="19:28">
      <c r="S157" s="15" t="s">
        <v>68</v>
      </c>
      <c r="T157" s="17" t="s">
        <v>154</v>
      </c>
      <c r="U157" s="7">
        <v>1</v>
      </c>
      <c r="V157" s="1">
        <f t="shared" si="17"/>
        <v>40</v>
      </c>
      <c r="W157" s="1">
        <f t="shared" si="19"/>
        <v>0</v>
      </c>
      <c r="X157" s="18"/>
      <c r="AB157"/>
    </row>
    <row r="158" spans="19:28">
      <c r="S158" s="15" t="s">
        <v>68</v>
      </c>
      <c r="T158" s="17" t="s">
        <v>75</v>
      </c>
      <c r="U158" s="7">
        <v>1</v>
      </c>
      <c r="V158" s="1">
        <f t="shared" si="17"/>
        <v>40</v>
      </c>
      <c r="W158" s="1">
        <f t="shared" si="19"/>
        <v>0</v>
      </c>
      <c r="X158" s="18"/>
      <c r="AB158"/>
    </row>
    <row r="159" spans="19:28">
      <c r="S159" s="15" t="s">
        <v>68</v>
      </c>
      <c r="T159" s="17" t="s">
        <v>121</v>
      </c>
      <c r="U159" s="7">
        <v>1</v>
      </c>
      <c r="V159" s="1">
        <f t="shared" si="17"/>
        <v>40</v>
      </c>
      <c r="W159" s="1">
        <f t="shared" si="19"/>
        <v>0</v>
      </c>
      <c r="X159" s="18"/>
      <c r="AB159"/>
    </row>
    <row r="160" spans="19:28">
      <c r="S160" s="15" t="s">
        <v>82</v>
      </c>
      <c r="T160" s="17" t="s">
        <v>155</v>
      </c>
      <c r="U160" s="7">
        <v>0.2</v>
      </c>
      <c r="V160" s="1">
        <f t="shared" si="17"/>
        <v>40</v>
      </c>
      <c r="W160" s="1">
        <f>U160*V160*$G$16</f>
        <v>0</v>
      </c>
      <c r="X160" s="18"/>
      <c r="AB160"/>
    </row>
    <row r="161" spans="19:28">
      <c r="S161" s="15" t="s">
        <v>82</v>
      </c>
      <c r="T161" s="17" t="s">
        <v>107</v>
      </c>
      <c r="U161" s="7">
        <v>2.8299999999999999E-2</v>
      </c>
      <c r="V161" s="1">
        <f t="shared" si="17"/>
        <v>40</v>
      </c>
      <c r="W161" s="1">
        <f t="shared" ref="W161:W163" si="20">U161*V161*$G$16</f>
        <v>0</v>
      </c>
      <c r="X161" s="18"/>
      <c r="AB161"/>
    </row>
    <row r="162" spans="19:28">
      <c r="S162" s="15" t="s">
        <v>82</v>
      </c>
      <c r="T162" s="17" t="s">
        <v>118</v>
      </c>
      <c r="U162" s="7">
        <v>1.67</v>
      </c>
      <c r="V162" s="1">
        <f t="shared" si="17"/>
        <v>40</v>
      </c>
      <c r="W162" s="1">
        <f t="shared" si="20"/>
        <v>0</v>
      </c>
      <c r="X162" s="18"/>
      <c r="AB162"/>
    </row>
    <row r="163" spans="19:28">
      <c r="S163" s="15" t="s">
        <v>82</v>
      </c>
      <c r="T163" s="17" t="s">
        <v>156</v>
      </c>
      <c r="U163" s="7">
        <v>5</v>
      </c>
      <c r="V163" s="1">
        <f t="shared" si="17"/>
        <v>40</v>
      </c>
      <c r="W163" s="1">
        <f t="shared" si="20"/>
        <v>0</v>
      </c>
      <c r="X163" s="18"/>
      <c r="AB163"/>
    </row>
    <row r="164" spans="19:28">
      <c r="S164" s="15" t="s">
        <v>86</v>
      </c>
      <c r="T164" s="17" t="s">
        <v>158</v>
      </c>
      <c r="U164" s="7">
        <v>0.2</v>
      </c>
      <c r="V164" s="1">
        <f t="shared" si="17"/>
        <v>40</v>
      </c>
      <c r="W164" s="1">
        <f>U164*V164*$G$17</f>
        <v>24</v>
      </c>
      <c r="X164" s="18"/>
      <c r="AB164"/>
    </row>
    <row r="165" spans="19:28">
      <c r="S165" s="15" t="s">
        <v>86</v>
      </c>
      <c r="T165" s="17" t="s">
        <v>107</v>
      </c>
      <c r="U165" s="7">
        <v>5.0999999999999997E-2</v>
      </c>
      <c r="V165" s="1">
        <f t="shared" si="17"/>
        <v>40</v>
      </c>
      <c r="W165" s="1">
        <f t="shared" ref="W165:W168" si="21">U165*V165*$G$17</f>
        <v>6.12</v>
      </c>
      <c r="X165" s="18"/>
      <c r="AB165"/>
    </row>
    <row r="166" spans="19:28">
      <c r="S166" s="15" t="s">
        <v>86</v>
      </c>
      <c r="T166" s="17" t="s">
        <v>138</v>
      </c>
      <c r="U166" s="7">
        <v>2.7E-2</v>
      </c>
      <c r="V166" s="1">
        <f t="shared" si="17"/>
        <v>40</v>
      </c>
      <c r="W166" s="1">
        <f t="shared" si="21"/>
        <v>3.24</v>
      </c>
      <c r="X166" s="18"/>
      <c r="AB166"/>
    </row>
    <row r="167" spans="19:28">
      <c r="S167" s="15" t="s">
        <v>86</v>
      </c>
      <c r="T167" s="17" t="s">
        <v>159</v>
      </c>
      <c r="U167" s="7">
        <v>5.0000000000000001E-3</v>
      </c>
      <c r="V167" s="1">
        <f t="shared" si="17"/>
        <v>40</v>
      </c>
      <c r="W167" s="1">
        <f t="shared" si="21"/>
        <v>0.60000000000000009</v>
      </c>
      <c r="X167" s="18"/>
      <c r="AB167"/>
    </row>
    <row r="168" spans="19:28">
      <c r="S168" s="15" t="s">
        <v>86</v>
      </c>
      <c r="T168" s="17" t="s">
        <v>143</v>
      </c>
      <c r="U168" s="7">
        <v>4.4999999999999998E-2</v>
      </c>
      <c r="V168" s="1">
        <f t="shared" si="17"/>
        <v>40</v>
      </c>
      <c r="W168" s="1">
        <f>U168*V168*$G$17</f>
        <v>5.3999999999999995</v>
      </c>
      <c r="X168" s="18"/>
      <c r="AB168"/>
    </row>
    <row r="169" spans="19:28">
      <c r="S169" s="15" t="s">
        <v>90</v>
      </c>
      <c r="T169" s="17" t="s">
        <v>128</v>
      </c>
      <c r="U169" s="7">
        <v>0.02</v>
      </c>
      <c r="V169" s="1">
        <f t="shared" si="17"/>
        <v>40</v>
      </c>
      <c r="W169" s="1">
        <f>U169*V169*$G$18</f>
        <v>0</v>
      </c>
      <c r="X169" s="18"/>
      <c r="AB169"/>
    </row>
    <row r="170" spans="19:28">
      <c r="S170" s="15" t="s">
        <v>90</v>
      </c>
      <c r="T170" s="17" t="s">
        <v>160</v>
      </c>
      <c r="U170" s="7">
        <v>0.02</v>
      </c>
      <c r="V170" s="1">
        <f t="shared" si="17"/>
        <v>40</v>
      </c>
      <c r="W170" s="1">
        <f t="shared" ref="W170:W172" si="22">U170*V170*$G$18</f>
        <v>0</v>
      </c>
      <c r="X170" s="18"/>
      <c r="AB170"/>
    </row>
    <row r="171" spans="19:28">
      <c r="S171" s="15" t="s">
        <v>90</v>
      </c>
      <c r="T171" s="17" t="s">
        <v>156</v>
      </c>
      <c r="U171" s="7">
        <v>5</v>
      </c>
      <c r="V171" s="1">
        <f t="shared" si="17"/>
        <v>40</v>
      </c>
      <c r="W171" s="1">
        <f t="shared" si="22"/>
        <v>0</v>
      </c>
      <c r="X171" s="18"/>
      <c r="AB171"/>
    </row>
    <row r="172" spans="19:28">
      <c r="S172" s="15" t="s">
        <v>90</v>
      </c>
      <c r="T172" s="17" t="s">
        <v>65</v>
      </c>
      <c r="U172" s="9">
        <f>1/3</f>
        <v>0.33333333333333331</v>
      </c>
      <c r="V172" s="1">
        <f t="shared" si="17"/>
        <v>40</v>
      </c>
      <c r="W172" s="1">
        <f t="shared" si="22"/>
        <v>0</v>
      </c>
      <c r="X172" s="18"/>
      <c r="AB172"/>
    </row>
    <row r="173" spans="19:28">
      <c r="S173" s="15" t="s">
        <v>94</v>
      </c>
      <c r="T173" s="17" t="s">
        <v>124</v>
      </c>
      <c r="U173" s="7">
        <v>5.5449999999999996E-3</v>
      </c>
      <c r="V173" s="1">
        <f t="shared" si="17"/>
        <v>40</v>
      </c>
      <c r="W173" s="1">
        <f>U173*V173*$G$19</f>
        <v>0</v>
      </c>
      <c r="X173" s="18"/>
      <c r="AB173"/>
    </row>
    <row r="174" spans="19:28">
      <c r="S174" s="15" t="s">
        <v>94</v>
      </c>
      <c r="T174" s="17" t="s">
        <v>107</v>
      </c>
      <c r="U174" s="7">
        <v>2.1250000000000002E-2</v>
      </c>
      <c r="V174" s="1">
        <f t="shared" si="17"/>
        <v>40</v>
      </c>
      <c r="W174" s="1">
        <f t="shared" ref="W174:W186" si="23">U174*V174*$G$19</f>
        <v>0</v>
      </c>
      <c r="X174" s="18"/>
      <c r="AB174"/>
    </row>
    <row r="175" spans="19:28">
      <c r="S175" s="15" t="s">
        <v>94</v>
      </c>
      <c r="T175" s="17" t="s">
        <v>138</v>
      </c>
      <c r="U175" s="7">
        <v>4.4999999999999998E-2</v>
      </c>
      <c r="V175" s="1">
        <f t="shared" si="17"/>
        <v>40</v>
      </c>
      <c r="W175" s="1">
        <f t="shared" si="23"/>
        <v>0</v>
      </c>
      <c r="X175" s="18"/>
      <c r="AB175"/>
    </row>
    <row r="176" spans="19:28">
      <c r="S176" s="15" t="s">
        <v>94</v>
      </c>
      <c r="T176" s="17" t="s">
        <v>138</v>
      </c>
      <c r="U176" s="7">
        <v>1.2500000000000001E-2</v>
      </c>
      <c r="V176" s="1">
        <f t="shared" si="17"/>
        <v>40</v>
      </c>
      <c r="W176" s="1">
        <f t="shared" si="23"/>
        <v>0</v>
      </c>
      <c r="X176" s="18"/>
      <c r="AB176"/>
    </row>
    <row r="177" spans="19:28">
      <c r="S177" s="15" t="s">
        <v>94</v>
      </c>
      <c r="T177" s="17" t="s">
        <v>130</v>
      </c>
      <c r="U177" s="7">
        <v>8.3000000000000004E-2</v>
      </c>
      <c r="V177" s="1">
        <f t="shared" si="17"/>
        <v>40</v>
      </c>
      <c r="W177" s="1">
        <f t="shared" si="23"/>
        <v>0</v>
      </c>
      <c r="X177" s="18"/>
      <c r="AB177"/>
    </row>
    <row r="178" spans="19:28">
      <c r="S178" s="15" t="s">
        <v>94</v>
      </c>
      <c r="T178" s="17" t="s">
        <v>118</v>
      </c>
      <c r="U178" s="7">
        <v>2.5</v>
      </c>
      <c r="V178" s="1">
        <f t="shared" si="17"/>
        <v>40</v>
      </c>
      <c r="W178" s="1">
        <f t="shared" si="23"/>
        <v>0</v>
      </c>
      <c r="X178" s="18"/>
      <c r="AB178"/>
    </row>
    <row r="179" spans="19:28">
      <c r="S179" s="15" t="s">
        <v>94</v>
      </c>
      <c r="T179" s="17" t="s">
        <v>121</v>
      </c>
      <c r="U179" s="7">
        <v>0.5</v>
      </c>
      <c r="V179" s="1">
        <f t="shared" si="17"/>
        <v>40</v>
      </c>
      <c r="W179" s="1">
        <f t="shared" si="23"/>
        <v>0</v>
      </c>
      <c r="X179" s="18"/>
      <c r="AB179"/>
    </row>
    <row r="180" spans="19:28">
      <c r="S180" s="15" t="s">
        <v>94</v>
      </c>
      <c r="T180" s="17" t="s">
        <v>75</v>
      </c>
      <c r="U180" s="7">
        <v>0.5</v>
      </c>
      <c r="V180" s="1">
        <f t="shared" si="17"/>
        <v>40</v>
      </c>
      <c r="W180" s="1">
        <f t="shared" si="23"/>
        <v>0</v>
      </c>
      <c r="X180" s="18"/>
      <c r="AB180"/>
    </row>
    <row r="181" spans="19:28">
      <c r="S181" s="15" t="s">
        <v>94</v>
      </c>
      <c r="T181" s="17" t="s">
        <v>92</v>
      </c>
      <c r="U181" s="7">
        <v>5.5E-2</v>
      </c>
      <c r="V181" s="1">
        <f t="shared" si="17"/>
        <v>40</v>
      </c>
      <c r="W181" s="1">
        <f t="shared" si="23"/>
        <v>0</v>
      </c>
      <c r="X181" s="18"/>
      <c r="AB181"/>
    </row>
    <row r="182" spans="19:28">
      <c r="S182" s="15" t="s">
        <v>94</v>
      </c>
      <c r="T182" s="17" t="s">
        <v>156</v>
      </c>
      <c r="U182" s="7">
        <v>5</v>
      </c>
      <c r="V182" s="1">
        <f t="shared" si="17"/>
        <v>40</v>
      </c>
      <c r="W182" s="1">
        <f t="shared" si="23"/>
        <v>0</v>
      </c>
      <c r="X182" s="18"/>
      <c r="AB182"/>
    </row>
    <row r="183" spans="19:28">
      <c r="S183" s="15" t="s">
        <v>94</v>
      </c>
      <c r="T183" s="17" t="s">
        <v>96</v>
      </c>
      <c r="U183" s="7">
        <v>4.4999999999999998E-2</v>
      </c>
      <c r="V183" s="1">
        <f t="shared" si="17"/>
        <v>40</v>
      </c>
      <c r="W183" s="1">
        <f t="shared" si="23"/>
        <v>0</v>
      </c>
      <c r="X183" s="18"/>
      <c r="AB183"/>
    </row>
    <row r="184" spans="19:28">
      <c r="S184" s="15" t="s">
        <v>94</v>
      </c>
      <c r="T184" s="17" t="s">
        <v>161</v>
      </c>
      <c r="U184" s="7">
        <v>4.4999999999999998E-2</v>
      </c>
      <c r="V184" s="1">
        <f t="shared" si="17"/>
        <v>40</v>
      </c>
      <c r="W184" s="1">
        <f t="shared" si="23"/>
        <v>0</v>
      </c>
      <c r="X184" s="18"/>
      <c r="AB184"/>
    </row>
    <row r="185" spans="19:28">
      <c r="S185" s="15" t="s">
        <v>94</v>
      </c>
      <c r="T185" s="17" t="s">
        <v>162</v>
      </c>
      <c r="U185" s="7">
        <v>3</v>
      </c>
      <c r="V185" s="1">
        <f t="shared" si="17"/>
        <v>40</v>
      </c>
      <c r="W185" s="1">
        <f t="shared" si="23"/>
        <v>0</v>
      </c>
      <c r="X185" s="18"/>
      <c r="AB185"/>
    </row>
    <row r="186" spans="19:28">
      <c r="S186" s="15" t="s">
        <v>94</v>
      </c>
      <c r="T186" s="17" t="s">
        <v>163</v>
      </c>
      <c r="U186" s="7">
        <v>1.6750000000000001E-2</v>
      </c>
      <c r="V186" s="1">
        <f t="shared" si="17"/>
        <v>40</v>
      </c>
      <c r="W186" s="1">
        <f t="shared" si="23"/>
        <v>0</v>
      </c>
      <c r="X186" s="18"/>
      <c r="AB186"/>
    </row>
    <row r="187" spans="19:28">
      <c r="S187" s="15" t="s">
        <v>183</v>
      </c>
      <c r="T187" s="17" t="s">
        <v>164</v>
      </c>
      <c r="U187" s="7">
        <v>0.2</v>
      </c>
      <c r="V187" s="1">
        <f t="shared" si="17"/>
        <v>40</v>
      </c>
      <c r="W187" s="1">
        <f>U187*V187*$I$11</f>
        <v>12</v>
      </c>
      <c r="X187" s="18"/>
      <c r="AB187"/>
    </row>
    <row r="188" spans="19:28">
      <c r="S188" s="15" t="s">
        <v>183</v>
      </c>
      <c r="T188" s="17" t="s">
        <v>146</v>
      </c>
      <c r="U188" s="7">
        <v>40</v>
      </c>
      <c r="V188" s="1">
        <f t="shared" si="17"/>
        <v>40</v>
      </c>
      <c r="W188" s="1">
        <f t="shared" ref="W188:W193" si="24">U188*V188*$I$11</f>
        <v>2400</v>
      </c>
      <c r="X188" s="18"/>
      <c r="AB188"/>
    </row>
    <row r="189" spans="19:28">
      <c r="S189" s="15" t="s">
        <v>183</v>
      </c>
      <c r="T189" s="17" t="s">
        <v>165</v>
      </c>
      <c r="U189" s="7">
        <v>20</v>
      </c>
      <c r="V189" s="1">
        <f t="shared" si="17"/>
        <v>40</v>
      </c>
      <c r="W189" s="1">
        <f t="shared" si="24"/>
        <v>1200</v>
      </c>
      <c r="X189" s="18"/>
      <c r="AB189"/>
    </row>
    <row r="190" spans="19:28">
      <c r="S190" s="15" t="s">
        <v>183</v>
      </c>
      <c r="T190" s="17" t="s">
        <v>166</v>
      </c>
      <c r="U190" s="7">
        <v>10</v>
      </c>
      <c r="V190" s="1">
        <f t="shared" si="17"/>
        <v>40</v>
      </c>
      <c r="W190" s="1">
        <f t="shared" si="24"/>
        <v>600</v>
      </c>
      <c r="X190" s="18"/>
      <c r="AB190"/>
    </row>
    <row r="191" spans="19:28">
      <c r="S191" s="15" t="s">
        <v>183</v>
      </c>
      <c r="T191" s="17" t="s">
        <v>167</v>
      </c>
      <c r="U191" s="7">
        <v>2.5</v>
      </c>
      <c r="V191" s="1">
        <f t="shared" si="17"/>
        <v>40</v>
      </c>
      <c r="W191" s="1">
        <f t="shared" si="24"/>
        <v>150</v>
      </c>
      <c r="X191" s="18"/>
      <c r="AB191"/>
    </row>
    <row r="192" spans="19:28">
      <c r="S192" s="15" t="s">
        <v>183</v>
      </c>
      <c r="T192" s="17" t="s">
        <v>121</v>
      </c>
      <c r="U192" s="7">
        <v>0.84</v>
      </c>
      <c r="V192" s="1">
        <f t="shared" si="17"/>
        <v>40</v>
      </c>
      <c r="W192" s="1">
        <f t="shared" si="24"/>
        <v>50.400000000000006</v>
      </c>
      <c r="X192" s="18"/>
      <c r="AB192"/>
    </row>
    <row r="193" spans="19:28">
      <c r="S193" s="15" t="s">
        <v>183</v>
      </c>
      <c r="T193" s="17" t="s">
        <v>124</v>
      </c>
      <c r="U193" s="7">
        <v>0.03</v>
      </c>
      <c r="V193" s="1">
        <f t="shared" si="17"/>
        <v>40</v>
      </c>
      <c r="W193" s="1">
        <f t="shared" si="24"/>
        <v>1.7999999999999998</v>
      </c>
      <c r="X193" s="18"/>
      <c r="AB193"/>
    </row>
    <row r="194" spans="19:28">
      <c r="S194" s="15" t="s">
        <v>184</v>
      </c>
      <c r="T194" s="17" t="s">
        <v>168</v>
      </c>
      <c r="U194" s="7">
        <v>0.1</v>
      </c>
      <c r="V194" s="1">
        <f t="shared" si="17"/>
        <v>40</v>
      </c>
      <c r="W194" s="1">
        <f>U194*V194*$I$6</f>
        <v>0</v>
      </c>
      <c r="X194" s="18"/>
      <c r="AB194"/>
    </row>
    <row r="195" spans="19:28">
      <c r="S195" s="15" t="s">
        <v>184</v>
      </c>
      <c r="T195" s="17" t="s">
        <v>74</v>
      </c>
      <c r="U195" s="7">
        <v>0.05</v>
      </c>
      <c r="V195" s="1">
        <f t="shared" si="17"/>
        <v>40</v>
      </c>
      <c r="W195" s="1">
        <f t="shared" ref="W195:W198" si="25">U195*V195*$I$6</f>
        <v>0</v>
      </c>
      <c r="X195" s="18"/>
      <c r="AB195"/>
    </row>
    <row r="196" spans="19:28">
      <c r="S196" s="15" t="s">
        <v>184</v>
      </c>
      <c r="T196" s="17" t="s">
        <v>65</v>
      </c>
      <c r="U196" s="8">
        <v>44622</v>
      </c>
      <c r="V196" s="1">
        <f t="shared" si="17"/>
        <v>40</v>
      </c>
      <c r="W196" s="1">
        <f t="shared" si="25"/>
        <v>0</v>
      </c>
      <c r="X196" s="18"/>
      <c r="AB196"/>
    </row>
    <row r="197" spans="19:28">
      <c r="S197" s="15" t="s">
        <v>184</v>
      </c>
      <c r="T197" s="17" t="s">
        <v>169</v>
      </c>
      <c r="U197" s="7">
        <v>0.05</v>
      </c>
      <c r="V197" s="1">
        <f t="shared" si="17"/>
        <v>40</v>
      </c>
      <c r="W197" s="1">
        <f t="shared" si="25"/>
        <v>0</v>
      </c>
      <c r="X197" s="18"/>
      <c r="AB197"/>
    </row>
    <row r="198" spans="19:28">
      <c r="S198" s="15" t="s">
        <v>184</v>
      </c>
      <c r="T198" s="17" t="s">
        <v>104</v>
      </c>
      <c r="U198" s="7">
        <v>6.7000000000000004E-2</v>
      </c>
      <c r="V198" s="1">
        <f t="shared" si="17"/>
        <v>40</v>
      </c>
      <c r="W198" s="1">
        <f t="shared" si="25"/>
        <v>0</v>
      </c>
      <c r="X198" s="18"/>
      <c r="AB198"/>
    </row>
    <row r="199" spans="19:28">
      <c r="S199" s="15" t="s">
        <v>85</v>
      </c>
      <c r="T199" s="17" t="s">
        <v>170</v>
      </c>
      <c r="U199" s="7">
        <v>0.05</v>
      </c>
      <c r="V199" s="1">
        <f t="shared" si="17"/>
        <v>40</v>
      </c>
      <c r="W199" s="1">
        <f>U199*V199*$E$17</f>
        <v>0</v>
      </c>
      <c r="X199" s="18"/>
      <c r="AB199"/>
    </row>
    <row r="200" spans="19:28">
      <c r="S200" s="15" t="s">
        <v>85</v>
      </c>
      <c r="T200" s="17" t="s">
        <v>171</v>
      </c>
      <c r="U200" s="7">
        <v>7.5</v>
      </c>
      <c r="V200" s="1">
        <f t="shared" si="17"/>
        <v>40</v>
      </c>
      <c r="W200" s="1">
        <f t="shared" ref="W200:W203" si="26">U200*V200*$E$17</f>
        <v>0</v>
      </c>
      <c r="X200" s="18"/>
      <c r="AB200"/>
    </row>
    <row r="201" spans="19:28">
      <c r="S201" s="15" t="s">
        <v>85</v>
      </c>
      <c r="T201" s="17" t="s">
        <v>124</v>
      </c>
      <c r="U201" s="7">
        <v>0.02</v>
      </c>
      <c r="V201" s="1">
        <f t="shared" si="17"/>
        <v>40</v>
      </c>
      <c r="W201" s="1">
        <f t="shared" si="26"/>
        <v>0</v>
      </c>
      <c r="X201" s="18"/>
      <c r="AB201"/>
    </row>
    <row r="202" spans="19:28">
      <c r="S202" s="15" t="s">
        <v>85</v>
      </c>
      <c r="T202" s="17" t="s">
        <v>172</v>
      </c>
      <c r="U202" s="7">
        <v>5.0000000000000001E-3</v>
      </c>
      <c r="V202" s="1">
        <f t="shared" si="17"/>
        <v>40</v>
      </c>
      <c r="W202" s="1">
        <f t="shared" si="26"/>
        <v>0</v>
      </c>
      <c r="X202" s="18"/>
      <c r="AB202"/>
    </row>
    <row r="203" spans="19:28">
      <c r="S203" s="15" t="s">
        <v>85</v>
      </c>
      <c r="T203" s="17" t="s">
        <v>165</v>
      </c>
      <c r="U203" s="7">
        <v>2.5</v>
      </c>
      <c r="V203" s="1">
        <f t="shared" si="17"/>
        <v>40</v>
      </c>
      <c r="W203" s="1">
        <f t="shared" si="26"/>
        <v>0</v>
      </c>
      <c r="X203" s="18"/>
      <c r="AB203"/>
    </row>
    <row r="204" spans="19:28">
      <c r="S204" s="15" t="s">
        <v>89</v>
      </c>
      <c r="T204" s="17" t="s">
        <v>138</v>
      </c>
      <c r="U204" s="7">
        <v>0.05</v>
      </c>
      <c r="V204" s="1">
        <f t="shared" si="17"/>
        <v>40</v>
      </c>
      <c r="W204" s="1">
        <f>U204*V204*$E$18</f>
        <v>0</v>
      </c>
      <c r="X204" s="18"/>
      <c r="AB204"/>
    </row>
    <row r="205" spans="19:28">
      <c r="S205" s="15" t="s">
        <v>89</v>
      </c>
      <c r="T205" s="17" t="s">
        <v>117</v>
      </c>
      <c r="U205" s="7">
        <v>3.1</v>
      </c>
      <c r="V205" s="1">
        <f t="shared" si="17"/>
        <v>40</v>
      </c>
      <c r="W205" s="1">
        <f t="shared" ref="W205:W208" si="27">U205*V205*$E$18</f>
        <v>0</v>
      </c>
      <c r="X205" s="18"/>
      <c r="AB205"/>
    </row>
    <row r="206" spans="19:28">
      <c r="S206" s="15" t="s">
        <v>89</v>
      </c>
      <c r="T206" s="17" t="s">
        <v>124</v>
      </c>
      <c r="U206" s="7">
        <v>5.0000000000000001E-3</v>
      </c>
      <c r="V206" s="1">
        <f t="shared" si="17"/>
        <v>40</v>
      </c>
      <c r="W206" s="1">
        <f t="shared" si="27"/>
        <v>0</v>
      </c>
      <c r="X206" s="18"/>
      <c r="AB206"/>
    </row>
    <row r="207" spans="19:28">
      <c r="S207" s="15" t="s">
        <v>89</v>
      </c>
      <c r="T207" s="17" t="s">
        <v>172</v>
      </c>
      <c r="U207" s="7">
        <v>5.0000000000000001E-3</v>
      </c>
      <c r="V207" s="1">
        <f t="shared" si="17"/>
        <v>40</v>
      </c>
      <c r="W207" s="1">
        <f t="shared" si="27"/>
        <v>0</v>
      </c>
      <c r="X207" s="18"/>
      <c r="AB207"/>
    </row>
    <row r="208" spans="19:28">
      <c r="S208" s="15" t="s">
        <v>89</v>
      </c>
      <c r="T208" s="17" t="s">
        <v>165</v>
      </c>
      <c r="U208" s="7">
        <v>5</v>
      </c>
      <c r="V208" s="1">
        <f t="shared" si="17"/>
        <v>40</v>
      </c>
      <c r="W208" s="1">
        <f t="shared" si="27"/>
        <v>0</v>
      </c>
      <c r="X208" s="18"/>
      <c r="AB208"/>
    </row>
    <row r="209" spans="19:28">
      <c r="S209" s="15" t="s">
        <v>93</v>
      </c>
      <c r="T209" s="17" t="s">
        <v>113</v>
      </c>
      <c r="U209" s="7">
        <v>2.5000000000000001E-2</v>
      </c>
      <c r="V209" s="1">
        <f t="shared" ref="V209:V252" si="28">$B$5</f>
        <v>40</v>
      </c>
      <c r="W209" s="1">
        <f>U209*V209*$E$19</f>
        <v>0</v>
      </c>
      <c r="X209" s="18"/>
      <c r="AB209"/>
    </row>
    <row r="210" spans="19:28">
      <c r="S210" s="15" t="s">
        <v>93</v>
      </c>
      <c r="T210" s="17" t="s">
        <v>114</v>
      </c>
      <c r="U210" s="7">
        <v>2.86E-2</v>
      </c>
      <c r="V210" s="1">
        <f t="shared" si="28"/>
        <v>40</v>
      </c>
      <c r="W210" s="1">
        <f t="shared" ref="W210:W212" si="29">U210*V210*$E$19</f>
        <v>0</v>
      </c>
      <c r="X210" s="18"/>
      <c r="AB210"/>
    </row>
    <row r="211" spans="19:28">
      <c r="S211" s="15" t="s">
        <v>93</v>
      </c>
      <c r="T211" s="17" t="s">
        <v>148</v>
      </c>
      <c r="U211" s="7">
        <v>1.44E-2</v>
      </c>
      <c r="V211" s="1">
        <f t="shared" si="28"/>
        <v>40</v>
      </c>
      <c r="W211" s="1">
        <f t="shared" si="29"/>
        <v>0</v>
      </c>
      <c r="X211" s="18"/>
      <c r="AB211"/>
    </row>
    <row r="212" spans="19:28">
      <c r="S212" s="15" t="s">
        <v>93</v>
      </c>
      <c r="T212" s="17" t="s">
        <v>171</v>
      </c>
      <c r="U212" s="7">
        <v>7.5</v>
      </c>
      <c r="V212" s="1">
        <f t="shared" si="28"/>
        <v>40</v>
      </c>
      <c r="W212" s="1">
        <f t="shared" si="29"/>
        <v>0</v>
      </c>
      <c r="X212" s="18"/>
      <c r="AB212"/>
    </row>
    <row r="213" spans="19:28">
      <c r="S213" s="15" t="s">
        <v>97</v>
      </c>
      <c r="T213" s="17" t="s">
        <v>113</v>
      </c>
      <c r="U213" s="7">
        <v>2.5000000000000001E-2</v>
      </c>
      <c r="V213" s="1">
        <f t="shared" si="28"/>
        <v>40</v>
      </c>
      <c r="W213" s="1">
        <f>U213*V213*$E$20</f>
        <v>2</v>
      </c>
      <c r="X213" s="18"/>
      <c r="AB213"/>
    </row>
    <row r="214" spans="19:28">
      <c r="S214" s="15" t="s">
        <v>97</v>
      </c>
      <c r="T214" s="17" t="s">
        <v>114</v>
      </c>
      <c r="U214" s="7">
        <v>2.86E-2</v>
      </c>
      <c r="V214" s="1">
        <f t="shared" si="28"/>
        <v>40</v>
      </c>
      <c r="W214" s="1">
        <f t="shared" ref="W214:W216" si="30">U214*V214*$E$20</f>
        <v>2.2880000000000003</v>
      </c>
      <c r="X214" s="18"/>
      <c r="AB214"/>
    </row>
    <row r="215" spans="19:28">
      <c r="S215" s="15" t="s">
        <v>97</v>
      </c>
      <c r="T215" s="17" t="s">
        <v>124</v>
      </c>
      <c r="U215" s="7">
        <v>1E-3</v>
      </c>
      <c r="V215" s="1">
        <f t="shared" si="28"/>
        <v>40</v>
      </c>
      <c r="W215" s="1">
        <f t="shared" si="30"/>
        <v>0.08</v>
      </c>
      <c r="X215" s="18"/>
      <c r="AB215"/>
    </row>
    <row r="216" spans="19:28">
      <c r="S216" s="15" t="s">
        <v>97</v>
      </c>
      <c r="T216" s="17" t="s">
        <v>167</v>
      </c>
      <c r="U216" s="7">
        <v>5</v>
      </c>
      <c r="V216" s="1">
        <f t="shared" si="28"/>
        <v>40</v>
      </c>
      <c r="W216" s="1">
        <f t="shared" si="30"/>
        <v>400</v>
      </c>
      <c r="X216" s="18"/>
      <c r="AB216"/>
    </row>
    <row r="217" spans="19:28">
      <c r="S217" s="15" t="s">
        <v>103</v>
      </c>
      <c r="T217" s="17" t="s">
        <v>96</v>
      </c>
      <c r="U217" s="7">
        <v>0.12</v>
      </c>
      <c r="V217" s="1">
        <f t="shared" si="28"/>
        <v>40</v>
      </c>
      <c r="W217" s="1">
        <f>U217*V217*$E$22</f>
        <v>4.8</v>
      </c>
      <c r="X217" s="18"/>
      <c r="AB217"/>
    </row>
    <row r="218" spans="19:28">
      <c r="S218" s="15" t="s">
        <v>103</v>
      </c>
      <c r="T218" s="17" t="s">
        <v>124</v>
      </c>
      <c r="U218" s="7">
        <v>3.0000000000000001E-3</v>
      </c>
      <c r="V218" s="1">
        <f t="shared" si="28"/>
        <v>40</v>
      </c>
      <c r="W218" s="1">
        <f>U218*V218*$E$22</f>
        <v>0.12</v>
      </c>
      <c r="X218" s="18"/>
      <c r="AB218"/>
    </row>
    <row r="219" spans="19:28">
      <c r="S219" s="15" t="s">
        <v>105</v>
      </c>
      <c r="T219" s="17" t="s">
        <v>143</v>
      </c>
      <c r="U219" s="7">
        <v>3.5000000000000003E-2</v>
      </c>
      <c r="V219" s="1">
        <f t="shared" si="28"/>
        <v>40</v>
      </c>
      <c r="W219" s="1">
        <f>U219*V219*$E$23</f>
        <v>1.4000000000000001</v>
      </c>
      <c r="X219" s="18"/>
      <c r="AB219"/>
    </row>
    <row r="220" spans="19:28">
      <c r="S220" s="15" t="s">
        <v>100</v>
      </c>
      <c r="T220" s="17" t="s">
        <v>96</v>
      </c>
      <c r="U220" s="7">
        <v>0.25</v>
      </c>
      <c r="V220" s="1">
        <f t="shared" si="28"/>
        <v>40</v>
      </c>
      <c r="W220" s="1">
        <f>U220*V220*$E$21</f>
        <v>20</v>
      </c>
      <c r="X220" s="18"/>
      <c r="AB220"/>
    </row>
    <row r="221" spans="19:28">
      <c r="S221" s="15" t="s">
        <v>100</v>
      </c>
      <c r="T221" s="17" t="s">
        <v>173</v>
      </c>
      <c r="U221" s="7">
        <v>7.0000000000000007E-2</v>
      </c>
      <c r="V221" s="1">
        <f t="shared" si="28"/>
        <v>40</v>
      </c>
      <c r="W221" s="1">
        <f t="shared" ref="W221:W225" si="31">U221*V221*$E$21</f>
        <v>5.6000000000000005</v>
      </c>
      <c r="X221" s="18"/>
      <c r="AB221"/>
    </row>
    <row r="222" spans="19:28">
      <c r="S222" s="15" t="s">
        <v>100</v>
      </c>
      <c r="T222" s="17" t="s">
        <v>174</v>
      </c>
      <c r="U222" s="7">
        <v>4.4999999999999998E-2</v>
      </c>
      <c r="V222" s="1">
        <f t="shared" si="28"/>
        <v>40</v>
      </c>
      <c r="W222" s="1">
        <f t="shared" si="31"/>
        <v>3.5999999999999996</v>
      </c>
      <c r="X222" s="18"/>
      <c r="AB222"/>
    </row>
    <row r="223" spans="19:28">
      <c r="S223" s="15" t="s">
        <v>100</v>
      </c>
      <c r="T223" s="17" t="s">
        <v>167</v>
      </c>
      <c r="U223" s="7">
        <v>0.84</v>
      </c>
      <c r="V223" s="1">
        <f t="shared" si="28"/>
        <v>40</v>
      </c>
      <c r="W223" s="1">
        <f t="shared" si="31"/>
        <v>67.2</v>
      </c>
      <c r="X223" s="18"/>
      <c r="AB223"/>
    </row>
    <row r="224" spans="19:28">
      <c r="S224" s="15" t="s">
        <v>100</v>
      </c>
      <c r="T224" s="17" t="s">
        <v>117</v>
      </c>
      <c r="U224" s="7">
        <v>4</v>
      </c>
      <c r="V224" s="1">
        <f t="shared" si="28"/>
        <v>40</v>
      </c>
      <c r="W224" s="1">
        <f t="shared" si="31"/>
        <v>320</v>
      </c>
      <c r="X224" s="18"/>
      <c r="AB224"/>
    </row>
    <row r="225" spans="19:28">
      <c r="S225" s="15" t="s">
        <v>100</v>
      </c>
      <c r="T225" s="17" t="s">
        <v>109</v>
      </c>
      <c r="U225" s="7">
        <v>0.625</v>
      </c>
      <c r="V225" s="1">
        <f t="shared" si="28"/>
        <v>40</v>
      </c>
      <c r="W225" s="1">
        <f t="shared" si="31"/>
        <v>50</v>
      </c>
      <c r="X225" s="18"/>
      <c r="AB225"/>
    </row>
    <row r="226" spans="19:28">
      <c r="S226" s="15" t="s">
        <v>83</v>
      </c>
      <c r="T226" s="17" t="s">
        <v>39</v>
      </c>
      <c r="U226" s="7">
        <v>1.5</v>
      </c>
      <c r="V226" s="1">
        <f t="shared" si="28"/>
        <v>40</v>
      </c>
      <c r="W226" s="1">
        <f>U226*V226*$I$16</f>
        <v>60</v>
      </c>
      <c r="X226" s="18"/>
      <c r="AB226"/>
    </row>
    <row r="227" spans="19:28">
      <c r="S227" s="15" t="s">
        <v>83</v>
      </c>
      <c r="T227" s="17" t="s">
        <v>44</v>
      </c>
      <c r="U227" s="7">
        <v>1.4999999999999999E-2</v>
      </c>
      <c r="V227" s="1">
        <f t="shared" si="28"/>
        <v>40</v>
      </c>
      <c r="W227" s="1">
        <f t="shared" ref="W227:W231" si="32">U227*V227*$I$16</f>
        <v>0.6</v>
      </c>
      <c r="X227" s="18"/>
      <c r="AB227"/>
    </row>
    <row r="228" spans="19:28">
      <c r="S228" s="15" t="s">
        <v>83</v>
      </c>
      <c r="T228" s="17" t="s">
        <v>175</v>
      </c>
      <c r="U228" s="7">
        <v>10</v>
      </c>
      <c r="V228" s="1">
        <f t="shared" si="28"/>
        <v>40</v>
      </c>
      <c r="W228" s="1">
        <f t="shared" si="32"/>
        <v>400</v>
      </c>
      <c r="X228" s="18"/>
      <c r="AB228"/>
    </row>
    <row r="229" spans="19:28">
      <c r="S229" s="15" t="s">
        <v>83</v>
      </c>
      <c r="T229" s="17" t="s">
        <v>112</v>
      </c>
      <c r="U229" s="7">
        <v>0.01</v>
      </c>
      <c r="V229" s="1">
        <f t="shared" si="28"/>
        <v>40</v>
      </c>
      <c r="W229" s="1">
        <f t="shared" si="32"/>
        <v>0.4</v>
      </c>
      <c r="X229" s="18"/>
      <c r="AB229"/>
    </row>
    <row r="230" spans="19:28">
      <c r="S230" s="15" t="s">
        <v>83</v>
      </c>
      <c r="T230" s="17" t="s">
        <v>176</v>
      </c>
      <c r="U230" s="7">
        <v>0.06</v>
      </c>
      <c r="V230" s="1">
        <f t="shared" si="28"/>
        <v>40</v>
      </c>
      <c r="W230" s="1">
        <f t="shared" si="32"/>
        <v>2.4</v>
      </c>
      <c r="X230" s="18"/>
      <c r="AB230"/>
    </row>
    <row r="231" spans="19:28">
      <c r="S231" s="15" t="s">
        <v>83</v>
      </c>
      <c r="T231" s="17" t="s">
        <v>177</v>
      </c>
      <c r="U231" s="7">
        <v>0.15</v>
      </c>
      <c r="V231" s="1">
        <f t="shared" si="28"/>
        <v>40</v>
      </c>
      <c r="W231" s="1">
        <f t="shared" si="32"/>
        <v>6</v>
      </c>
      <c r="X231" s="18"/>
      <c r="AB231"/>
    </row>
    <row r="232" spans="19:28">
      <c r="S232" s="15" t="s">
        <v>91</v>
      </c>
      <c r="T232" s="17" t="s">
        <v>176</v>
      </c>
      <c r="U232" s="7">
        <v>0.09</v>
      </c>
      <c r="V232" s="1">
        <f t="shared" si="28"/>
        <v>40</v>
      </c>
      <c r="W232" s="1">
        <f>U232*V232*$I$18</f>
        <v>0</v>
      </c>
      <c r="X232" s="18"/>
      <c r="AB232"/>
    </row>
    <row r="233" spans="19:28">
      <c r="S233" s="15" t="s">
        <v>91</v>
      </c>
      <c r="T233" s="17" t="s">
        <v>167</v>
      </c>
      <c r="U233" s="7">
        <v>2.5</v>
      </c>
      <c r="V233" s="1">
        <f t="shared" si="28"/>
        <v>40</v>
      </c>
      <c r="W233" s="1">
        <f t="shared" ref="W233:W238" si="33">U233*V233*$I$18</f>
        <v>0</v>
      </c>
      <c r="X233" s="18"/>
      <c r="AB233"/>
    </row>
    <row r="234" spans="19:28">
      <c r="S234" s="15" t="s">
        <v>91</v>
      </c>
      <c r="T234" s="17" t="s">
        <v>178</v>
      </c>
      <c r="U234" s="7">
        <v>2.5</v>
      </c>
      <c r="V234" s="1">
        <f t="shared" si="28"/>
        <v>40</v>
      </c>
      <c r="W234" s="1">
        <f t="shared" si="33"/>
        <v>0</v>
      </c>
      <c r="X234" s="18"/>
      <c r="AB234"/>
    </row>
    <row r="235" spans="19:28">
      <c r="S235" s="15" t="s">
        <v>91</v>
      </c>
      <c r="T235" s="17" t="s">
        <v>74</v>
      </c>
      <c r="U235" s="7">
        <v>0.15</v>
      </c>
      <c r="V235" s="1">
        <f t="shared" si="28"/>
        <v>40</v>
      </c>
      <c r="W235" s="1">
        <f t="shared" si="33"/>
        <v>0</v>
      </c>
      <c r="X235" s="18"/>
      <c r="AB235"/>
    </row>
    <row r="236" spans="19:28">
      <c r="S236" s="15" t="s">
        <v>91</v>
      </c>
      <c r="T236" s="17" t="s">
        <v>132</v>
      </c>
      <c r="U236" s="7">
        <v>14</v>
      </c>
      <c r="V236" s="1">
        <f t="shared" si="28"/>
        <v>40</v>
      </c>
      <c r="W236" s="1">
        <f t="shared" si="33"/>
        <v>0</v>
      </c>
      <c r="X236" s="18"/>
      <c r="AB236"/>
    </row>
    <row r="237" spans="19:28">
      <c r="S237" s="15" t="s">
        <v>91</v>
      </c>
      <c r="T237" s="17" t="s">
        <v>179</v>
      </c>
      <c r="U237" s="7">
        <v>10</v>
      </c>
      <c r="V237" s="1">
        <f t="shared" si="28"/>
        <v>40</v>
      </c>
      <c r="W237" s="1">
        <f t="shared" si="33"/>
        <v>0</v>
      </c>
      <c r="X237" s="18"/>
      <c r="AB237"/>
    </row>
    <row r="238" spans="19:28">
      <c r="S238" s="15" t="s">
        <v>91</v>
      </c>
      <c r="T238" s="17" t="s">
        <v>44</v>
      </c>
      <c r="U238" s="7">
        <v>0.01</v>
      </c>
      <c r="V238" s="1">
        <f t="shared" si="28"/>
        <v>40</v>
      </c>
      <c r="W238" s="1">
        <f t="shared" si="33"/>
        <v>0</v>
      </c>
      <c r="X238" s="18"/>
      <c r="AB238"/>
    </row>
    <row r="239" spans="19:28">
      <c r="S239" s="15" t="s">
        <v>95</v>
      </c>
      <c r="T239" s="17" t="s">
        <v>180</v>
      </c>
      <c r="U239" s="7">
        <v>0.09</v>
      </c>
      <c r="V239" s="1">
        <f t="shared" si="28"/>
        <v>40</v>
      </c>
      <c r="W239" s="1">
        <f>U239*V239*$I$19</f>
        <v>0</v>
      </c>
      <c r="X239" s="18"/>
      <c r="AB239"/>
    </row>
    <row r="240" spans="19:28">
      <c r="S240" s="15" t="s">
        <v>95</v>
      </c>
      <c r="T240" s="17" t="s">
        <v>167</v>
      </c>
      <c r="U240" s="7">
        <v>2.5</v>
      </c>
      <c r="V240" s="1">
        <f t="shared" si="28"/>
        <v>40</v>
      </c>
      <c r="W240" s="1">
        <f t="shared" ref="W240:W245" si="34">U240*V240*$I$19</f>
        <v>0</v>
      </c>
      <c r="X240" s="18"/>
      <c r="AB240"/>
    </row>
    <row r="241" spans="19:28">
      <c r="S241" s="15" t="s">
        <v>95</v>
      </c>
      <c r="T241" s="17" t="s">
        <v>178</v>
      </c>
      <c r="U241" s="7">
        <v>2.5</v>
      </c>
      <c r="V241" s="1">
        <f t="shared" si="28"/>
        <v>40</v>
      </c>
      <c r="W241" s="1">
        <f t="shared" si="34"/>
        <v>0</v>
      </c>
      <c r="X241" s="18"/>
      <c r="AB241"/>
    </row>
    <row r="242" spans="19:28">
      <c r="S242" s="15" t="s">
        <v>95</v>
      </c>
      <c r="T242" s="17" t="s">
        <v>74</v>
      </c>
      <c r="U242" s="7">
        <v>0.15</v>
      </c>
      <c r="V242" s="1">
        <f t="shared" si="28"/>
        <v>40</v>
      </c>
      <c r="W242" s="1">
        <f t="shared" si="34"/>
        <v>0</v>
      </c>
      <c r="X242" s="18"/>
      <c r="AB242"/>
    </row>
    <row r="243" spans="19:28">
      <c r="S243" s="15" t="s">
        <v>95</v>
      </c>
      <c r="T243" s="17" t="s">
        <v>132</v>
      </c>
      <c r="U243" s="7">
        <v>14</v>
      </c>
      <c r="V243" s="1">
        <f t="shared" si="28"/>
        <v>40</v>
      </c>
      <c r="W243" s="1">
        <f t="shared" si="34"/>
        <v>0</v>
      </c>
      <c r="X243" s="18"/>
      <c r="AB243"/>
    </row>
    <row r="244" spans="19:28">
      <c r="S244" s="15" t="s">
        <v>95</v>
      </c>
      <c r="T244" s="17" t="s">
        <v>179</v>
      </c>
      <c r="U244" s="7">
        <v>10</v>
      </c>
      <c r="V244" s="1">
        <f t="shared" si="28"/>
        <v>40</v>
      </c>
      <c r="W244" s="1">
        <f t="shared" si="34"/>
        <v>0</v>
      </c>
      <c r="X244" s="18"/>
      <c r="AB244"/>
    </row>
    <row r="245" spans="19:28">
      <c r="S245" s="15" t="s">
        <v>95</v>
      </c>
      <c r="T245" s="17" t="s">
        <v>44</v>
      </c>
      <c r="U245" s="7">
        <v>0.01</v>
      </c>
      <c r="V245" s="1">
        <f t="shared" si="28"/>
        <v>40</v>
      </c>
      <c r="W245" s="1">
        <f t="shared" si="34"/>
        <v>0</v>
      </c>
      <c r="X245" s="18"/>
      <c r="AB245"/>
    </row>
    <row r="246" spans="19:28">
      <c r="S246" s="15" t="s">
        <v>98</v>
      </c>
      <c r="T246" s="17" t="s">
        <v>44</v>
      </c>
      <c r="U246" s="7">
        <v>1.66E-2</v>
      </c>
      <c r="V246" s="1">
        <f t="shared" si="28"/>
        <v>40</v>
      </c>
      <c r="W246" s="1">
        <f>U246*V246*$I$20</f>
        <v>0</v>
      </c>
      <c r="X246" s="18"/>
      <c r="AB246"/>
    </row>
    <row r="247" spans="19:28">
      <c r="S247" s="15" t="s">
        <v>98</v>
      </c>
      <c r="T247" s="17" t="s">
        <v>76</v>
      </c>
      <c r="U247" s="7">
        <v>33.299999999999997</v>
      </c>
      <c r="V247" s="1">
        <f t="shared" si="28"/>
        <v>40</v>
      </c>
      <c r="W247" s="1">
        <f t="shared" ref="W247:W252" si="35">U247*V247*$I$20</f>
        <v>0</v>
      </c>
      <c r="X247" s="18"/>
      <c r="AB247"/>
    </row>
    <row r="248" spans="19:28">
      <c r="S248" s="15" t="s">
        <v>98</v>
      </c>
      <c r="T248" s="17" t="s">
        <v>181</v>
      </c>
      <c r="U248" s="7">
        <v>8.3000000000000007</v>
      </c>
      <c r="V248" s="1">
        <f t="shared" si="28"/>
        <v>40</v>
      </c>
      <c r="W248" s="1">
        <f t="shared" si="35"/>
        <v>0</v>
      </c>
      <c r="X248" s="18"/>
      <c r="AB248"/>
    </row>
    <row r="249" spans="19:28">
      <c r="S249" s="15" t="s">
        <v>98</v>
      </c>
      <c r="T249" s="17" t="s">
        <v>150</v>
      </c>
      <c r="U249" s="7">
        <v>0.3</v>
      </c>
      <c r="V249" s="1">
        <f t="shared" si="28"/>
        <v>40</v>
      </c>
      <c r="W249" s="1">
        <f t="shared" si="35"/>
        <v>0</v>
      </c>
      <c r="X249" s="18"/>
      <c r="AB249"/>
    </row>
    <row r="250" spans="19:28">
      <c r="S250" s="15" t="s">
        <v>98</v>
      </c>
      <c r="T250" s="17" t="s">
        <v>65</v>
      </c>
      <c r="U250" s="10">
        <v>42095</v>
      </c>
      <c r="V250" s="1">
        <f t="shared" si="28"/>
        <v>40</v>
      </c>
      <c r="W250" s="1">
        <f t="shared" si="35"/>
        <v>0</v>
      </c>
      <c r="X250" s="18"/>
      <c r="AB250"/>
    </row>
    <row r="251" spans="19:28">
      <c r="S251" s="15" t="s">
        <v>98</v>
      </c>
      <c r="T251" s="17" t="s">
        <v>74</v>
      </c>
      <c r="U251" s="7">
        <v>3.0000000000000001E-3</v>
      </c>
      <c r="V251" s="1">
        <f t="shared" si="28"/>
        <v>40</v>
      </c>
      <c r="W251" s="1">
        <f t="shared" si="35"/>
        <v>0</v>
      </c>
      <c r="X251" s="18"/>
      <c r="AB251"/>
    </row>
    <row r="252" spans="19:28">
      <c r="S252" s="15" t="s">
        <v>98</v>
      </c>
      <c r="T252" s="17" t="s">
        <v>72</v>
      </c>
      <c r="U252" s="7">
        <v>0.14000000000000001</v>
      </c>
      <c r="V252" s="1">
        <f t="shared" si="28"/>
        <v>40</v>
      </c>
      <c r="W252" s="1">
        <f t="shared" si="35"/>
        <v>0</v>
      </c>
      <c r="X252" s="18"/>
      <c r="AB252"/>
    </row>
    <row r="253" spans="19:28">
      <c r="X253" s="18"/>
      <c r="AB253"/>
    </row>
    <row r="254" spans="19:28">
      <c r="X254" s="18"/>
      <c r="AB254"/>
    </row>
    <row r="255" spans="19:28">
      <c r="X255" s="18"/>
      <c r="AB255"/>
    </row>
    <row r="256" spans="19:28">
      <c r="X256" s="18"/>
      <c r="AB256"/>
    </row>
    <row r="257" spans="24:28">
      <c r="X257" s="18"/>
      <c r="AB257"/>
    </row>
    <row r="258" spans="24:28">
      <c r="X258" s="18"/>
      <c r="AB258"/>
    </row>
    <row r="259" spans="24:28">
      <c r="X259" s="18"/>
      <c r="AB259"/>
    </row>
    <row r="260" spans="24:28">
      <c r="X260" s="18"/>
      <c r="AB260"/>
    </row>
    <row r="261" spans="24:28">
      <c r="X261" s="18"/>
      <c r="AB261"/>
    </row>
    <row r="262" spans="24:28">
      <c r="X262" s="18"/>
      <c r="AB262"/>
    </row>
    <row r="263" spans="24:28">
      <c r="X263" s="18"/>
      <c r="AB263"/>
    </row>
    <row r="264" spans="24:28">
      <c r="X264" s="18"/>
      <c r="AB264"/>
    </row>
    <row r="265" spans="24:28">
      <c r="X265" s="18"/>
      <c r="AB265"/>
    </row>
    <row r="266" spans="24:28">
      <c r="X266" s="18"/>
    </row>
  </sheetData>
  <autoFilter ref="Y2:Z21" xr:uid="{9166A5E3-E0F7-48FC-AB6A-471AEF206F2E}"/>
  <sortState xmlns:xlrd2="http://schemas.microsoft.com/office/spreadsheetml/2017/richdata2" ref="AB1:AB1048576">
    <sortCondition ref="AB1:AB1048576"/>
  </sortState>
  <mergeCells count="6">
    <mergeCell ref="Y1:Z1"/>
    <mergeCell ref="S1:W1"/>
    <mergeCell ref="A1:B3"/>
    <mergeCell ref="D1:I2"/>
    <mergeCell ref="D3:I3"/>
    <mergeCell ref="K1:L2"/>
  </mergeCells>
  <dataValidations count="1">
    <dataValidation allowBlank="1" showInputMessage="1" showErrorMessage="1" promptTitle="Pancakes" prompt="Also needed: Maple Syrup, Chocolate Syrup, Vegemite" sqref="D7" xr:uid="{B2DC4CBA-E698-4C1E-B58F-635031104737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2019-10-21T12:11:31Z</dcterms:created>
  <dcterms:modified xsi:type="dcterms:W3CDTF">2022-03-28T08:46:47Z</dcterms:modified>
  <cp:category/>
  <cp:contentStatus/>
</cp:coreProperties>
</file>