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ustomProperty1.bin" ContentType="application/vnd.openxmlformats-officedocument.spreadsheetml.customProperty"/>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lme00129\Downloads\examples-of-ddr-memory-routing-on-stm32mpus (2)\STM32MP25xxAK\STM32MP25xxAK with LPDDR4\CAD_Project\"/>
    </mc:Choice>
  </mc:AlternateContent>
  <xr:revisionPtr revIDLastSave="0" documentId="13_ncr:1_{9D261646-1D0F-45CB-A4D0-59FFDCBE53A1}" xr6:coauthVersionLast="47" xr6:coauthVersionMax="47" xr10:uidLastSave="{00000000-0000-0000-0000-000000000000}"/>
  <bookViews>
    <workbookView xWindow="-23148" yWindow="-9720" windowWidth="23256" windowHeight="12456" xr2:uid="{00000000-000D-0000-FFFF-FFFF00000000}"/>
  </bookViews>
  <sheets>
    <sheet name="Info" sheetId="10" r:id="rId1"/>
    <sheet name="LPDDR4" sheetId="1" r:id="rId2"/>
    <sheet name="Classified as UnClassified" sheetId="11" state="hidden" r:id="rId3"/>
    <sheet name="xl_DCF_History" sheetId="6" state="veryHidden" r:id="rId4"/>
  </sheets>
  <definedNames>
    <definedName name="_xlnm._FilterDatabase" localSheetId="0" hidden="1">Info!$A$2:$D$2</definedName>
    <definedName name="_xlnm._FilterDatabase" localSheetId="1" hidden="1">LPDDR4!$B$2:$R$2</definedName>
    <definedName name="CLOCK_A_LENGHTS">LPDDR4!$G$7:$G$8</definedName>
    <definedName name="CLOCK_B_LENGHTS">LPDDR4!$G$19:$G$20</definedName>
    <definedName name="DQS0_A_LENGTHS">LPDDR4!$G$48:$G$49</definedName>
    <definedName name="DQS0_B_LENGTHS">LPDDR4!$G$70:$G$71</definedName>
    <definedName name="DQS1_A_LENGTHS">LPDDR4!$G$59:$G$60</definedName>
    <definedName name="DQS1_B_LENGTHS">LPDDR4!$G$81:$G$82</definedName>
    <definedName name="NET_NAME">LPDDR4!$C:$C</definedName>
    <definedName name="PACKAGE_LENGTH">LPDDR4!$D:$D</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6" i="1" l="1"/>
  <c r="H33" i="1"/>
  <c r="H32" i="1"/>
  <c r="H31" i="1"/>
  <c r="H30" i="1"/>
  <c r="H29" i="1"/>
  <c r="H28" i="1"/>
  <c r="H27" i="1"/>
  <c r="G82" i="1"/>
  <c r="G81" i="1"/>
  <c r="G80" i="1"/>
  <c r="H80" i="1" s="1"/>
  <c r="G79" i="1"/>
  <c r="H79" i="1" s="1"/>
  <c r="G78" i="1"/>
  <c r="G77" i="1"/>
  <c r="G76" i="1"/>
  <c r="H76" i="1" s="1"/>
  <c r="G75" i="1"/>
  <c r="G74" i="1"/>
  <c r="G73" i="1"/>
  <c r="G72" i="1"/>
  <c r="G71" i="1"/>
  <c r="G70" i="1"/>
  <c r="G69" i="1"/>
  <c r="H69" i="1" s="1"/>
  <c r="G68" i="1"/>
  <c r="H68" i="1" s="1"/>
  <c r="G67" i="1"/>
  <c r="H67" i="1" s="1"/>
  <c r="G66" i="1"/>
  <c r="G65" i="1"/>
  <c r="H65" i="1" s="1"/>
  <c r="G64" i="1"/>
  <c r="H64" i="1" s="1"/>
  <c r="G63" i="1"/>
  <c r="H63" i="1" s="1"/>
  <c r="G62" i="1"/>
  <c r="H62" i="1" s="1"/>
  <c r="G61" i="1"/>
  <c r="H61" i="1" s="1"/>
  <c r="G60" i="1"/>
  <c r="G59" i="1"/>
  <c r="G58" i="1"/>
  <c r="H58" i="1" s="1"/>
  <c r="G57" i="1"/>
  <c r="G56" i="1"/>
  <c r="G55" i="1"/>
  <c r="G54" i="1"/>
  <c r="G53" i="1"/>
  <c r="G52" i="1"/>
  <c r="G51" i="1"/>
  <c r="G50" i="1"/>
  <c r="H50" i="1" s="1"/>
  <c r="G49" i="1"/>
  <c r="G48" i="1"/>
  <c r="H42" i="1" s="1"/>
  <c r="G47" i="1"/>
  <c r="G46" i="1"/>
  <c r="G45" i="1"/>
  <c r="G44" i="1"/>
  <c r="H44" i="1" s="1"/>
  <c r="G43" i="1"/>
  <c r="G42" i="1"/>
  <c r="G41" i="1"/>
  <c r="H41" i="1" s="1"/>
  <c r="G40" i="1"/>
  <c r="H40" i="1" s="1"/>
  <c r="G39" i="1"/>
  <c r="G33" i="1"/>
  <c r="G32" i="1"/>
  <c r="G31" i="1"/>
  <c r="G30" i="1"/>
  <c r="G29" i="1"/>
  <c r="G28" i="1"/>
  <c r="G27" i="1"/>
  <c r="G26" i="1"/>
  <c r="G25" i="1"/>
  <c r="G24" i="1"/>
  <c r="G23" i="1"/>
  <c r="G22" i="1"/>
  <c r="G21" i="1"/>
  <c r="G20" i="1"/>
  <c r="H22" i="1" s="1"/>
  <c r="G19" i="1"/>
  <c r="G18" i="1"/>
  <c r="G17" i="1"/>
  <c r="G16" i="1"/>
  <c r="G15" i="1"/>
  <c r="G14" i="1"/>
  <c r="H14" i="1" s="1"/>
  <c r="G13" i="1"/>
  <c r="H13" i="1" s="1"/>
  <c r="G12" i="1"/>
  <c r="H12" i="1" s="1"/>
  <c r="G11" i="1"/>
  <c r="G10" i="1"/>
  <c r="H10" i="1" s="1"/>
  <c r="G9" i="1"/>
  <c r="H9" i="1" s="1"/>
  <c r="G8" i="1"/>
  <c r="G7" i="1"/>
  <c r="I19" i="1" s="1"/>
  <c r="G6" i="1"/>
  <c r="H6" i="1" s="1"/>
  <c r="G5" i="1"/>
  <c r="H5" i="1" s="1"/>
  <c r="G4" i="1"/>
  <c r="H4" i="1" s="1"/>
  <c r="G3" i="1"/>
  <c r="H3" i="1" s="1"/>
  <c r="H47" i="1" l="1"/>
  <c r="H53" i="1"/>
  <c r="H54" i="1"/>
  <c r="H39" i="1"/>
  <c r="H55" i="1"/>
  <c r="H56" i="1"/>
  <c r="H72" i="1"/>
  <c r="H52" i="1"/>
  <c r="H57" i="1"/>
  <c r="H73" i="1"/>
  <c r="H74" i="1"/>
  <c r="H51" i="1"/>
  <c r="H43" i="1"/>
  <c r="H75" i="1"/>
  <c r="H45" i="1"/>
  <c r="H77" i="1"/>
  <c r="H46" i="1"/>
  <c r="H78" i="1"/>
  <c r="I59" i="1"/>
  <c r="H11" i="1"/>
  <c r="I48" i="1"/>
  <c r="H24" i="1"/>
  <c r="H25" i="1"/>
  <c r="H16" i="1"/>
  <c r="H26" i="1"/>
  <c r="I70" i="1"/>
  <c r="H15" i="1"/>
  <c r="H17" i="1"/>
  <c r="H23" i="1"/>
  <c r="I81" i="1"/>
  <c r="H18" i="1"/>
  <c r="H21" i="1"/>
</calcChain>
</file>

<file path=xl/sharedStrings.xml><?xml version="1.0" encoding="utf-8"?>
<sst xmlns="http://schemas.openxmlformats.org/spreadsheetml/2006/main" count="229" uniqueCount="205">
  <si>
    <t>NET NAME</t>
  </si>
  <si>
    <t>CLINAME</t>
  </si>
  <si>
    <t>DATETIME</t>
  </si>
  <si>
    <t>DONEBY</t>
  </si>
  <si>
    <t>IPADDRESS</t>
  </si>
  <si>
    <t>APPVER</t>
  </si>
  <si>
    <t>RANDOM</t>
  </si>
  <si>
    <t>CHECKSUM</t>
  </si>
  <si>
    <t>ᑤᑥᐱᑣᑶᒄᒅᒃᑺᑴᒅᑶᑵ</t>
  </si>
  <si>
    <t>ᑃᑀᑂᑅᑀᑃᑁᑂᑉᐱᐱᑂᑃᑋᑁᑂᑒᑞᐱᐹᑘᑞᑥᐼᑂᑋᑁᐺ</t>
  </si>
  <si>
    <t>ᑤᑥᑭᑝᑾᑶᑁᑁᑂᑃᑊ</t>
  </si>
  <si>
    <t>ᑝᑞᑖᑔᑨᑝᑁᑉᑉᑄ</t>
  </si>
  <si>
    <t>ᑇᐿᑁᐿᑁᐿᑁ</t>
  </si>
  <si>
    <t>ᑅᑂᑆᑊ</t>
  </si>
  <si>
    <t>Byte 0</t>
  </si>
  <si>
    <t>Byte 1</t>
  </si>
  <si>
    <t>A7</t>
  </si>
  <si>
    <t>A5</t>
  </si>
  <si>
    <t>A9</t>
  </si>
  <si>
    <t>A13</t>
  </si>
  <si>
    <t>A3</t>
  </si>
  <si>
    <t>A2</t>
  </si>
  <si>
    <t>A0</t>
  </si>
  <si>
    <t>A14</t>
  </si>
  <si>
    <t>A11</t>
  </si>
  <si>
    <t>A1</t>
  </si>
  <si>
    <t>A12</t>
  </si>
  <si>
    <t>A10</t>
  </si>
  <si>
    <t>A8</t>
  </si>
  <si>
    <t>A6</t>
  </si>
  <si>
    <t>A4</t>
  </si>
  <si>
    <t>TOTAL LENGTH (mm)</t>
  </si>
  <si>
    <t>within the limits</t>
  </si>
  <si>
    <t>outside the limits</t>
  </si>
  <si>
    <t>value</t>
  </si>
  <si>
    <t>ᅡᅢᄮᅑᅽᅼᅴᅷᅲᅳᅼᆂᅷᅯᅺ</t>
  </si>
  <si>
    <t>ᅁᄽᅀᅁᄽᅀᄾᄿᅆᄮᄮᄿᅃᅈᅃᅄᅞᅛᄮᄶᅕᅛᅢᄹᄿᅈᄾᄷ</t>
  </si>
  <si>
    <t>ᅡᅢᅪᅚᅻᅳᄾᄾᄿᅀᅇ</t>
  </si>
  <si>
    <t>ᅚᅛᅓᅑᅥᅚᄾᅆᅆᅁ</t>
  </si>
  <si>
    <t>ᅄᄼᄾᄼᄾᄼᄾ</t>
  </si>
  <si>
    <t>ᅂᅁᅅᄿ</t>
  </si>
  <si>
    <t>Board reference:</t>
  </si>
  <si>
    <t>Variant:</t>
  </si>
  <si>
    <t>PCB revision:</t>
  </si>
  <si>
    <t>Assembly revision:</t>
  </si>
  <si>
    <t>Date:</t>
  </si>
  <si>
    <t>࡚ࡳࡈࡱࡦࡸࡸ࡮࡫࡮ࡪࡩ</t>
  </si>
  <si>
    <t>࠷࠴࠺࠴࠷࠵࠶࠾ࠥࠥ࠶࠽࠿࠶࠼ࡕࡒࠥ࠭ࡌࡒ࡙࠰࠶࠿࠵࠮</t>
  </si>
  <si>
    <t>ࡘ࡙ࡡࡑࡲࡪ࠵࠵࠶࠷࠾</t>
  </si>
  <si>
    <t>ࡑࡒࡊࡈ࡜ࡑ࠵࠽࠽࠸</t>
  </si>
  <si>
    <t>࠻࠳࠵࠳࠵࠳࠵</t>
  </si>
  <si>
    <t>࠹࠶࠵࠷</t>
  </si>
  <si>
    <t>Byte 2</t>
  </si>
  <si>
    <t>Byte 3</t>
  </si>
  <si>
    <t>A15</t>
  </si>
  <si>
    <t>A16</t>
  </si>
  <si>
    <t>A18</t>
  </si>
  <si>
    <t>A19</t>
  </si>
  <si>
    <t>A20</t>
  </si>
  <si>
    <t>A21</t>
  </si>
  <si>
    <t>A22</t>
  </si>
  <si>
    <t>A23</t>
  </si>
  <si>
    <t>A25</t>
  </si>
  <si>
    <t>A26</t>
  </si>
  <si>
    <t>A27</t>
  </si>
  <si>
    <t>A28</t>
  </si>
  <si>
    <t>A29</t>
  </si>
  <si>
    <t>A30</t>
  </si>
  <si>
    <t>A31</t>
  </si>
  <si>
    <t>DELTA WITH ((DQSn_P+DQSn_N)/2)
MAX: +/- 1.42 mm</t>
  </si>
  <si>
    <t>DELTA WITH ((CLK_P+CLK_N)/2):
MAX: +/- 12.07 mm</t>
  </si>
  <si>
    <t>DELTA WITH ((CLK_P+CLK_N)/2):
   MAX +/- 3.55 mm</t>
  </si>
  <si>
    <t>DDR_CA0_A</t>
  </si>
  <si>
    <t>DDR_CA1_A</t>
  </si>
  <si>
    <t>DDR_CA3_A</t>
  </si>
  <si>
    <t>DDR_CLK_A_P</t>
  </si>
  <si>
    <t>DDR_CLK_A_N</t>
  </si>
  <si>
    <t>DDR_CS0_A</t>
  </si>
  <si>
    <t>DDR_CS1_A</t>
  </si>
  <si>
    <t>DDR_CA2_A</t>
  </si>
  <si>
    <t>DDR_CA4_A</t>
  </si>
  <si>
    <t>DDR_CA5_A</t>
  </si>
  <si>
    <t>DDR_CA0_B</t>
  </si>
  <si>
    <t>DDR_CA1_B</t>
  </si>
  <si>
    <t>DDR_CLK_B_P</t>
  </si>
  <si>
    <t>DDR_CLK_B_N</t>
  </si>
  <si>
    <t>DDR_CS0_B</t>
  </si>
  <si>
    <t>DDR_CS1_B</t>
  </si>
  <si>
    <t>DDR_CA2_B</t>
  </si>
  <si>
    <t>DDR_CA3_B</t>
  </si>
  <si>
    <t>DDR_CA4_B</t>
  </si>
  <si>
    <t>DDR_CA5_B</t>
  </si>
  <si>
    <t>DDR_DQ1_A</t>
  </si>
  <si>
    <t>DDR_DQ0_A</t>
  </si>
  <si>
    <t>DDR_DQ2_A</t>
  </si>
  <si>
    <t>DDR_DQ3_A</t>
  </si>
  <si>
    <t>DDR_DQ4_A</t>
  </si>
  <si>
    <t>DDR_DQ5_A</t>
  </si>
  <si>
    <t>DDR_DQ6_A</t>
  </si>
  <si>
    <t>DDR_DQ7_A</t>
  </si>
  <si>
    <t>DDR_DQMI0_A</t>
  </si>
  <si>
    <t>DDR_DQS0_A_P</t>
  </si>
  <si>
    <t>DDR_DQS0_A_N</t>
  </si>
  <si>
    <t>DDR_DQ8_A</t>
  </si>
  <si>
    <t>DDR_DQ9_A</t>
  </si>
  <si>
    <t>DDR_DQ10_A</t>
  </si>
  <si>
    <t>DDR_DQ11_A</t>
  </si>
  <si>
    <t>DDR_DQ12_A</t>
  </si>
  <si>
    <t>DDR_DQ13_A</t>
  </si>
  <si>
    <t>DDR_DQ14_A</t>
  </si>
  <si>
    <t>DDR_DQ15_A</t>
  </si>
  <si>
    <t>DDR_DQMI1_A</t>
  </si>
  <si>
    <t>DDR_DQS1_A_N</t>
  </si>
  <si>
    <t>DDR_DQS1_A_P</t>
  </si>
  <si>
    <t>DDR_DQ8_B</t>
  </si>
  <si>
    <t>DDR_DQ0_B</t>
  </si>
  <si>
    <t>DDR_DQ1_B</t>
  </si>
  <si>
    <t>DDR_DQ2_B</t>
  </si>
  <si>
    <t>DDR_DQ3_B</t>
  </si>
  <si>
    <t>DDR_DQ4_B</t>
  </si>
  <si>
    <t>DDR_DQ5_B</t>
  </si>
  <si>
    <t>DDR_DQ7_B</t>
  </si>
  <si>
    <t>DDR_DQMI0_B</t>
  </si>
  <si>
    <t>DDR_DQS0_B_N</t>
  </si>
  <si>
    <t>DDR_DQS0_B_P</t>
  </si>
  <si>
    <t>DDR_DQ9_B</t>
  </si>
  <si>
    <t>DDR_DQ10_B</t>
  </si>
  <si>
    <t>DDR_DQ11_B</t>
  </si>
  <si>
    <t>DDR_DQ12_B</t>
  </si>
  <si>
    <t>DDR_DQ13_B</t>
  </si>
  <si>
    <t>DDR_DQ14_B</t>
  </si>
  <si>
    <t>DDR_DQ15_B</t>
  </si>
  <si>
    <t>DDR_DQMI1_B</t>
  </si>
  <si>
    <t>DDR_DQS1_B_N</t>
  </si>
  <si>
    <t>DDR_DQS1_B_P</t>
  </si>
  <si>
    <t>DDR_DQ6_B</t>
  </si>
  <si>
    <t>A17</t>
  </si>
  <si>
    <t>࠷࠴࠷࠼࠴࠷࠵࠷࠸ࠥࠥ࠶࠼࠿࠵࠻ࠥ࠭ࡌࡒ࡙࠰࠶࠿࠵࠮</t>
  </si>
  <si>
    <t>ࡠ࡚ࡳࡈࡱࡦࡸࡸ࡮࡫࡮ࡪࡩࡢࠥࡃࠥࡆࡎࡕࠥ࡭ࡦࡳࡩࡴࡻࡪࡷ</t>
  </si>
  <si>
    <t>ࡑࡒࡊࡈ࡜ࡑ࠶࠷࠻࠼</t>
  </si>
  <si>
    <t>࠽࠳࠹࠳࠵࠳࠵</t>
  </si>
  <si>
    <t>࠺࠽࠶࠹</t>
  </si>
  <si>
    <t>BALL NAME</t>
  </si>
  <si>
    <t>NA</t>
  </si>
  <si>
    <t>NA  = Not Applicable</t>
  </si>
  <si>
    <t>DDR_DQ0</t>
  </si>
  <si>
    <t>DDR_DQ1</t>
  </si>
  <si>
    <t>DDR_DQ2</t>
  </si>
  <si>
    <t>DDR_DQ3</t>
  </si>
  <si>
    <t>DDR_DQ4</t>
  </si>
  <si>
    <t>DDR_DQ5</t>
  </si>
  <si>
    <t>DDR_DQ6</t>
  </si>
  <si>
    <t>DDR_DQ7</t>
  </si>
  <si>
    <t>DDR_DQM0</t>
  </si>
  <si>
    <t>DDR_DQS0N</t>
  </si>
  <si>
    <t>DDR_DQS0P</t>
  </si>
  <si>
    <t>DDR_DQ8</t>
  </si>
  <si>
    <t>DDR_DQ9</t>
  </si>
  <si>
    <t>DDR_DQ10</t>
  </si>
  <si>
    <t>DDR_DQ11</t>
  </si>
  <si>
    <t>DDR_DQ12</t>
  </si>
  <si>
    <t>DDR_DQ13</t>
  </si>
  <si>
    <t>DDR_DQ14</t>
  </si>
  <si>
    <t>DDR_DQ15</t>
  </si>
  <si>
    <t>DDR_DQS1N</t>
  </si>
  <si>
    <t>DDR_DQS1P</t>
  </si>
  <si>
    <t>DDR_DQ16</t>
  </si>
  <si>
    <t>DDR_DQ17</t>
  </si>
  <si>
    <t>DDR_DQ18</t>
  </si>
  <si>
    <t>DDR_DQ19</t>
  </si>
  <si>
    <t>DDR_DQ20</t>
  </si>
  <si>
    <t>DDR_DQ21</t>
  </si>
  <si>
    <t>DDR_DQ22</t>
  </si>
  <si>
    <t>DDR_DQM2</t>
  </si>
  <si>
    <t>DDR_DQ23</t>
  </si>
  <si>
    <t>DDR_DQ24</t>
  </si>
  <si>
    <t>DDR_DQ25</t>
  </si>
  <si>
    <t>DDR_DQ26</t>
  </si>
  <si>
    <t>DDR_DQ27</t>
  </si>
  <si>
    <t>DDR_DQ28</t>
  </si>
  <si>
    <t>DDR_DQ29</t>
  </si>
  <si>
    <t>DDR_DQ30</t>
  </si>
  <si>
    <t>DDR_DQ31</t>
  </si>
  <si>
    <t>DDR_DQM3</t>
  </si>
  <si>
    <t>DDR_DQS3N</t>
  </si>
  <si>
    <t>DDR_DQS3P</t>
  </si>
  <si>
    <t>DDR_DQM1</t>
  </si>
  <si>
    <t>DDR_DQS2N</t>
  </si>
  <si>
    <t>DDR_DQS2P</t>
  </si>
  <si>
    <t>DDR_CKE0_A</t>
  </si>
  <si>
    <t>DDR_CKE1_A</t>
  </si>
  <si>
    <t>DDR_CKE0_B</t>
  </si>
  <si>
    <t>DDR_CKE1_B</t>
  </si>
  <si>
    <t>Fill the column F with the track lengths of printed circuit board including via.
Modify  the track length of column F in order to be within the limits of column H and I.</t>
  </si>
  <si>
    <t>Color in column G shows shortest (green) and longest (red) lenghts in  the group.</t>
  </si>
  <si>
    <t>Address/Command</t>
  </si>
  <si>
    <t>Note: This document is an help to cross-check most wire lenght constrains, but cannot detect all DDR implementation issues.
Please also refer to latest AN5723 and AN5724 as well as product Reference Manual and Datasheet when implementing DDR device.</t>
  </si>
  <si>
    <t>STM32MP25xxAK LENGTH (mm)</t>
  </si>
  <si>
    <t>STM32MP25xxAK to memory (mm)</t>
  </si>
  <si>
    <t>STM32MP25xxAK (14x14)</t>
  </si>
  <si>
    <t>Modifiable cell</t>
  </si>
  <si>
    <t>LPDDR4_memory_length_equalization_in_mm_for_STM32MP25xxAK</t>
  </si>
  <si>
    <t>DELTA WITH ((CLK_A_P+CLK_A_N)/2):
   MAX +/- 14.5 mm</t>
  </si>
  <si>
    <t>A-01</t>
  </si>
  <si>
    <t>STM32MP25XXAK_LPDDR4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</si>
</sst>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name val="Arial"/>
      <family val="2"/>
    </font>
    <font>
      <sz val="8"/>
      <name val="Calibri"/>
      <family val="2"/>
    </font>
    <font>
      <b/>
      <sz val="11"/>
      <color theme="1"/>
      <name val="Arial"/>
      <family val="2"/>
    </font>
    <font>
      <sz val="12"/>
      <color theme="1"/>
      <name val="Arial"/>
      <family val="2"/>
    </font>
    <font>
      <b/>
      <sz val="28"/>
      <color theme="1"/>
      <name val="Arial"/>
      <family val="2"/>
    </font>
    <font>
      <b/>
      <sz val="12"/>
      <color theme="1"/>
      <name val="Arial"/>
      <family val="2"/>
    </font>
    <font>
      <sz val="11"/>
      <color theme="1"/>
      <name val="Arial"/>
      <family val="2"/>
    </font>
    <font>
      <b/>
      <sz val="14"/>
      <color theme="1"/>
      <name val="Arial"/>
      <family val="2"/>
    </font>
    <font>
      <b/>
      <sz val="14"/>
      <name val="Arial"/>
      <family val="2"/>
    </font>
    <font>
      <b/>
      <sz val="11"/>
      <color rgb="FFFF0000"/>
      <name val="Arial"/>
      <family val="2"/>
    </font>
    <font>
      <b/>
      <sz val="16"/>
      <color theme="1"/>
      <name val="Arial"/>
      <family val="2"/>
    </font>
    <font>
      <b/>
      <sz val="11"/>
      <color rgb="FF00B050"/>
      <name val="Arial"/>
      <family val="2"/>
    </font>
  </fonts>
  <fills count="8">
    <fill>
      <patternFill patternType="none"/>
    </fill>
    <fill>
      <patternFill patternType="gray125"/>
    </fill>
    <fill>
      <patternFill patternType="solid">
        <fgColor theme="0"/>
        <bgColor indexed="64"/>
      </patternFill>
    </fill>
    <fill>
      <patternFill patternType="solid">
        <fgColor rgb="FF39A9DC"/>
        <bgColor indexed="64"/>
      </patternFill>
    </fill>
    <fill>
      <patternFill patternType="solid">
        <fgColor rgb="FFFFD300"/>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rgb="FFBFBFBF"/>
        <bgColor indexed="64"/>
      </patternFill>
    </fill>
  </fills>
  <borders count="36">
    <border>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95">
    <xf numFmtId="0" fontId="0" fillId="0" borderId="0" xfId="0"/>
    <xf numFmtId="0" fontId="3" fillId="2" borderId="0" xfId="0" applyFont="1" applyFill="1" applyAlignment="1">
      <alignment horizontal="center" vertical="center"/>
    </xf>
    <xf numFmtId="0" fontId="3" fillId="0" borderId="0" xfId="0" applyFont="1" applyAlignment="1">
      <alignment horizontal="center" vertical="center"/>
    </xf>
    <xf numFmtId="0" fontId="1" fillId="3" borderId="1"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9"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3" xfId="0" applyFont="1" applyFill="1" applyBorder="1" applyAlignment="1">
      <alignment horizontal="center" vertical="center"/>
    </xf>
    <xf numFmtId="0" fontId="1" fillId="3" borderId="14"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xf numFmtId="0" fontId="1" fillId="3" borderId="18"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8"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1" fillId="3" borderId="7"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pplyProtection="1">
      <alignment horizontal="center" vertical="center"/>
      <protection locked="0"/>
    </xf>
    <xf numFmtId="0" fontId="1" fillId="3" borderId="4" xfId="0" applyFont="1" applyFill="1" applyBorder="1" applyAlignment="1">
      <alignment horizontal="center" vertical="center"/>
    </xf>
    <xf numFmtId="0" fontId="1" fillId="3" borderId="1" xfId="0" applyFont="1" applyFill="1" applyBorder="1" applyAlignment="1" applyProtection="1">
      <alignment horizontal="center" vertical="center"/>
      <protection locked="0"/>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21" xfId="0" applyFont="1" applyBorder="1" applyAlignment="1">
      <alignment horizontal="center" vertical="center"/>
    </xf>
    <xf numFmtId="0" fontId="1" fillId="3" borderId="21" xfId="0" applyFont="1" applyFill="1" applyBorder="1" applyAlignment="1">
      <alignment horizontal="center" vertical="center"/>
    </xf>
    <xf numFmtId="0" fontId="10" fillId="0" borderId="0" xfId="0" quotePrefix="1" applyFont="1" applyAlignment="1">
      <alignment horizontal="left" vertical="center"/>
    </xf>
    <xf numFmtId="0" fontId="1" fillId="3" borderId="5"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33" xfId="0" applyFont="1" applyFill="1" applyBorder="1" applyAlignment="1">
      <alignment horizontal="center" vertical="center"/>
    </xf>
    <xf numFmtId="0" fontId="1" fillId="3" borderId="30" xfId="0" applyFont="1" applyFill="1" applyBorder="1" applyAlignment="1">
      <alignment horizontal="center" vertical="center"/>
    </xf>
    <xf numFmtId="0" fontId="9" fillId="3" borderId="8" xfId="0" applyFont="1" applyFill="1" applyBorder="1" applyAlignment="1">
      <alignment horizontal="center" vertical="center"/>
    </xf>
    <xf numFmtId="0" fontId="8" fillId="0" borderId="0" xfId="0" applyFont="1" applyAlignment="1">
      <alignment horizontal="center" vertical="center"/>
    </xf>
    <xf numFmtId="0" fontId="1" fillId="0" borderId="16" xfId="0" applyFont="1" applyBorder="1" applyAlignment="1" applyProtection="1">
      <alignment horizontal="center" vertical="center"/>
      <protection locked="0"/>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17" xfId="0" applyFont="1" applyBorder="1" applyAlignment="1" applyProtection="1">
      <alignment horizontal="center" vertical="center"/>
      <protection locked="0"/>
    </xf>
    <xf numFmtId="0" fontId="1" fillId="0" borderId="3" xfId="0" applyFont="1" applyBorder="1" applyAlignment="1">
      <alignment horizontal="center" vertical="center"/>
    </xf>
    <xf numFmtId="0" fontId="1" fillId="0" borderId="10" xfId="0" applyFont="1" applyBorder="1" applyAlignment="1" applyProtection="1">
      <alignment horizontal="center" vertical="center"/>
      <protection locked="0"/>
    </xf>
    <xf numFmtId="0" fontId="1" fillId="0" borderId="5" xfId="0" applyFont="1" applyBorder="1" applyAlignment="1">
      <alignment horizontal="center" vertical="center"/>
    </xf>
    <xf numFmtId="0" fontId="1" fillId="0" borderId="32" xfId="0" applyFont="1" applyBorder="1" applyAlignment="1" applyProtection="1">
      <alignment horizontal="center" vertical="center"/>
      <protection locked="0"/>
    </xf>
    <xf numFmtId="0" fontId="1" fillId="0" borderId="33" xfId="0" applyFont="1" applyBorder="1" applyAlignment="1">
      <alignment horizontal="center" vertical="center"/>
    </xf>
    <xf numFmtId="0" fontId="1" fillId="0" borderId="30" xfId="0" applyFont="1" applyBorder="1" applyAlignment="1">
      <alignment horizontal="center" vertical="center"/>
    </xf>
    <xf numFmtId="0" fontId="1" fillId="0" borderId="20" xfId="0" applyFont="1" applyBorder="1" applyAlignment="1" applyProtection="1">
      <alignment horizontal="center" vertical="center"/>
      <protection locked="0"/>
    </xf>
    <xf numFmtId="0" fontId="1" fillId="0" borderId="12"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0" xfId="0" applyFont="1" applyBorder="1" applyAlignment="1">
      <alignment horizontal="center" vertical="center"/>
    </xf>
    <xf numFmtId="0" fontId="4" fillId="0" borderId="0" xfId="0" applyFont="1" applyAlignment="1" applyProtection="1">
      <alignment vertical="center"/>
      <protection locked="0"/>
    </xf>
    <xf numFmtId="0" fontId="7" fillId="0" borderId="0" xfId="0" applyFont="1" applyProtection="1">
      <protection locked="0"/>
    </xf>
    <xf numFmtId="14" fontId="7" fillId="0" borderId="0" xfId="0" applyNumberFormat="1" applyFont="1" applyAlignment="1" applyProtection="1">
      <alignment horizontal="left"/>
      <protection locked="0"/>
    </xf>
    <xf numFmtId="0" fontId="3" fillId="0" borderId="2" xfId="0" applyFont="1" applyBorder="1" applyAlignment="1">
      <alignment horizontal="left" vertical="center"/>
    </xf>
    <xf numFmtId="0" fontId="1" fillId="4" borderId="10" xfId="0" applyFont="1" applyFill="1" applyBorder="1" applyAlignment="1">
      <alignment horizontal="center" vertical="center"/>
    </xf>
    <xf numFmtId="0" fontId="3" fillId="0" borderId="4" xfId="0" applyFont="1" applyBorder="1" applyAlignment="1">
      <alignment horizontal="left" vertical="center"/>
    </xf>
    <xf numFmtId="0" fontId="3" fillId="0" borderId="0" xfId="0" applyFont="1" applyAlignment="1">
      <alignment horizontal="left" vertical="center"/>
    </xf>
    <xf numFmtId="0" fontId="1" fillId="3" borderId="6" xfId="0" applyFont="1" applyFill="1" applyBorder="1" applyAlignment="1">
      <alignment horizontal="center" vertical="center" wrapText="1"/>
    </xf>
    <xf numFmtId="0" fontId="4" fillId="0" borderId="0" xfId="0" applyFont="1" applyAlignment="1">
      <alignment horizontal="left" vertical="top" wrapText="1"/>
    </xf>
    <xf numFmtId="0" fontId="11" fillId="2" borderId="0" xfId="0" applyFont="1" applyFill="1" applyAlignment="1">
      <alignment horizontal="center" vertical="center"/>
    </xf>
    <xf numFmtId="0" fontId="1" fillId="5" borderId="21" xfId="0" applyFont="1" applyFill="1" applyBorder="1" applyAlignment="1">
      <alignment horizontal="center" vertical="center"/>
    </xf>
    <xf numFmtId="0" fontId="1" fillId="5" borderId="30" xfId="0" applyFont="1" applyFill="1" applyBorder="1" applyAlignment="1">
      <alignment horizontal="center" vertical="center"/>
    </xf>
    <xf numFmtId="0" fontId="3" fillId="0" borderId="34" xfId="0" applyFont="1" applyBorder="1" applyAlignment="1">
      <alignment horizontal="left" wrapText="1"/>
    </xf>
    <xf numFmtId="0" fontId="3" fillId="0" borderId="35" xfId="0" applyFont="1" applyBorder="1" applyAlignment="1">
      <alignment horizontal="left" wrapText="1"/>
    </xf>
    <xf numFmtId="0" fontId="3" fillId="0" borderId="22" xfId="0" applyFont="1" applyBorder="1" applyAlignment="1">
      <alignment horizontal="left" vertical="center" wrapText="1"/>
    </xf>
    <xf numFmtId="0" fontId="3" fillId="0" borderId="23" xfId="0" applyFont="1" applyBorder="1" applyAlignment="1">
      <alignment horizontal="left" vertical="center" wrapText="1"/>
    </xf>
    <xf numFmtId="0" fontId="3" fillId="0" borderId="24" xfId="0" applyFont="1" applyBorder="1" applyAlignment="1">
      <alignment horizontal="left" vertical="center" wrapText="1"/>
    </xf>
    <xf numFmtId="0" fontId="3" fillId="0" borderId="25" xfId="0" applyFont="1" applyBorder="1" applyAlignment="1">
      <alignment horizontal="left" vertical="center" wrapText="1"/>
    </xf>
    <xf numFmtId="0" fontId="1" fillId="0" borderId="21" xfId="0" applyFont="1" applyBorder="1" applyAlignment="1">
      <alignment horizontal="center" vertical="center"/>
    </xf>
    <xf numFmtId="0" fontId="1" fillId="0" borderId="31" xfId="0" applyFont="1" applyBorder="1" applyAlignment="1">
      <alignment horizontal="center" vertical="center"/>
    </xf>
    <xf numFmtId="0" fontId="1" fillId="5" borderId="3"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29"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2" xfId="0" applyFont="1" applyFill="1" applyBorder="1" applyAlignment="1">
      <alignment horizontal="center" vertical="center"/>
    </xf>
    <xf numFmtId="0" fontId="9" fillId="3" borderId="16" xfId="0" applyFont="1" applyFill="1" applyBorder="1" applyAlignment="1">
      <alignment horizontal="center" vertical="center" textRotation="90"/>
    </xf>
    <xf numFmtId="0" fontId="9" fillId="3" borderId="17" xfId="0" applyFont="1" applyFill="1" applyBorder="1" applyAlignment="1">
      <alignment horizontal="center" vertical="center" textRotation="90"/>
    </xf>
    <xf numFmtId="0" fontId="9" fillId="3" borderId="10" xfId="0" applyFont="1" applyFill="1" applyBorder="1" applyAlignment="1">
      <alignment horizontal="center" vertical="center" textRotation="90"/>
    </xf>
    <xf numFmtId="0" fontId="9" fillId="3" borderId="26" xfId="0" applyFont="1" applyFill="1" applyBorder="1" applyAlignment="1">
      <alignment horizontal="center" vertical="center" textRotation="90"/>
    </xf>
    <xf numFmtId="0" fontId="9" fillId="3" borderId="27" xfId="0" applyFont="1" applyFill="1" applyBorder="1" applyAlignment="1">
      <alignment horizontal="center" vertical="center" textRotation="90"/>
    </xf>
    <xf numFmtId="0" fontId="9" fillId="3" borderId="28" xfId="0" applyFont="1" applyFill="1" applyBorder="1" applyAlignment="1">
      <alignment horizontal="center" vertical="center" textRotation="90"/>
    </xf>
    <xf numFmtId="0" fontId="9" fillId="3" borderId="20" xfId="0" applyFont="1" applyFill="1" applyBorder="1" applyAlignment="1">
      <alignment horizontal="center" vertical="center" textRotation="90"/>
    </xf>
    <xf numFmtId="0" fontId="12" fillId="6" borderId="0" xfId="0" applyFont="1" applyFill="1" applyAlignment="1">
      <alignment horizontal="left"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7" borderId="7"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4" xfId="0" applyFont="1" applyFill="1" applyBorder="1" applyAlignment="1">
      <alignment horizontal="center" vertical="center"/>
    </xf>
  </cellXfs>
  <cellStyles count="1">
    <cellStyle name="Normal" xfId="0" builtinId="0"/>
  </cellStyles>
  <dxfs count="16">
    <dxf>
      <font>
        <b/>
        <i val="0"/>
      </font>
    </dxf>
    <dxf>
      <font>
        <b/>
        <i val="0"/>
        <strike val="0"/>
        <color rgb="FF00B050"/>
      </font>
      <fill>
        <patternFill>
          <bgColor theme="6" tint="0.79998168889431442"/>
        </patternFill>
      </fill>
      <border>
        <vertical/>
        <horizontal/>
      </border>
    </dxf>
    <dxf>
      <font>
        <b/>
        <i val="0"/>
        <strike val="0"/>
        <color auto="1"/>
        <name val="Cambria"/>
        <scheme val="none"/>
      </font>
      <fill>
        <patternFill>
          <bgColor rgb="FF39A9DC"/>
        </patternFill>
      </fill>
    </dxf>
    <dxf>
      <font>
        <b/>
        <i val="0"/>
        <strike val="0"/>
        <color auto="1"/>
        <name val="Cambria"/>
        <scheme val="none"/>
      </font>
      <fill>
        <patternFill>
          <bgColor rgb="FFFFD300"/>
        </patternFill>
      </fill>
    </dxf>
    <dxf>
      <font>
        <b/>
        <i val="0"/>
        <strike val="0"/>
        <color auto="1"/>
        <name val="Cambria"/>
        <scheme val="none"/>
      </font>
      <fill>
        <patternFill>
          <bgColor rgb="FFFFD300"/>
        </patternFill>
      </fill>
    </dxf>
    <dxf>
      <font>
        <b/>
        <i val="0"/>
        <strike val="0"/>
        <color auto="1"/>
      </font>
      <fill>
        <patternFill>
          <bgColor rgb="FF39A9DC"/>
        </patternFill>
      </fill>
    </dxf>
    <dxf>
      <font>
        <b/>
        <i val="0"/>
        <strike val="0"/>
        <color rgb="FF00B050"/>
      </font>
      <fill>
        <patternFill>
          <bgColor theme="6" tint="0.79998168889431442"/>
        </patternFill>
      </fill>
      <border>
        <vertical/>
        <horizontal/>
      </border>
    </dxf>
    <dxf>
      <font>
        <b/>
        <i val="0"/>
      </font>
    </dxf>
    <dxf>
      <font>
        <b/>
        <i val="0"/>
        <strike val="0"/>
        <color auto="1"/>
        <name val="Cambria"/>
        <scheme val="none"/>
      </font>
      <fill>
        <patternFill>
          <bgColor rgb="FF39A9DC"/>
        </patternFill>
      </fill>
    </dxf>
    <dxf>
      <font>
        <b/>
        <i val="0"/>
        <strike val="0"/>
        <color auto="1"/>
        <name val="Cambria"/>
        <scheme val="none"/>
      </font>
      <fill>
        <patternFill>
          <bgColor rgb="FFFFD300"/>
        </patternFill>
      </fill>
    </dxf>
    <dxf>
      <font>
        <b/>
        <i val="0"/>
        <strike val="0"/>
        <color auto="1"/>
        <name val="Cambria"/>
        <scheme val="none"/>
      </font>
      <fill>
        <patternFill>
          <bgColor rgb="FFFFD300"/>
        </patternFill>
      </fill>
    </dxf>
    <dxf>
      <font>
        <b/>
        <i val="0"/>
        <strike val="0"/>
        <color auto="1"/>
      </font>
      <fill>
        <patternFill>
          <bgColor rgb="FF39A9DC"/>
        </patternFill>
      </fill>
    </dxf>
    <dxf>
      <font>
        <b/>
        <i val="0"/>
      </font>
    </dxf>
    <dxf>
      <font>
        <b/>
        <i val="0"/>
        <strike val="0"/>
        <color rgb="FF00B050"/>
      </font>
      <fill>
        <patternFill>
          <bgColor theme="6" tint="0.79998168889431442"/>
        </patternFill>
      </fill>
      <border>
        <vertical/>
        <horizontal/>
      </border>
    </dxf>
    <dxf>
      <font>
        <b/>
        <i val="0"/>
      </font>
    </dxf>
    <dxf>
      <font>
        <b/>
        <i val="0"/>
        <strike val="0"/>
        <color rgb="FF00B050"/>
      </font>
      <fill>
        <patternFill>
          <bgColor theme="6" tint="0.79998168889431442"/>
        </patternFill>
      </fill>
      <border>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2657579</xdr:colOff>
      <xdr:row>10</xdr:row>
      <xdr:rowOff>37428</xdr:rowOff>
    </xdr:to>
    <xdr:pic>
      <xdr:nvPicPr>
        <xdr:cNvPr id="4" name="Picture 3">
          <a:extLst>
            <a:ext uri="{FF2B5EF4-FFF2-40B4-BE49-F238E27FC236}">
              <a16:creationId xmlns:a16="http://schemas.microsoft.com/office/drawing/2014/main" id="{BCFC2068-2460-4D52-9319-91EA5DCEB7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0500"/>
          <a:ext cx="2653769" cy="203947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6"/>
  <sheetViews>
    <sheetView tabSelected="1" zoomScale="85" zoomScaleNormal="85" workbookViewId="0">
      <selection activeCell="C9" sqref="C9"/>
    </sheetView>
  </sheetViews>
  <sheetFormatPr defaultColWidth="9" defaultRowHeight="15" x14ac:dyDescent="0.45"/>
  <cols>
    <col min="1" max="1" width="39.83984375" style="12" customWidth="1"/>
    <col min="2" max="2" width="54.578125" style="12" customWidth="1"/>
    <col min="3" max="3" width="23" style="15" customWidth="1"/>
    <col min="4" max="4" width="18" style="12" customWidth="1"/>
    <col min="5" max="5" width="11.41796875" style="15" customWidth="1"/>
    <col min="6" max="6" width="11" style="12" customWidth="1"/>
    <col min="7" max="8" width="10.578125" style="12" customWidth="1"/>
    <col min="9" max="16384" width="9" style="12"/>
  </cols>
  <sheetData>
    <row r="1" spans="2:10" x14ac:dyDescent="0.55000000000000004">
      <c r="C1" s="12"/>
      <c r="E1" s="12"/>
    </row>
    <row r="2" spans="2:10" ht="35.1" x14ac:dyDescent="0.55000000000000004">
      <c r="B2" s="13" t="s">
        <v>201</v>
      </c>
      <c r="C2" s="12"/>
      <c r="E2" s="12"/>
    </row>
    <row r="3" spans="2:10" x14ac:dyDescent="0.55000000000000004">
      <c r="C3" s="12"/>
      <c r="E3" s="12"/>
    </row>
    <row r="4" spans="2:10" x14ac:dyDescent="0.55000000000000004">
      <c r="C4" s="12"/>
      <c r="E4" s="12"/>
    </row>
    <row r="5" spans="2:10" x14ac:dyDescent="0.55000000000000004">
      <c r="C5" s="12"/>
      <c r="E5" s="12"/>
    </row>
    <row r="6" spans="2:10" x14ac:dyDescent="0.55000000000000004">
      <c r="C6" s="12"/>
      <c r="E6" s="12"/>
    </row>
    <row r="7" spans="2:10" x14ac:dyDescent="0.55000000000000004">
      <c r="C7" s="12"/>
      <c r="E7" s="12"/>
    </row>
    <row r="8" spans="2:10" x14ac:dyDescent="0.55000000000000004">
      <c r="B8" s="14" t="s">
        <v>41</v>
      </c>
      <c r="C8" s="55" t="s">
        <v>204</v>
      </c>
      <c r="E8" s="12"/>
    </row>
    <row r="9" spans="2:10" x14ac:dyDescent="0.45">
      <c r="B9" s="14" t="s">
        <v>42</v>
      </c>
      <c r="C9" s="56"/>
    </row>
    <row r="10" spans="2:10" x14ac:dyDescent="0.45">
      <c r="B10" s="14" t="s">
        <v>43</v>
      </c>
      <c r="C10" s="55" t="s">
        <v>203</v>
      </c>
    </row>
    <row r="11" spans="2:10" x14ac:dyDescent="0.45">
      <c r="B11" s="14" t="s">
        <v>44</v>
      </c>
      <c r="C11" s="55"/>
    </row>
    <row r="12" spans="2:10" x14ac:dyDescent="0.45">
      <c r="B12" s="14" t="s">
        <v>45</v>
      </c>
      <c r="C12" s="57">
        <v>45580</v>
      </c>
    </row>
    <row r="16" spans="2:10" ht="42" customHeight="1" x14ac:dyDescent="0.55000000000000004">
      <c r="B16" s="63" t="s">
        <v>196</v>
      </c>
      <c r="C16" s="63"/>
      <c r="D16" s="63"/>
      <c r="E16" s="63"/>
      <c r="F16" s="63"/>
      <c r="G16" s="63"/>
      <c r="H16" s="63"/>
      <c r="I16" s="63"/>
      <c r="J16" s="63"/>
    </row>
  </sheetData>
  <sheetProtection sheet="1" objects="1" scenarios="1"/>
  <mergeCells count="1">
    <mergeCell ref="B16:J16"/>
  </mergeCells>
  <conditionalFormatting sqref="B8:B12 D8">
    <cfRule type="colorScale" priority="216">
      <colorScale>
        <cfvo type="min"/>
        <cfvo type="percentile" val="50"/>
        <cfvo type="max"/>
        <color rgb="FF63BE7B"/>
        <color rgb="FFFFEB84"/>
        <color rgb="FFF8696B"/>
      </colorScale>
    </cfRule>
  </conditionalFormatting>
  <conditionalFormatting sqref="B10">
    <cfRule type="colorScale" priority="12">
      <colorScale>
        <cfvo type="min"/>
        <cfvo type="percentile" val="50"/>
        <cfvo type="max"/>
        <color rgb="FF63BE7B"/>
        <color rgb="FFFFEB84"/>
        <color rgb="FFF8696B"/>
      </colorScale>
    </cfRule>
  </conditionalFormatting>
  <conditionalFormatting sqref="B11">
    <cfRule type="colorScale" priority="11">
      <colorScale>
        <cfvo type="min"/>
        <cfvo type="percentile" val="50"/>
        <cfvo type="max"/>
        <color rgb="FF63BE7B"/>
        <color rgb="FFFFEB84"/>
        <color rgb="FFF8696B"/>
      </colorScale>
    </cfRule>
  </conditionalFormatting>
  <conditionalFormatting sqref="D8">
    <cfRule type="colorScale" priority="10">
      <colorScale>
        <cfvo type="min"/>
        <cfvo type="percentile" val="50"/>
        <cfvo type="max"/>
        <color rgb="FF63BE7B"/>
        <color rgb="FFFFEB84"/>
        <color rgb="FFF8696B"/>
      </colorScale>
    </cfRule>
  </conditionalFormatting>
  <printOptions horizontalCentered="1" verticalCentered="1" gridLines="1"/>
  <pageMargins left="0.51181102362204722" right="0.51181102362204722" top="0.55118110236220474" bottom="0.55118110236220474" header="0.31496062992125984" footer="0.31496062992125984"/>
  <pageSetup paperSize="8" orientation="landscape" horizontalDpi="300" verticalDpi="300" r:id="rId1"/>
  <headerFooter>
    <oddHeader>&amp;F</oddHeader>
    <oddFooter>Page &amp;P de &amp;N&amp;R&amp;1#&amp;"Arial"&amp;12&amp;KFF0000ST Restricted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48" zoomScale="70" zoomScaleNormal="70" workbookViewId="0">
      <selection activeCell="L71" sqref="L70:L71"/>
    </sheetView>
  </sheetViews>
  <sheetFormatPr defaultColWidth="11.41796875" defaultRowHeight="17.7" x14ac:dyDescent="0.55000000000000004"/>
  <cols>
    <col min="1" max="1" width="8" style="39" bestFit="1" customWidth="1"/>
    <col min="2" max="2" width="18" style="2" bestFit="1" customWidth="1"/>
    <col min="3" max="3" width="21.26171875" style="2" customWidth="1"/>
    <col min="4" max="4" width="26.26171875" style="2" customWidth="1"/>
    <col min="5" max="5" width="20.83984375" style="2" customWidth="1"/>
    <col min="6" max="6" width="24" style="2" customWidth="1"/>
    <col min="7" max="7" width="11.578125" style="2" customWidth="1"/>
    <col min="8" max="8" width="30.41796875" style="2" customWidth="1"/>
    <col min="9" max="9" width="28.26171875" style="2" customWidth="1"/>
    <col min="10" max="10" width="7.41796875" style="2" customWidth="1"/>
    <col min="11" max="11" width="11" style="2" customWidth="1"/>
    <col min="12" max="12" width="88.83984375" style="2" customWidth="1"/>
    <col min="13" max="19" width="11.41796875" style="2"/>
    <col min="20" max="20" width="15.41796875" style="2" customWidth="1"/>
    <col min="21" max="16384" width="11.41796875" style="2"/>
  </cols>
  <sheetData>
    <row r="1" spans="1:12" s="1" customFormat="1" ht="36" customHeight="1" thickBot="1" x14ac:dyDescent="0.6">
      <c r="A1" s="64" t="s">
        <v>199</v>
      </c>
      <c r="B1" s="64"/>
      <c r="C1" s="64"/>
      <c r="D1" s="64"/>
      <c r="E1" s="64"/>
      <c r="F1" s="64"/>
      <c r="G1" s="64"/>
      <c r="H1" s="64"/>
      <c r="I1" s="64"/>
    </row>
    <row r="2" spans="1:12" ht="75" customHeight="1" thickBot="1" x14ac:dyDescent="0.55000000000000004">
      <c r="A2" s="38"/>
      <c r="B2" s="20" t="s">
        <v>142</v>
      </c>
      <c r="C2" s="5" t="s">
        <v>0</v>
      </c>
      <c r="D2" s="6" t="s">
        <v>197</v>
      </c>
      <c r="E2" s="21"/>
      <c r="F2" s="20" t="s">
        <v>198</v>
      </c>
      <c r="G2" s="5" t="s">
        <v>31</v>
      </c>
      <c r="H2" s="6" t="s">
        <v>71</v>
      </c>
      <c r="I2" s="62" t="s">
        <v>202</v>
      </c>
      <c r="J2" s="22"/>
      <c r="K2" s="67" t="s">
        <v>193</v>
      </c>
      <c r="L2" s="68"/>
    </row>
    <row r="3" spans="1:12" ht="15.75" customHeight="1" x14ac:dyDescent="0.55000000000000004">
      <c r="A3" s="85" t="s">
        <v>195</v>
      </c>
      <c r="B3" s="10" t="s">
        <v>22</v>
      </c>
      <c r="C3" s="3" t="s">
        <v>189</v>
      </c>
      <c r="D3" s="23">
        <v>3.2490000000000001</v>
      </c>
      <c r="E3" s="22"/>
      <c r="F3" s="40">
        <v>26.582999999999998</v>
      </c>
      <c r="G3" s="41">
        <f t="shared" ref="G3:G33" si="0">IF(OR(NET_NAME="NA",F:F="NA"),"NA",PACKAGE_LENGTH+F:F)</f>
        <v>29.831999999999997</v>
      </c>
      <c r="H3" s="42">
        <f>IF(OR(NET_NAME="NA",F:F="NA"),"NA",G:G-AVERAGEA(CLOCK_A_LENGHTS))</f>
        <v>0.20899999999999608</v>
      </c>
      <c r="I3" s="92"/>
      <c r="J3" s="22"/>
      <c r="K3" s="11" t="s">
        <v>34</v>
      </c>
      <c r="L3" s="58" t="s">
        <v>32</v>
      </c>
    </row>
    <row r="4" spans="1:12" ht="16.5" customHeight="1" thickBot="1" x14ac:dyDescent="0.6">
      <c r="A4" s="86"/>
      <c r="B4" s="11" t="s">
        <v>25</v>
      </c>
      <c r="C4" s="4" t="s">
        <v>190</v>
      </c>
      <c r="D4" s="24">
        <v>7.4550000000000001</v>
      </c>
      <c r="E4" s="22"/>
      <c r="F4" s="43" t="s">
        <v>143</v>
      </c>
      <c r="G4" s="44" t="str">
        <f t="shared" si="0"/>
        <v>NA</v>
      </c>
      <c r="H4" s="28" t="str">
        <f>IF(OR(NET_NAME="NA",F:F="NA"),"NA",G:G-AVERAGEA(CLOCK_A_LENGHTS))</f>
        <v>NA</v>
      </c>
      <c r="I4" s="93"/>
      <c r="J4" s="22"/>
      <c r="K4" s="59" t="s">
        <v>34</v>
      </c>
      <c r="L4" s="60" t="s">
        <v>33</v>
      </c>
    </row>
    <row r="5" spans="1:12" ht="17.5" customHeight="1" thickBot="1" x14ac:dyDescent="0.6">
      <c r="A5" s="86"/>
      <c r="B5" s="11" t="s">
        <v>21</v>
      </c>
      <c r="C5" s="27" t="s">
        <v>72</v>
      </c>
      <c r="D5" s="24">
        <v>4.1769999999999996</v>
      </c>
      <c r="E5" s="22"/>
      <c r="F5" s="43">
        <v>27.834</v>
      </c>
      <c r="G5" s="44">
        <f t="shared" si="0"/>
        <v>32.010999999999996</v>
      </c>
      <c r="H5" s="28">
        <f>IF(OR(NET_NAME="NA",F:F="NA"),"NA",G:G-AVERAGEA(CLOCK_A_LENGHTS))</f>
        <v>2.3879999999999946</v>
      </c>
      <c r="I5" s="93"/>
      <c r="J5" s="22"/>
    </row>
    <row r="6" spans="1:12" ht="17.5" customHeight="1" x14ac:dyDescent="0.55000000000000004">
      <c r="A6" s="86"/>
      <c r="B6" s="11" t="s">
        <v>20</v>
      </c>
      <c r="C6" s="27" t="s">
        <v>73</v>
      </c>
      <c r="D6" s="24">
        <v>2.883</v>
      </c>
      <c r="E6" s="22"/>
      <c r="F6" s="43">
        <v>29.129000000000001</v>
      </c>
      <c r="G6" s="44">
        <f t="shared" si="0"/>
        <v>32.012</v>
      </c>
      <c r="H6" s="28">
        <f>IF(OR(NET_NAME="NA",F:F="NA"),"NA",G:G-AVERAGEA(CLOCK_A_LENGHTS))</f>
        <v>2.3889999999999993</v>
      </c>
      <c r="I6" s="93"/>
      <c r="J6" s="22"/>
      <c r="K6" s="69" t="s">
        <v>194</v>
      </c>
      <c r="L6" s="70"/>
    </row>
    <row r="7" spans="1:12" ht="15.75" customHeight="1" thickBot="1" x14ac:dyDescent="0.6">
      <c r="A7" s="86"/>
      <c r="B7" s="11" t="s">
        <v>30</v>
      </c>
      <c r="C7" s="4" t="s">
        <v>75</v>
      </c>
      <c r="D7" s="24">
        <v>3.6680000000000001</v>
      </c>
      <c r="E7" s="22"/>
      <c r="F7" s="43">
        <v>26.376000000000001</v>
      </c>
      <c r="G7" s="44">
        <f t="shared" si="0"/>
        <v>30.044</v>
      </c>
      <c r="H7" s="81"/>
      <c r="I7" s="93"/>
      <c r="J7" s="22"/>
      <c r="K7" s="71"/>
      <c r="L7" s="72"/>
    </row>
    <row r="8" spans="1:12" ht="15.75" customHeight="1" x14ac:dyDescent="0.55000000000000004">
      <c r="A8" s="86"/>
      <c r="B8" s="11" t="s">
        <v>17</v>
      </c>
      <c r="C8" s="4" t="s">
        <v>76</v>
      </c>
      <c r="D8" s="24">
        <v>3.48</v>
      </c>
      <c r="E8" s="22"/>
      <c r="F8" s="43">
        <v>25.722000000000001</v>
      </c>
      <c r="G8" s="44">
        <f t="shared" si="0"/>
        <v>29.202000000000002</v>
      </c>
      <c r="H8" s="81"/>
      <c r="I8" s="93"/>
      <c r="J8" s="22"/>
    </row>
    <row r="9" spans="1:12" ht="15.75" customHeight="1" x14ac:dyDescent="0.55000000000000004">
      <c r="A9" s="86"/>
      <c r="B9" s="11" t="s">
        <v>29</v>
      </c>
      <c r="C9" s="4" t="s">
        <v>77</v>
      </c>
      <c r="D9" s="24">
        <v>6.4160000000000004</v>
      </c>
      <c r="E9" s="22"/>
      <c r="F9" s="43">
        <v>24.353000000000002</v>
      </c>
      <c r="G9" s="44">
        <f t="shared" si="0"/>
        <v>30.769000000000002</v>
      </c>
      <c r="H9" s="28">
        <f t="shared" ref="H9:H14" si="1">IF(OR(NET_NAME="NA",F:F="NA"),"NA",G:G-AVERAGEA(CLOCK_A_LENGHTS))</f>
        <v>1.1460000000000008</v>
      </c>
      <c r="I9" s="93"/>
      <c r="J9" s="22"/>
    </row>
    <row r="10" spans="1:12" ht="15.75" customHeight="1" thickBot="1" x14ac:dyDescent="0.6">
      <c r="A10" s="86"/>
      <c r="B10" s="11" t="s">
        <v>16</v>
      </c>
      <c r="C10" s="4" t="s">
        <v>78</v>
      </c>
      <c r="D10" s="24">
        <v>8.2970000000000006</v>
      </c>
      <c r="E10" s="22"/>
      <c r="F10" s="43" t="s">
        <v>143</v>
      </c>
      <c r="G10" s="44" t="str">
        <f t="shared" si="0"/>
        <v>NA</v>
      </c>
      <c r="H10" s="28" t="str">
        <f t="shared" si="1"/>
        <v>NA</v>
      </c>
      <c r="I10" s="93"/>
      <c r="J10" s="22"/>
      <c r="K10" s="61" t="s">
        <v>144</v>
      </c>
      <c r="L10" s="61"/>
    </row>
    <row r="11" spans="1:12" ht="15.75" customHeight="1" thickBot="1" x14ac:dyDescent="0.6">
      <c r="A11" s="86"/>
      <c r="B11" s="11" t="s">
        <v>28</v>
      </c>
      <c r="C11" s="27" t="s">
        <v>79</v>
      </c>
      <c r="D11" s="24">
        <v>3.9980000000000002</v>
      </c>
      <c r="E11" s="22"/>
      <c r="F11" s="43">
        <v>23.498000000000001</v>
      </c>
      <c r="G11" s="44">
        <f t="shared" si="0"/>
        <v>27.496000000000002</v>
      </c>
      <c r="H11" s="28">
        <f t="shared" si="1"/>
        <v>-2.1269999999999989</v>
      </c>
      <c r="I11" s="93"/>
      <c r="J11" s="22"/>
    </row>
    <row r="12" spans="1:12" ht="15.75" customHeight="1" thickBot="1" x14ac:dyDescent="0.6">
      <c r="A12" s="86"/>
      <c r="B12" s="11" t="s">
        <v>18</v>
      </c>
      <c r="C12" s="27" t="s">
        <v>74</v>
      </c>
      <c r="D12" s="24">
        <v>2.87</v>
      </c>
      <c r="E12" s="22"/>
      <c r="F12" s="43">
        <v>24.736000000000001</v>
      </c>
      <c r="G12" s="44">
        <f t="shared" si="0"/>
        <v>27.606000000000002</v>
      </c>
      <c r="H12" s="28">
        <f t="shared" si="1"/>
        <v>-2.0169999999999995</v>
      </c>
      <c r="I12" s="93"/>
      <c r="J12" s="22"/>
      <c r="K12" s="89" t="s">
        <v>200</v>
      </c>
      <c r="L12" s="89"/>
    </row>
    <row r="13" spans="1:12" ht="15.75" customHeight="1" thickBot="1" x14ac:dyDescent="0.6">
      <c r="A13" s="86"/>
      <c r="B13" s="11" t="s">
        <v>27</v>
      </c>
      <c r="C13" s="27" t="s">
        <v>80</v>
      </c>
      <c r="D13" s="24">
        <v>2.8029999999999999</v>
      </c>
      <c r="E13" s="22"/>
      <c r="F13" s="43">
        <v>24.689</v>
      </c>
      <c r="G13" s="44">
        <f t="shared" si="0"/>
        <v>27.492000000000001</v>
      </c>
      <c r="H13" s="28">
        <f t="shared" si="1"/>
        <v>-2.1310000000000002</v>
      </c>
      <c r="I13" s="93"/>
    </row>
    <row r="14" spans="1:12" ht="15.75" customHeight="1" thickBot="1" x14ac:dyDescent="0.6">
      <c r="A14" s="86"/>
      <c r="B14" s="18" t="s">
        <v>24</v>
      </c>
      <c r="C14" s="27" t="s">
        <v>81</v>
      </c>
      <c r="D14" s="26">
        <v>3.2320000000000002</v>
      </c>
      <c r="E14" s="22"/>
      <c r="F14" s="45">
        <v>24.254000000000001</v>
      </c>
      <c r="G14" s="46">
        <f t="shared" si="0"/>
        <v>27.486000000000001</v>
      </c>
      <c r="H14" s="29">
        <f t="shared" si="1"/>
        <v>-2.1370000000000005</v>
      </c>
      <c r="I14" s="93"/>
    </row>
    <row r="15" spans="1:12" ht="15.4" customHeight="1" x14ac:dyDescent="0.55000000000000004">
      <c r="A15" s="86"/>
      <c r="B15" s="35" t="s">
        <v>26</v>
      </c>
      <c r="C15" s="36" t="s">
        <v>191</v>
      </c>
      <c r="D15" s="37">
        <v>5.6420000000000003</v>
      </c>
      <c r="E15" s="22"/>
      <c r="F15" s="47">
        <v>24.451000000000001</v>
      </c>
      <c r="G15" s="48">
        <f t="shared" si="0"/>
        <v>30.093</v>
      </c>
      <c r="H15" s="49">
        <f>IF(OR(NET_NAME="NA",F:F="NA"),"NA",G:G-AVERAGEA(CLOCK_B_LENGHTS))</f>
        <v>1.5360000000000014</v>
      </c>
      <c r="I15" s="93"/>
    </row>
    <row r="16" spans="1:12" ht="15.75" customHeight="1" thickBot="1" x14ac:dyDescent="0.6">
      <c r="A16" s="86"/>
      <c r="B16" s="11" t="s">
        <v>19</v>
      </c>
      <c r="C16" s="4" t="s">
        <v>192</v>
      </c>
      <c r="D16" s="24">
        <v>5.7880000000000003</v>
      </c>
      <c r="E16" s="22"/>
      <c r="F16" s="43" t="s">
        <v>143</v>
      </c>
      <c r="G16" s="44" t="str">
        <f t="shared" si="0"/>
        <v>NA</v>
      </c>
      <c r="H16" s="28" t="str">
        <f>IF(OR(NET_NAME="NA",F:F="NA"),"NA",G:G-AVERAGEA(CLOCK_B_LENGHTS))</f>
        <v>NA</v>
      </c>
      <c r="I16" s="93"/>
    </row>
    <row r="17" spans="1:9" ht="17.5" customHeight="1" thickBot="1" x14ac:dyDescent="0.6">
      <c r="A17" s="86"/>
      <c r="B17" s="11" t="s">
        <v>23</v>
      </c>
      <c r="C17" s="27" t="s">
        <v>82</v>
      </c>
      <c r="D17" s="24">
        <v>4.5250000000000004</v>
      </c>
      <c r="E17" s="22"/>
      <c r="F17" s="43">
        <v>26.728999999999999</v>
      </c>
      <c r="G17" s="44">
        <f t="shared" si="0"/>
        <v>31.253999999999998</v>
      </c>
      <c r="H17" s="28">
        <f>IF(OR(NET_NAME="NA",F:F="NA"),"NA",G:G-AVERAGEA(CLOCK_B_LENGHTS))</f>
        <v>2.6969999999999992</v>
      </c>
      <c r="I17" s="93"/>
    </row>
    <row r="18" spans="1:9" ht="15.75" customHeight="1" x14ac:dyDescent="0.55000000000000004">
      <c r="A18" s="86"/>
      <c r="B18" s="11" t="s">
        <v>54</v>
      </c>
      <c r="C18" s="27" t="s">
        <v>83</v>
      </c>
      <c r="D18" s="24">
        <v>2.9889999999999999</v>
      </c>
      <c r="E18" s="22"/>
      <c r="F18" s="43">
        <v>27.184999999999999</v>
      </c>
      <c r="G18" s="44">
        <f t="shared" si="0"/>
        <v>30.173999999999999</v>
      </c>
      <c r="H18" s="28">
        <f>IF(OR(NET_NAME="NA",F:F="NA"),"NA",G:G-AVERAGEA(CLOCK_B_LENGHTS))</f>
        <v>1.6170000000000009</v>
      </c>
      <c r="I18" s="93"/>
    </row>
    <row r="19" spans="1:9" ht="15.75" customHeight="1" x14ac:dyDescent="0.55000000000000004">
      <c r="A19" s="86"/>
      <c r="B19" s="11" t="s">
        <v>55</v>
      </c>
      <c r="C19" s="4" t="s">
        <v>84</v>
      </c>
      <c r="D19" s="24">
        <v>5.4470000000000001</v>
      </c>
      <c r="E19" s="22"/>
      <c r="F19" s="43">
        <v>22.931999999999999</v>
      </c>
      <c r="G19" s="44">
        <f t="shared" si="0"/>
        <v>28.378999999999998</v>
      </c>
      <c r="H19" s="65"/>
      <c r="I19" s="90">
        <f>AVERAGEA(CLOCK_A_LENGHTS)-AVERAGEA(CLOCK_B_LENGHTS)</f>
        <v>1.0660000000000025</v>
      </c>
    </row>
    <row r="20" spans="1:9" ht="15.75" customHeight="1" x14ac:dyDescent="0.55000000000000004">
      <c r="A20" s="86"/>
      <c r="B20" s="11" t="s">
        <v>136</v>
      </c>
      <c r="C20" s="4" t="s">
        <v>85</v>
      </c>
      <c r="D20" s="24">
        <v>6.4359999999999999</v>
      </c>
      <c r="E20" s="22"/>
      <c r="F20" s="43">
        <v>22.298999999999999</v>
      </c>
      <c r="G20" s="44">
        <f t="shared" si="0"/>
        <v>28.734999999999999</v>
      </c>
      <c r="H20" s="66"/>
      <c r="I20" s="90"/>
    </row>
    <row r="21" spans="1:9" ht="15.75" customHeight="1" x14ac:dyDescent="0.55000000000000004">
      <c r="A21" s="86"/>
      <c r="B21" s="11" t="s">
        <v>56</v>
      </c>
      <c r="C21" s="4" t="s">
        <v>86</v>
      </c>
      <c r="D21" s="24">
        <v>6.2489999999999997</v>
      </c>
      <c r="E21" s="22"/>
      <c r="F21" s="43">
        <v>25.114999999999998</v>
      </c>
      <c r="G21" s="44">
        <f t="shared" si="0"/>
        <v>31.363999999999997</v>
      </c>
      <c r="H21" s="28">
        <f t="shared" ref="H21:H26" si="2">IF(OR(NET_NAME="NA",F:F="NA"),"NA",G:G-AVERAGEA(CLOCK_B_LENGHTS))</f>
        <v>2.8069999999999986</v>
      </c>
      <c r="I21" s="93"/>
    </row>
    <row r="22" spans="1:9" ht="15.75" customHeight="1" thickBot="1" x14ac:dyDescent="0.6">
      <c r="A22" s="86"/>
      <c r="B22" s="11" t="s">
        <v>57</v>
      </c>
      <c r="C22" s="4" t="s">
        <v>87</v>
      </c>
      <c r="D22" s="24">
        <v>2.6139999999999999</v>
      </c>
      <c r="E22" s="22"/>
      <c r="F22" s="43" t="s">
        <v>143</v>
      </c>
      <c r="G22" s="44" t="str">
        <f t="shared" si="0"/>
        <v>NA</v>
      </c>
      <c r="H22" s="28" t="str">
        <f t="shared" si="2"/>
        <v>NA</v>
      </c>
      <c r="I22" s="93"/>
    </row>
    <row r="23" spans="1:9" ht="15.75" customHeight="1" thickBot="1" x14ac:dyDescent="0.6">
      <c r="A23" s="86"/>
      <c r="B23" s="11" t="s">
        <v>58</v>
      </c>
      <c r="C23" s="27" t="s">
        <v>88</v>
      </c>
      <c r="D23" s="24">
        <v>3.7629999999999999</v>
      </c>
      <c r="E23" s="22"/>
      <c r="F23" s="43">
        <v>22.940999999999999</v>
      </c>
      <c r="G23" s="44">
        <f t="shared" si="0"/>
        <v>26.704000000000001</v>
      </c>
      <c r="H23" s="28">
        <f t="shared" si="2"/>
        <v>-1.852999999999998</v>
      </c>
      <c r="I23" s="93"/>
    </row>
    <row r="24" spans="1:9" ht="15.6" customHeight="1" thickBot="1" x14ac:dyDescent="0.6">
      <c r="A24" s="86"/>
      <c r="B24" s="11" t="s">
        <v>59</v>
      </c>
      <c r="C24" s="27" t="s">
        <v>89</v>
      </c>
      <c r="D24" s="24">
        <v>4.4909999999999997</v>
      </c>
      <c r="E24" s="22"/>
      <c r="F24" s="43">
        <v>21.844000000000001</v>
      </c>
      <c r="G24" s="44">
        <f t="shared" si="0"/>
        <v>26.335000000000001</v>
      </c>
      <c r="H24" s="28">
        <f t="shared" si="2"/>
        <v>-2.2219999999999978</v>
      </c>
      <c r="I24" s="93"/>
    </row>
    <row r="25" spans="1:9" ht="15.6" customHeight="1" thickBot="1" x14ac:dyDescent="0.6">
      <c r="A25" s="86"/>
      <c r="B25" s="11" t="s">
        <v>60</v>
      </c>
      <c r="C25" s="27" t="s">
        <v>90</v>
      </c>
      <c r="D25" s="24">
        <v>4.8680000000000003</v>
      </c>
      <c r="E25" s="22"/>
      <c r="F25" s="43">
        <v>20.574000000000002</v>
      </c>
      <c r="G25" s="44">
        <f t="shared" si="0"/>
        <v>25.442</v>
      </c>
      <c r="H25" s="28">
        <f t="shared" si="2"/>
        <v>-3.1149999999999984</v>
      </c>
      <c r="I25" s="93"/>
    </row>
    <row r="26" spans="1:9" ht="15.6" customHeight="1" thickBot="1" x14ac:dyDescent="0.6">
      <c r="A26" s="86"/>
      <c r="B26" s="19" t="s">
        <v>61</v>
      </c>
      <c r="C26" s="27" t="s">
        <v>91</v>
      </c>
      <c r="D26" s="31">
        <v>8.0749999999999993</v>
      </c>
      <c r="E26" s="22"/>
      <c r="F26" s="50">
        <v>18.670000000000002</v>
      </c>
      <c r="G26" s="51">
        <f t="shared" si="0"/>
        <v>26.745000000000001</v>
      </c>
      <c r="H26" s="30">
        <f t="shared" si="2"/>
        <v>-1.8119999999999976</v>
      </c>
      <c r="I26" s="93"/>
    </row>
    <row r="27" spans="1:9" ht="15.6" customHeight="1" x14ac:dyDescent="0.55000000000000004">
      <c r="A27" s="86"/>
      <c r="B27" s="10" t="s">
        <v>62</v>
      </c>
      <c r="C27" s="3" t="s">
        <v>143</v>
      </c>
      <c r="D27" s="23">
        <v>5.3019999999999996</v>
      </c>
      <c r="E27" s="22"/>
      <c r="F27" s="52" t="s">
        <v>143</v>
      </c>
      <c r="G27" s="41" t="str">
        <f t="shared" si="0"/>
        <v>NA</v>
      </c>
      <c r="H27" s="42" t="str">
        <f t="shared" ref="H27:H33" si="3">IF(OR(NET_NAME="NA",F:F="NA"),"NA",G:G-AVERAGEA(CLOCK_A_LENGHTS))</f>
        <v>NA</v>
      </c>
      <c r="I27" s="93"/>
    </row>
    <row r="28" spans="1:9" ht="15.6" customHeight="1" x14ac:dyDescent="0.55000000000000004">
      <c r="A28" s="86"/>
      <c r="B28" s="11" t="s">
        <v>63</v>
      </c>
      <c r="C28" s="4" t="s">
        <v>143</v>
      </c>
      <c r="D28" s="24">
        <v>8.3680000000000003</v>
      </c>
      <c r="E28" s="22"/>
      <c r="F28" s="53" t="s">
        <v>143</v>
      </c>
      <c r="G28" s="44" t="str">
        <f t="shared" si="0"/>
        <v>NA</v>
      </c>
      <c r="H28" s="28" t="str">
        <f t="shared" si="3"/>
        <v>NA</v>
      </c>
      <c r="I28" s="93"/>
    </row>
    <row r="29" spans="1:9" ht="15.6" customHeight="1" x14ac:dyDescent="0.55000000000000004">
      <c r="A29" s="86"/>
      <c r="B29" s="11" t="s">
        <v>64</v>
      </c>
      <c r="C29" s="4" t="s">
        <v>143</v>
      </c>
      <c r="D29" s="24">
        <v>7.6609999999999996</v>
      </c>
      <c r="E29" s="22"/>
      <c r="F29" s="53" t="s">
        <v>143</v>
      </c>
      <c r="G29" s="44" t="str">
        <f t="shared" si="0"/>
        <v>NA</v>
      </c>
      <c r="H29" s="28" t="str">
        <f t="shared" si="3"/>
        <v>NA</v>
      </c>
      <c r="I29" s="93"/>
    </row>
    <row r="30" spans="1:9" ht="15.75" customHeight="1" x14ac:dyDescent="0.55000000000000004">
      <c r="A30" s="86"/>
      <c r="B30" s="11" t="s">
        <v>65</v>
      </c>
      <c r="C30" s="4" t="s">
        <v>143</v>
      </c>
      <c r="D30" s="24">
        <v>9.2569999999999997</v>
      </c>
      <c r="E30" s="22"/>
      <c r="F30" s="53" t="s">
        <v>143</v>
      </c>
      <c r="G30" s="44" t="str">
        <f t="shared" si="0"/>
        <v>NA</v>
      </c>
      <c r="H30" s="28" t="str">
        <f t="shared" si="3"/>
        <v>NA</v>
      </c>
      <c r="I30" s="93"/>
    </row>
    <row r="31" spans="1:9" ht="15.75" customHeight="1" x14ac:dyDescent="0.55000000000000004">
      <c r="A31" s="86"/>
      <c r="B31" s="11" t="s">
        <v>66</v>
      </c>
      <c r="C31" s="4" t="s">
        <v>143</v>
      </c>
      <c r="D31" s="24">
        <v>7.1580000000000004</v>
      </c>
      <c r="E31" s="22"/>
      <c r="F31" s="53" t="s">
        <v>143</v>
      </c>
      <c r="G31" s="44" t="str">
        <f t="shared" si="0"/>
        <v>NA</v>
      </c>
      <c r="H31" s="28" t="str">
        <f t="shared" si="3"/>
        <v>NA</v>
      </c>
      <c r="I31" s="93"/>
    </row>
    <row r="32" spans="1:9" ht="15.75" customHeight="1" x14ac:dyDescent="0.55000000000000004">
      <c r="A32" s="86"/>
      <c r="B32" s="11" t="s">
        <v>67</v>
      </c>
      <c r="C32" s="4" t="s">
        <v>143</v>
      </c>
      <c r="D32" s="24">
        <v>6.1239999999999997</v>
      </c>
      <c r="E32" s="22"/>
      <c r="F32" s="53" t="s">
        <v>143</v>
      </c>
      <c r="G32" s="44" t="str">
        <f t="shared" si="0"/>
        <v>NA</v>
      </c>
      <c r="H32" s="28" t="str">
        <f t="shared" si="3"/>
        <v>NA</v>
      </c>
      <c r="I32" s="93"/>
    </row>
    <row r="33" spans="1:9" ht="15.75" customHeight="1" thickBot="1" x14ac:dyDescent="0.6">
      <c r="A33" s="87"/>
      <c r="B33" s="18" t="s">
        <v>68</v>
      </c>
      <c r="C33" s="33" t="s">
        <v>143</v>
      </c>
      <c r="D33" s="26">
        <v>7.0039999999999996</v>
      </c>
      <c r="E33" s="22"/>
      <c r="F33" s="54" t="s">
        <v>143</v>
      </c>
      <c r="G33" s="46" t="str">
        <f t="shared" si="0"/>
        <v>NA</v>
      </c>
      <c r="H33" s="29" t="str">
        <f t="shared" si="3"/>
        <v>NA</v>
      </c>
      <c r="I33" s="94"/>
    </row>
    <row r="37" spans="1:9" ht="18" thickBot="1" x14ac:dyDescent="0.6"/>
    <row r="38" spans="1:9" ht="42.6" thickBot="1" x14ac:dyDescent="0.6">
      <c r="A38" s="38"/>
      <c r="B38" s="16" t="s">
        <v>142</v>
      </c>
      <c r="C38" s="5" t="s">
        <v>0</v>
      </c>
      <c r="D38" s="6" t="s">
        <v>197</v>
      </c>
      <c r="E38" s="21"/>
      <c r="F38" s="20" t="s">
        <v>198</v>
      </c>
      <c r="G38" s="5" t="s">
        <v>31</v>
      </c>
      <c r="H38" s="5" t="s">
        <v>69</v>
      </c>
      <c r="I38" s="6" t="s">
        <v>70</v>
      </c>
    </row>
    <row r="39" spans="1:9" ht="15" customHeight="1" x14ac:dyDescent="0.55000000000000004">
      <c r="A39" s="82" t="s">
        <v>14</v>
      </c>
      <c r="B39" s="7" t="s">
        <v>145</v>
      </c>
      <c r="C39" s="27" t="s">
        <v>93</v>
      </c>
      <c r="D39" s="23">
        <v>5.226</v>
      </c>
      <c r="E39" s="22"/>
      <c r="F39" s="40">
        <v>28.591000000000001</v>
      </c>
      <c r="G39" s="41">
        <f t="shared" ref="G39:G82" si="4">IF(OR(NET_NAME="NA",F:F="NA"),"NA",PACKAGE_LENGTH+F:F)</f>
        <v>33.817</v>
      </c>
      <c r="H39" s="41">
        <f t="shared" ref="H39:H47" si="5">IF(OR(NET_NAME="NA",F:F="NA"),"NA",G:G-AVERAGEA(DQS0_A_LENGTHS))</f>
        <v>-1.4095000000000013</v>
      </c>
      <c r="I39" s="80"/>
    </row>
    <row r="40" spans="1:9" ht="14.1" x14ac:dyDescent="0.55000000000000004">
      <c r="A40" s="83"/>
      <c r="B40" s="8" t="s">
        <v>146</v>
      </c>
      <c r="C40" s="25" t="s">
        <v>92</v>
      </c>
      <c r="D40" s="24">
        <v>5.4249999999999998</v>
      </c>
      <c r="E40" s="22"/>
      <c r="F40" s="43">
        <v>28.655000000000001</v>
      </c>
      <c r="G40" s="44">
        <f t="shared" si="4"/>
        <v>34.08</v>
      </c>
      <c r="H40" s="44">
        <f t="shared" si="5"/>
        <v>-1.1465000000000032</v>
      </c>
      <c r="I40" s="81"/>
    </row>
    <row r="41" spans="1:9" ht="14.1" x14ac:dyDescent="0.55000000000000004">
      <c r="A41" s="83"/>
      <c r="B41" s="8" t="s">
        <v>147</v>
      </c>
      <c r="C41" s="25" t="s">
        <v>94</v>
      </c>
      <c r="D41" s="24">
        <v>5.9939999999999998</v>
      </c>
      <c r="E41" s="22"/>
      <c r="F41" s="43">
        <v>28.858000000000001</v>
      </c>
      <c r="G41" s="44">
        <f t="shared" si="4"/>
        <v>34.852000000000004</v>
      </c>
      <c r="H41" s="44">
        <f t="shared" si="5"/>
        <v>-0.37449999999999761</v>
      </c>
      <c r="I41" s="81"/>
    </row>
    <row r="42" spans="1:9" ht="14.1" x14ac:dyDescent="0.55000000000000004">
      <c r="A42" s="83"/>
      <c r="B42" s="8" t="s">
        <v>148</v>
      </c>
      <c r="C42" s="25" t="s">
        <v>95</v>
      </c>
      <c r="D42" s="24">
        <v>5.98</v>
      </c>
      <c r="E42" s="22"/>
      <c r="F42" s="43">
        <v>30.542000000000002</v>
      </c>
      <c r="G42" s="44">
        <f t="shared" si="4"/>
        <v>36.522000000000006</v>
      </c>
      <c r="H42" s="44">
        <f t="shared" si="5"/>
        <v>1.2955000000000041</v>
      </c>
      <c r="I42" s="81"/>
    </row>
    <row r="43" spans="1:9" ht="14.1" x14ac:dyDescent="0.55000000000000004">
      <c r="A43" s="83"/>
      <c r="B43" s="8" t="s">
        <v>149</v>
      </c>
      <c r="C43" s="25" t="s">
        <v>96</v>
      </c>
      <c r="D43" s="24">
        <v>4.0369999999999999</v>
      </c>
      <c r="E43" s="22"/>
      <c r="F43" s="43">
        <v>29.93</v>
      </c>
      <c r="G43" s="44">
        <f t="shared" si="4"/>
        <v>33.966999999999999</v>
      </c>
      <c r="H43" s="44">
        <f t="shared" si="5"/>
        <v>-1.2595000000000027</v>
      </c>
      <c r="I43" s="81"/>
    </row>
    <row r="44" spans="1:9" ht="14.1" x14ac:dyDescent="0.55000000000000004">
      <c r="A44" s="83"/>
      <c r="B44" s="8" t="s">
        <v>150</v>
      </c>
      <c r="C44" s="25" t="s">
        <v>97</v>
      </c>
      <c r="D44" s="24">
        <v>5.0279999999999996</v>
      </c>
      <c r="E44" s="22"/>
      <c r="F44" s="43">
        <v>29.135999999999999</v>
      </c>
      <c r="G44" s="44">
        <f t="shared" si="4"/>
        <v>34.164000000000001</v>
      </c>
      <c r="H44" s="44">
        <f t="shared" si="5"/>
        <v>-1.0625</v>
      </c>
      <c r="I44" s="81"/>
    </row>
    <row r="45" spans="1:9" ht="14.1" x14ac:dyDescent="0.55000000000000004">
      <c r="A45" s="83"/>
      <c r="B45" s="8" t="s">
        <v>151</v>
      </c>
      <c r="C45" s="25" t="s">
        <v>98</v>
      </c>
      <c r="D45" s="24">
        <v>4.8559999999999999</v>
      </c>
      <c r="E45" s="22"/>
      <c r="F45" s="43">
        <v>29.084</v>
      </c>
      <c r="G45" s="44">
        <f t="shared" si="4"/>
        <v>33.94</v>
      </c>
      <c r="H45" s="44">
        <f t="shared" si="5"/>
        <v>-1.2865000000000038</v>
      </c>
      <c r="I45" s="81"/>
    </row>
    <row r="46" spans="1:9" ht="14.1" x14ac:dyDescent="0.55000000000000004">
      <c r="A46" s="83"/>
      <c r="B46" s="8" t="s">
        <v>152</v>
      </c>
      <c r="C46" s="25" t="s">
        <v>99</v>
      </c>
      <c r="D46" s="24">
        <v>3.9870000000000001</v>
      </c>
      <c r="E46" s="22"/>
      <c r="F46" s="43">
        <v>29.882000000000001</v>
      </c>
      <c r="G46" s="44">
        <f t="shared" si="4"/>
        <v>33.869</v>
      </c>
      <c r="H46" s="44">
        <f t="shared" si="5"/>
        <v>-1.3575000000000017</v>
      </c>
      <c r="I46" s="81"/>
    </row>
    <row r="47" spans="1:9" ht="14.1" x14ac:dyDescent="0.55000000000000004">
      <c r="A47" s="83"/>
      <c r="B47" s="8" t="s">
        <v>153</v>
      </c>
      <c r="C47" s="4" t="s">
        <v>100</v>
      </c>
      <c r="D47" s="24">
        <v>6.0860000000000003</v>
      </c>
      <c r="E47" s="22"/>
      <c r="F47" s="43">
        <v>28.343</v>
      </c>
      <c r="G47" s="44">
        <f t="shared" si="4"/>
        <v>34.429000000000002</v>
      </c>
      <c r="H47" s="44">
        <f t="shared" si="5"/>
        <v>-0.79749999999999943</v>
      </c>
      <c r="I47" s="81"/>
    </row>
    <row r="48" spans="1:9" ht="14.1" x14ac:dyDescent="0.55000000000000004">
      <c r="A48" s="83"/>
      <c r="B48" s="8" t="s">
        <v>154</v>
      </c>
      <c r="C48" s="4" t="s">
        <v>102</v>
      </c>
      <c r="D48" s="24">
        <v>4.9640000000000004</v>
      </c>
      <c r="E48" s="22"/>
      <c r="F48" s="43">
        <v>30.545000000000002</v>
      </c>
      <c r="G48" s="44">
        <f t="shared" si="4"/>
        <v>35.509</v>
      </c>
      <c r="H48" s="75"/>
      <c r="I48" s="90">
        <f>IF(OR(NET_NAME="NA",F:F="NA"),"NA",AVERAGEA(DQS0_A_LENGTHS)-AVERAGEA(CLOCK_A_LENGHTS))</f>
        <v>5.6035000000000004</v>
      </c>
    </row>
    <row r="49" spans="1:9" ht="14.4" thickBot="1" x14ac:dyDescent="0.6">
      <c r="A49" s="84"/>
      <c r="B49" s="17" t="s">
        <v>155</v>
      </c>
      <c r="C49" s="33" t="s">
        <v>101</v>
      </c>
      <c r="D49" s="26">
        <v>5.05</v>
      </c>
      <c r="E49" s="22"/>
      <c r="F49" s="45">
        <v>29.893999999999998</v>
      </c>
      <c r="G49" s="46">
        <f t="shared" si="4"/>
        <v>34.943999999999996</v>
      </c>
      <c r="H49" s="76"/>
      <c r="I49" s="91"/>
    </row>
    <row r="50" spans="1:9" ht="15" customHeight="1" x14ac:dyDescent="0.55000000000000004">
      <c r="A50" s="82" t="s">
        <v>15</v>
      </c>
      <c r="B50" s="7" t="s">
        <v>156</v>
      </c>
      <c r="C50" s="27" t="s">
        <v>103</v>
      </c>
      <c r="D50" s="23">
        <v>5.649</v>
      </c>
      <c r="E50" s="22"/>
      <c r="F50" s="40">
        <v>20.405000000000001</v>
      </c>
      <c r="G50" s="41">
        <f t="shared" si="4"/>
        <v>26.054000000000002</v>
      </c>
      <c r="H50" s="41">
        <f t="shared" ref="H50:H58" si="6">IF(OR(NET_NAME="NA",F:F="NA"),"NA",G:G-AVERAGEA(DQS1_A_LENGTHS))</f>
        <v>-1.3344999999999985</v>
      </c>
      <c r="I50" s="78"/>
    </row>
    <row r="51" spans="1:9" ht="14.1" x14ac:dyDescent="0.55000000000000004">
      <c r="A51" s="83"/>
      <c r="B51" s="8" t="s">
        <v>157</v>
      </c>
      <c r="C51" s="25" t="s">
        <v>104</v>
      </c>
      <c r="D51" s="24">
        <v>4.8170000000000002</v>
      </c>
      <c r="E51" s="22"/>
      <c r="F51" s="43">
        <v>21.195</v>
      </c>
      <c r="G51" s="44">
        <f t="shared" si="4"/>
        <v>26.012</v>
      </c>
      <c r="H51" s="44">
        <f t="shared" si="6"/>
        <v>-1.3765000000000001</v>
      </c>
      <c r="I51" s="79"/>
    </row>
    <row r="52" spans="1:9" ht="14.1" x14ac:dyDescent="0.55000000000000004">
      <c r="A52" s="83"/>
      <c r="B52" s="8" t="s">
        <v>158</v>
      </c>
      <c r="C52" s="25" t="s">
        <v>105</v>
      </c>
      <c r="D52" s="24">
        <v>5.73</v>
      </c>
      <c r="E52" s="22"/>
      <c r="F52" s="43">
        <v>20.428999999999998</v>
      </c>
      <c r="G52" s="44">
        <f t="shared" si="4"/>
        <v>26.158999999999999</v>
      </c>
      <c r="H52" s="44">
        <f t="shared" si="6"/>
        <v>-1.2295000000000016</v>
      </c>
      <c r="I52" s="79"/>
    </row>
    <row r="53" spans="1:9" ht="14.1" x14ac:dyDescent="0.55000000000000004">
      <c r="A53" s="83"/>
      <c r="B53" s="8" t="s">
        <v>159</v>
      </c>
      <c r="C53" s="25" t="s">
        <v>106</v>
      </c>
      <c r="D53" s="24">
        <v>5.3460000000000001</v>
      </c>
      <c r="E53" s="22"/>
      <c r="F53" s="43">
        <v>20.75</v>
      </c>
      <c r="G53" s="44">
        <f t="shared" si="4"/>
        <v>26.096</v>
      </c>
      <c r="H53" s="44">
        <f t="shared" si="6"/>
        <v>-1.2925000000000004</v>
      </c>
      <c r="I53" s="79"/>
    </row>
    <row r="54" spans="1:9" ht="14.1" x14ac:dyDescent="0.55000000000000004">
      <c r="A54" s="83"/>
      <c r="B54" s="8" t="s">
        <v>160</v>
      </c>
      <c r="C54" s="25" t="s">
        <v>107</v>
      </c>
      <c r="D54" s="24">
        <v>4.7960000000000003</v>
      </c>
      <c r="E54" s="22"/>
      <c r="F54" s="43">
        <v>24.007999999999999</v>
      </c>
      <c r="G54" s="44">
        <f t="shared" si="4"/>
        <v>28.803999999999998</v>
      </c>
      <c r="H54" s="44">
        <f t="shared" si="6"/>
        <v>1.415499999999998</v>
      </c>
      <c r="I54" s="79"/>
    </row>
    <row r="55" spans="1:9" ht="14.1" x14ac:dyDescent="0.55000000000000004">
      <c r="A55" s="83"/>
      <c r="B55" s="8" t="s">
        <v>161</v>
      </c>
      <c r="C55" s="25" t="s">
        <v>108</v>
      </c>
      <c r="D55" s="24">
        <v>5.085</v>
      </c>
      <c r="E55" s="22"/>
      <c r="F55" s="43">
        <v>23.672999999999998</v>
      </c>
      <c r="G55" s="44">
        <f t="shared" si="4"/>
        <v>28.757999999999999</v>
      </c>
      <c r="H55" s="44">
        <f t="shared" si="6"/>
        <v>1.3694999999999986</v>
      </c>
      <c r="I55" s="79"/>
    </row>
    <row r="56" spans="1:9" ht="14.1" x14ac:dyDescent="0.55000000000000004">
      <c r="A56" s="83"/>
      <c r="B56" s="8" t="s">
        <v>162</v>
      </c>
      <c r="C56" s="25" t="s">
        <v>109</v>
      </c>
      <c r="D56" s="24">
        <v>4.4160000000000004</v>
      </c>
      <c r="E56" s="22"/>
      <c r="F56" s="43">
        <v>21.65</v>
      </c>
      <c r="G56" s="44">
        <f t="shared" si="4"/>
        <v>26.065999999999999</v>
      </c>
      <c r="H56" s="44">
        <f t="shared" si="6"/>
        <v>-1.3225000000000016</v>
      </c>
      <c r="I56" s="79"/>
    </row>
    <row r="57" spans="1:9" ht="14.1" x14ac:dyDescent="0.55000000000000004">
      <c r="A57" s="83"/>
      <c r="B57" s="8" t="s">
        <v>163</v>
      </c>
      <c r="C57" s="25" t="s">
        <v>110</v>
      </c>
      <c r="D57" s="24">
        <v>5.2270000000000003</v>
      </c>
      <c r="E57" s="22"/>
      <c r="F57" s="43">
        <v>20.827000000000002</v>
      </c>
      <c r="G57" s="44">
        <f t="shared" si="4"/>
        <v>26.054000000000002</v>
      </c>
      <c r="H57" s="44">
        <f t="shared" si="6"/>
        <v>-1.3344999999999985</v>
      </c>
      <c r="I57" s="79"/>
    </row>
    <row r="58" spans="1:9" ht="14.1" x14ac:dyDescent="0.55000000000000004">
      <c r="A58" s="83"/>
      <c r="B58" s="8" t="s">
        <v>186</v>
      </c>
      <c r="C58" s="4" t="s">
        <v>111</v>
      </c>
      <c r="D58" s="24">
        <v>5.2050000000000001</v>
      </c>
      <c r="E58" s="22"/>
      <c r="F58" s="43">
        <v>20.837</v>
      </c>
      <c r="G58" s="44">
        <f t="shared" si="4"/>
        <v>26.042000000000002</v>
      </c>
      <c r="H58" s="44">
        <f t="shared" si="6"/>
        <v>-1.3464999999999989</v>
      </c>
      <c r="I58" s="66"/>
    </row>
    <row r="59" spans="1:9" ht="14.1" x14ac:dyDescent="0.55000000000000004">
      <c r="A59" s="83"/>
      <c r="B59" s="8" t="s">
        <v>164</v>
      </c>
      <c r="C59" s="4" t="s">
        <v>112</v>
      </c>
      <c r="D59" s="24">
        <v>6.7169999999999996</v>
      </c>
      <c r="E59" s="22"/>
      <c r="F59" s="43">
        <v>20.788</v>
      </c>
      <c r="G59" s="44">
        <f t="shared" si="4"/>
        <v>27.504999999999999</v>
      </c>
      <c r="H59" s="75"/>
      <c r="I59" s="73">
        <f>IF(OR(NET_NAME="NA",F:F="NA"),"NA",AVERAGEA(DQS1_A_LENGTHS)-AVERAGEA(CLOCK_A_LENGHTS))</f>
        <v>-2.2345000000000006</v>
      </c>
    </row>
    <row r="60" spans="1:9" ht="14.4" thickBot="1" x14ac:dyDescent="0.6">
      <c r="A60" s="84"/>
      <c r="B60" s="17" t="s">
        <v>165</v>
      </c>
      <c r="C60" s="33" t="s">
        <v>113</v>
      </c>
      <c r="D60" s="26">
        <v>6.8879999999999999</v>
      </c>
      <c r="E60" s="22"/>
      <c r="F60" s="45">
        <v>20.384</v>
      </c>
      <c r="G60" s="46">
        <f t="shared" si="4"/>
        <v>27.271999999999998</v>
      </c>
      <c r="H60" s="76"/>
      <c r="I60" s="74"/>
    </row>
    <row r="61" spans="1:9" ht="15" customHeight="1" x14ac:dyDescent="0.55000000000000004">
      <c r="A61" s="82" t="s">
        <v>52</v>
      </c>
      <c r="B61" s="7" t="s">
        <v>166</v>
      </c>
      <c r="C61" s="27" t="s">
        <v>115</v>
      </c>
      <c r="D61" s="23">
        <v>4.5730000000000004</v>
      </c>
      <c r="E61" s="22"/>
      <c r="F61" s="40">
        <v>27.849</v>
      </c>
      <c r="G61" s="41">
        <f t="shared" si="4"/>
        <v>32.421999999999997</v>
      </c>
      <c r="H61" s="41">
        <f t="shared" ref="H61:H69" si="7">IF(OR(NET_NAME="NA",F:F="NA"),"NA",G:G-AVERAGEA(DQS0_B_LENGTHS))</f>
        <v>-1.3359999999999985</v>
      </c>
      <c r="I61" s="80"/>
    </row>
    <row r="62" spans="1:9" ht="14.1" x14ac:dyDescent="0.55000000000000004">
      <c r="A62" s="83"/>
      <c r="B62" s="8" t="s">
        <v>167</v>
      </c>
      <c r="C62" s="25" t="s">
        <v>116</v>
      </c>
      <c r="D62" s="24">
        <v>5.3460000000000001</v>
      </c>
      <c r="E62" s="22"/>
      <c r="F62" s="43">
        <v>27.071000000000002</v>
      </c>
      <c r="G62" s="44">
        <f t="shared" si="4"/>
        <v>32.417000000000002</v>
      </c>
      <c r="H62" s="44">
        <f t="shared" si="7"/>
        <v>-1.340999999999994</v>
      </c>
      <c r="I62" s="81"/>
    </row>
    <row r="63" spans="1:9" ht="14.1" x14ac:dyDescent="0.55000000000000004">
      <c r="A63" s="83"/>
      <c r="B63" s="8" t="s">
        <v>168</v>
      </c>
      <c r="C63" s="25" t="s">
        <v>117</v>
      </c>
      <c r="D63" s="24">
        <v>5.0060000000000002</v>
      </c>
      <c r="E63" s="22"/>
      <c r="F63" s="43">
        <v>28.959</v>
      </c>
      <c r="G63" s="44">
        <f t="shared" si="4"/>
        <v>33.965000000000003</v>
      </c>
      <c r="H63" s="44">
        <f t="shared" si="7"/>
        <v>0.20700000000000784</v>
      </c>
      <c r="I63" s="81"/>
    </row>
    <row r="64" spans="1:9" ht="14.1" x14ac:dyDescent="0.55000000000000004">
      <c r="A64" s="83"/>
      <c r="B64" s="8" t="s">
        <v>169</v>
      </c>
      <c r="C64" s="25" t="s">
        <v>118</v>
      </c>
      <c r="D64" s="24">
        <v>5.3470000000000004</v>
      </c>
      <c r="E64" s="22"/>
      <c r="F64" s="43">
        <v>29.8</v>
      </c>
      <c r="G64" s="44">
        <f t="shared" si="4"/>
        <v>35.146999999999998</v>
      </c>
      <c r="H64" s="44">
        <f t="shared" si="7"/>
        <v>1.3890000000000029</v>
      </c>
      <c r="I64" s="81"/>
    </row>
    <row r="65" spans="1:9" ht="14.1" x14ac:dyDescent="0.55000000000000004">
      <c r="A65" s="83"/>
      <c r="B65" s="8" t="s">
        <v>170</v>
      </c>
      <c r="C65" s="25" t="s">
        <v>119</v>
      </c>
      <c r="D65" s="24">
        <v>4.2869999999999999</v>
      </c>
      <c r="E65" s="22"/>
      <c r="F65" s="43">
        <v>28.166</v>
      </c>
      <c r="G65" s="44">
        <f t="shared" si="4"/>
        <v>32.453000000000003</v>
      </c>
      <c r="H65" s="44">
        <f t="shared" si="7"/>
        <v>-1.3049999999999926</v>
      </c>
      <c r="I65" s="81"/>
    </row>
    <row r="66" spans="1:9" ht="14.1" x14ac:dyDescent="0.55000000000000004">
      <c r="A66" s="83"/>
      <c r="B66" s="8" t="s">
        <v>171</v>
      </c>
      <c r="C66" s="25" t="s">
        <v>120</v>
      </c>
      <c r="D66" s="24">
        <v>4.6520000000000001</v>
      </c>
      <c r="E66" s="22"/>
      <c r="F66" s="43">
        <v>27.704999999999998</v>
      </c>
      <c r="G66" s="44">
        <f t="shared" si="4"/>
        <v>32.356999999999999</v>
      </c>
      <c r="H66" s="44">
        <f t="shared" si="7"/>
        <v>-1.4009999999999962</v>
      </c>
      <c r="I66" s="81"/>
    </row>
    <row r="67" spans="1:9" ht="14.1" x14ac:dyDescent="0.55000000000000004">
      <c r="A67" s="83"/>
      <c r="B67" s="8" t="s">
        <v>172</v>
      </c>
      <c r="C67" s="25" t="s">
        <v>135</v>
      </c>
      <c r="D67" s="24">
        <v>6.4889999999999999</v>
      </c>
      <c r="E67" s="22"/>
      <c r="F67" s="43">
        <v>25.920999999999999</v>
      </c>
      <c r="G67" s="44">
        <f t="shared" si="4"/>
        <v>32.409999999999997</v>
      </c>
      <c r="H67" s="44">
        <f t="shared" si="7"/>
        <v>-1.347999999999999</v>
      </c>
      <c r="I67" s="81"/>
    </row>
    <row r="68" spans="1:9" ht="14.1" x14ac:dyDescent="0.55000000000000004">
      <c r="A68" s="83"/>
      <c r="B68" s="8" t="s">
        <v>174</v>
      </c>
      <c r="C68" s="25" t="s">
        <v>121</v>
      </c>
      <c r="D68" s="24">
        <v>4.242</v>
      </c>
      <c r="E68" s="22"/>
      <c r="F68" s="43">
        <v>28.285</v>
      </c>
      <c r="G68" s="44">
        <f t="shared" si="4"/>
        <v>32.527000000000001</v>
      </c>
      <c r="H68" s="44">
        <f t="shared" si="7"/>
        <v>-1.2309999999999945</v>
      </c>
      <c r="I68" s="81"/>
    </row>
    <row r="69" spans="1:9" ht="14.1" x14ac:dyDescent="0.55000000000000004">
      <c r="A69" s="83"/>
      <c r="B69" s="8" t="s">
        <v>173</v>
      </c>
      <c r="C69" s="4" t="s">
        <v>122</v>
      </c>
      <c r="D69" s="24">
        <v>6.7569999999999997</v>
      </c>
      <c r="E69" s="22"/>
      <c r="F69" s="43">
        <v>25.751999999999999</v>
      </c>
      <c r="G69" s="44">
        <f t="shared" si="4"/>
        <v>32.509</v>
      </c>
      <c r="H69" s="44">
        <f t="shared" si="7"/>
        <v>-1.2489999999999952</v>
      </c>
      <c r="I69" s="81"/>
    </row>
    <row r="70" spans="1:9" ht="14.1" x14ac:dyDescent="0.55000000000000004">
      <c r="A70" s="83"/>
      <c r="B70" s="8" t="s">
        <v>187</v>
      </c>
      <c r="C70" s="4" t="s">
        <v>123</v>
      </c>
      <c r="D70" s="24">
        <v>5.1989999999999998</v>
      </c>
      <c r="E70" s="22"/>
      <c r="F70" s="43">
        <v>29.286000000000001</v>
      </c>
      <c r="G70" s="44">
        <f t="shared" si="4"/>
        <v>34.484999999999999</v>
      </c>
      <c r="H70" s="75"/>
      <c r="I70" s="73">
        <f>IF(OR(NET_NAME="NA",F:F="NA"),"NA",AVERAGEA(DQS0_B_LENGTHS)-AVERAGEA(CLOCK_B_LENGHTS))</f>
        <v>5.200999999999997</v>
      </c>
    </row>
    <row r="71" spans="1:9" ht="14.4" thickBot="1" x14ac:dyDescent="0.6">
      <c r="A71" s="88"/>
      <c r="B71" s="9" t="s">
        <v>188</v>
      </c>
      <c r="C71" s="34" t="s">
        <v>124</v>
      </c>
      <c r="D71" s="31">
        <v>5.4889999999999999</v>
      </c>
      <c r="E71" s="22"/>
      <c r="F71" s="45">
        <v>27.542000000000002</v>
      </c>
      <c r="G71" s="51">
        <f t="shared" si="4"/>
        <v>33.030999999999999</v>
      </c>
      <c r="H71" s="77"/>
      <c r="I71" s="74"/>
    </row>
    <row r="72" spans="1:9" ht="15" customHeight="1" x14ac:dyDescent="0.55000000000000004">
      <c r="A72" s="82" t="s">
        <v>53</v>
      </c>
      <c r="B72" s="7" t="s">
        <v>175</v>
      </c>
      <c r="C72" s="27" t="s">
        <v>114</v>
      </c>
      <c r="D72" s="23">
        <v>4.1710000000000003</v>
      </c>
      <c r="E72" s="22"/>
      <c r="F72" s="40">
        <v>23.881</v>
      </c>
      <c r="G72" s="41">
        <f t="shared" si="4"/>
        <v>28.052</v>
      </c>
      <c r="H72" s="41">
        <f t="shared" ref="H72:H80" si="8">IF(OR(NET_NAME="NA",F:F="NA"),"NA",G:G-AVERAGEA(DQS1_B_LENGTHS))</f>
        <v>-1.3739999999999988</v>
      </c>
      <c r="I72" s="80"/>
    </row>
    <row r="73" spans="1:9" ht="14.1" x14ac:dyDescent="0.55000000000000004">
      <c r="A73" s="83"/>
      <c r="B73" s="8" t="s">
        <v>176</v>
      </c>
      <c r="C73" s="25" t="s">
        <v>125</v>
      </c>
      <c r="D73" s="24">
        <v>4.1859999999999999</v>
      </c>
      <c r="E73" s="22"/>
      <c r="F73" s="43">
        <v>23.885000000000002</v>
      </c>
      <c r="G73" s="44">
        <f t="shared" si="4"/>
        <v>28.071000000000002</v>
      </c>
      <c r="H73" s="44">
        <f t="shared" si="8"/>
        <v>-1.3549999999999969</v>
      </c>
      <c r="I73" s="81"/>
    </row>
    <row r="74" spans="1:9" ht="14.1" x14ac:dyDescent="0.55000000000000004">
      <c r="A74" s="83"/>
      <c r="B74" s="8" t="s">
        <v>177</v>
      </c>
      <c r="C74" s="25" t="s">
        <v>126</v>
      </c>
      <c r="D74" s="24">
        <v>4.3129999999999997</v>
      </c>
      <c r="E74" s="22"/>
      <c r="F74" s="43">
        <v>23.754000000000001</v>
      </c>
      <c r="G74" s="44">
        <f t="shared" si="4"/>
        <v>28.067</v>
      </c>
      <c r="H74" s="44">
        <f t="shared" si="8"/>
        <v>-1.3589999999999982</v>
      </c>
      <c r="I74" s="81"/>
    </row>
    <row r="75" spans="1:9" ht="14.1" x14ac:dyDescent="0.55000000000000004">
      <c r="A75" s="83"/>
      <c r="B75" s="8" t="s">
        <v>178</v>
      </c>
      <c r="C75" s="25" t="s">
        <v>127</v>
      </c>
      <c r="D75" s="24">
        <v>5.0910000000000002</v>
      </c>
      <c r="E75" s="22"/>
      <c r="F75" s="43">
        <v>23.096</v>
      </c>
      <c r="G75" s="44">
        <f t="shared" si="4"/>
        <v>28.187000000000001</v>
      </c>
      <c r="H75" s="44">
        <f t="shared" si="8"/>
        <v>-1.2389999999999972</v>
      </c>
      <c r="I75" s="81"/>
    </row>
    <row r="76" spans="1:9" ht="14.1" x14ac:dyDescent="0.55000000000000004">
      <c r="A76" s="83"/>
      <c r="B76" s="8" t="s">
        <v>179</v>
      </c>
      <c r="C76" s="25" t="s">
        <v>128</v>
      </c>
      <c r="D76" s="24">
        <v>3.552</v>
      </c>
      <c r="E76" s="22"/>
      <c r="F76" s="43">
        <v>24.672999999999998</v>
      </c>
      <c r="G76" s="44">
        <f t="shared" si="4"/>
        <v>28.224999999999998</v>
      </c>
      <c r="H76" s="44">
        <f t="shared" si="8"/>
        <v>-1.2010000000000005</v>
      </c>
      <c r="I76" s="81"/>
    </row>
    <row r="77" spans="1:9" ht="14.1" x14ac:dyDescent="0.55000000000000004">
      <c r="A77" s="83"/>
      <c r="B77" s="8" t="s">
        <v>180</v>
      </c>
      <c r="C77" s="25" t="s">
        <v>129</v>
      </c>
      <c r="D77" s="24">
        <v>5.47</v>
      </c>
      <c r="E77" s="22"/>
      <c r="F77" s="43">
        <v>23.187999999999999</v>
      </c>
      <c r="G77" s="44">
        <f t="shared" si="4"/>
        <v>28.657999999999998</v>
      </c>
      <c r="H77" s="44">
        <f t="shared" si="8"/>
        <v>-0.76800000000000068</v>
      </c>
      <c r="I77" s="81"/>
    </row>
    <row r="78" spans="1:9" ht="14.1" x14ac:dyDescent="0.55000000000000004">
      <c r="A78" s="83"/>
      <c r="B78" s="8" t="s">
        <v>181</v>
      </c>
      <c r="C78" s="25" t="s">
        <v>130</v>
      </c>
      <c r="D78" s="24">
        <v>4.9690000000000003</v>
      </c>
      <c r="E78" s="22"/>
      <c r="F78" s="43">
        <v>23.966999999999999</v>
      </c>
      <c r="G78" s="44">
        <f t="shared" si="4"/>
        <v>28.936</v>
      </c>
      <c r="H78" s="44">
        <f t="shared" si="8"/>
        <v>-0.48999999999999844</v>
      </c>
      <c r="I78" s="81"/>
    </row>
    <row r="79" spans="1:9" ht="14.1" x14ac:dyDescent="0.55000000000000004">
      <c r="A79" s="83"/>
      <c r="B79" s="8" t="s">
        <v>182</v>
      </c>
      <c r="C79" s="25" t="s">
        <v>131</v>
      </c>
      <c r="D79" s="24">
        <v>5.165</v>
      </c>
      <c r="E79" s="22"/>
      <c r="F79" s="43">
        <v>25.664000000000001</v>
      </c>
      <c r="G79" s="44">
        <f t="shared" si="4"/>
        <v>30.829000000000001</v>
      </c>
      <c r="H79" s="44">
        <f t="shared" si="8"/>
        <v>1.4030000000000022</v>
      </c>
      <c r="I79" s="81"/>
    </row>
    <row r="80" spans="1:9" ht="14.1" x14ac:dyDescent="0.55000000000000004">
      <c r="A80" s="83"/>
      <c r="B80" s="8" t="s">
        <v>183</v>
      </c>
      <c r="C80" s="4" t="s">
        <v>132</v>
      </c>
      <c r="D80" s="24">
        <v>4.8410000000000002</v>
      </c>
      <c r="E80" s="22"/>
      <c r="F80" s="43">
        <v>23.713000000000001</v>
      </c>
      <c r="G80" s="44">
        <f t="shared" si="4"/>
        <v>28.554000000000002</v>
      </c>
      <c r="H80" s="44">
        <f t="shared" si="8"/>
        <v>-0.87199999999999633</v>
      </c>
      <c r="I80" s="81"/>
    </row>
    <row r="81" spans="1:9" ht="14.1" x14ac:dyDescent="0.55000000000000004">
      <c r="A81" s="83"/>
      <c r="B81" s="8" t="s">
        <v>184</v>
      </c>
      <c r="C81" s="4" t="s">
        <v>133</v>
      </c>
      <c r="D81" s="24">
        <v>4.976</v>
      </c>
      <c r="E81" s="22"/>
      <c r="F81" s="43">
        <v>24.15</v>
      </c>
      <c r="G81" s="44">
        <f t="shared" si="4"/>
        <v>29.125999999999998</v>
      </c>
      <c r="H81" s="75"/>
      <c r="I81" s="73">
        <f>IF(OR(NET_NAME="NA",F:F="NA"),"NA",AVERAGEA(DQS1_B_LENGTHS)-AVERAGEA(CLOCK_B_LENGHTS))</f>
        <v>0.86899999999999977</v>
      </c>
    </row>
    <row r="82" spans="1:9" ht="14.4" thickBot="1" x14ac:dyDescent="0.6">
      <c r="A82" s="84"/>
      <c r="B82" s="17" t="s">
        <v>185</v>
      </c>
      <c r="C82" s="33" t="s">
        <v>134</v>
      </c>
      <c r="D82" s="26">
        <v>4.6310000000000002</v>
      </c>
      <c r="E82" s="22"/>
      <c r="F82" s="45">
        <v>25.094999999999999</v>
      </c>
      <c r="G82" s="46">
        <f t="shared" si="4"/>
        <v>29.725999999999999</v>
      </c>
      <c r="H82" s="76"/>
      <c r="I82" s="74"/>
    </row>
    <row r="85" spans="1:9" x14ac:dyDescent="0.55000000000000004">
      <c r="F85" s="32"/>
    </row>
  </sheetData>
  <sheetProtection sheet="1" objects="1" scenarios="1"/>
  <mergeCells count="26">
    <mergeCell ref="H7:H8"/>
    <mergeCell ref="A50:A60"/>
    <mergeCell ref="A61:A71"/>
    <mergeCell ref="K12:L12"/>
    <mergeCell ref="A39:A49"/>
    <mergeCell ref="I48:I49"/>
    <mergeCell ref="I39:I47"/>
    <mergeCell ref="I3:I18"/>
    <mergeCell ref="I19:I20"/>
    <mergeCell ref="I21:I33"/>
    <mergeCell ref="A1:I1"/>
    <mergeCell ref="H19:H20"/>
    <mergeCell ref="K2:L2"/>
    <mergeCell ref="K6:L7"/>
    <mergeCell ref="I81:I82"/>
    <mergeCell ref="H48:H49"/>
    <mergeCell ref="H59:H60"/>
    <mergeCell ref="H70:H71"/>
    <mergeCell ref="H81:H82"/>
    <mergeCell ref="I50:I58"/>
    <mergeCell ref="I59:I60"/>
    <mergeCell ref="I61:I69"/>
    <mergeCell ref="I70:I71"/>
    <mergeCell ref="I72:I80"/>
    <mergeCell ref="A72:A82"/>
    <mergeCell ref="A3:A33"/>
  </mergeCells>
  <phoneticPr fontId="2" type="noConversion"/>
  <conditionalFormatting sqref="A1:L1 A2:H33">
    <cfRule type="expression" dxfId="15" priority="12">
      <formula>CELL("protect",A1)=0</formula>
    </cfRule>
    <cfRule type="cellIs" dxfId="14" priority="15" stopIfTrue="1" operator="equal">
      <formula>"NA"</formula>
    </cfRule>
    <cfRule type="expression" priority="16" stopIfTrue="1">
      <formula>NOT(ISNUMBER(A1))</formula>
    </cfRule>
  </conditionalFormatting>
  <conditionalFormatting sqref="A34:L1048576">
    <cfRule type="expression" dxfId="13" priority="1">
      <formula>CELL("protect",A34)=0</formula>
    </cfRule>
    <cfRule type="cellIs" dxfId="12" priority="2" stopIfTrue="1" operator="equal">
      <formula>"NA"</formula>
    </cfRule>
    <cfRule type="expression" priority="3" stopIfTrue="1">
      <formula>NOT(ISNUMBER(A34))</formula>
    </cfRule>
  </conditionalFormatting>
  <conditionalFormatting sqref="G3:G33">
    <cfRule type="colorScale" priority="25">
      <colorScale>
        <cfvo type="min"/>
        <cfvo type="percentile" val="50"/>
        <cfvo type="max"/>
        <color rgb="FF63BE7B"/>
        <color rgb="FFFFEB84"/>
        <color rgb="FFF8696B"/>
      </colorScale>
    </cfRule>
  </conditionalFormatting>
  <conditionalFormatting sqref="G39:G49">
    <cfRule type="colorScale" priority="17">
      <colorScale>
        <cfvo type="min"/>
        <cfvo type="percentile" val="50"/>
        <cfvo type="max"/>
        <color rgb="FF63BE7B"/>
        <color rgb="FFFFEB84"/>
        <color rgb="FFF8696B"/>
      </colorScale>
    </cfRule>
  </conditionalFormatting>
  <conditionalFormatting sqref="G50:G60">
    <cfRule type="colorScale" priority="18">
      <colorScale>
        <cfvo type="min"/>
        <cfvo type="percentile" val="50"/>
        <cfvo type="max"/>
        <color rgb="FF63BE7B"/>
        <color rgb="FFFFEB84"/>
        <color rgb="FFF8696B"/>
      </colorScale>
    </cfRule>
  </conditionalFormatting>
  <conditionalFormatting sqref="G61:G71">
    <cfRule type="colorScale" priority="19">
      <colorScale>
        <cfvo type="min"/>
        <cfvo type="percentile" val="50"/>
        <cfvo type="max"/>
        <color rgb="FF63BE7B"/>
        <color rgb="FFFFEB84"/>
        <color rgb="FFF8696B"/>
      </colorScale>
    </cfRule>
  </conditionalFormatting>
  <conditionalFormatting sqref="G72:G82">
    <cfRule type="colorScale" priority="20">
      <colorScale>
        <cfvo type="min"/>
        <cfvo type="percentile" val="50"/>
        <cfvo type="max"/>
        <color rgb="FF63BE7B"/>
        <color rgb="FFFFEB84"/>
        <color rgb="FFF8696B"/>
      </colorScale>
    </cfRule>
  </conditionalFormatting>
  <conditionalFormatting sqref="H3:H33">
    <cfRule type="cellIs" dxfId="11" priority="57" operator="between">
      <formula>-3.55</formula>
      <formula>3.55</formula>
    </cfRule>
    <cfRule type="cellIs" dxfId="10" priority="58" operator="notBetween">
      <formula>-3.55</formula>
      <formula>3.55</formula>
    </cfRule>
  </conditionalFormatting>
  <conditionalFormatting sqref="H39:H82">
    <cfRule type="cellIs" dxfId="9" priority="21" operator="notBetween">
      <formula>-1.42</formula>
      <formula>1.42</formula>
    </cfRule>
    <cfRule type="cellIs" dxfId="8" priority="22" operator="between">
      <formula>-1.42</formula>
      <formula>1.42</formula>
    </cfRule>
  </conditionalFormatting>
  <conditionalFormatting sqref="I2:I3 I19 I21">
    <cfRule type="cellIs" dxfId="7" priority="7" stopIfTrue="1" operator="equal">
      <formula>"NA"</formula>
    </cfRule>
    <cfRule type="expression" priority="8" stopIfTrue="1">
      <formula>NOT(ISNUMBER(I2))</formula>
    </cfRule>
  </conditionalFormatting>
  <conditionalFormatting sqref="I19 I2:I3 I21">
    <cfRule type="expression" dxfId="6" priority="6">
      <formula>CELL("protect",I2)=0</formula>
    </cfRule>
  </conditionalFormatting>
  <conditionalFormatting sqref="I19">
    <cfRule type="cellIs" dxfId="5" priority="4" operator="between">
      <formula>-14.5</formula>
      <formula>14.5</formula>
    </cfRule>
    <cfRule type="cellIs" dxfId="4" priority="5" operator="notBetween">
      <formula>-14.5</formula>
      <formula>14.5</formula>
    </cfRule>
  </conditionalFormatting>
  <conditionalFormatting sqref="I48 I59 I70 I81">
    <cfRule type="cellIs" dxfId="3" priority="23" operator="notBetween">
      <formula>-12.07</formula>
      <formula>12.07</formula>
    </cfRule>
    <cfRule type="cellIs" dxfId="2" priority="24" operator="between">
      <formula>-12.07</formula>
      <formula>12.07</formula>
    </cfRule>
  </conditionalFormatting>
  <conditionalFormatting sqref="J2:L33">
    <cfRule type="expression" dxfId="1" priority="9">
      <formula>CELL("protect",J2)=0</formula>
    </cfRule>
    <cfRule type="cellIs" dxfId="0" priority="10" stopIfTrue="1" operator="equal">
      <formula>"NA"</formula>
    </cfRule>
    <cfRule type="expression" priority="11" stopIfTrue="1">
      <formula>NOT(ISNUMBER(J2))</formula>
    </cfRule>
  </conditionalFormatting>
  <printOptions horizontalCentered="1" verticalCentered="1" gridLines="1"/>
  <pageMargins left="0.51181102362204722" right="0.51181102362204722" top="0.55118110236220474" bottom="0.55118110236220474" header="0.31496062992125984" footer="0.31496062992125984"/>
  <pageSetup paperSize="8" orientation="landscape" horizontalDpi="300" verticalDpi="300" r:id="rId1"/>
  <headerFooter>
    <oddHeader>&amp;F</oddHeader>
    <oddFooter>Page &amp;P de &amp;N&amp;R&amp;1#&amp;"Arial"&amp;12&amp;KFF0000ST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
  <sheetViews>
    <sheetView workbookViewId="0"/>
  </sheetViews>
  <sheetFormatPr defaultRowHeight="14.4" x14ac:dyDescent="0.55000000000000004"/>
  <sheetData/>
  <pageMargins left="0.7" right="0.7" top="0.75" bottom="0.75" header="0.3" footer="0.3"/>
  <pageSetup paperSize="9" orientation="portrait" r:id="rId1"/>
  <headerFooter>
    <oddFooter>&amp;R&amp;1#&amp;"Arial"&amp;12&amp;KFF0000ST Restricted</oddFooter>
  </headerFooter>
  <customProperties>
    <customPr name="DCFIdentifier"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
  <sheetViews>
    <sheetView workbookViewId="0"/>
  </sheetViews>
  <sheetFormatPr defaultRowHeight="14.4" x14ac:dyDescent="0.55000000000000004"/>
  <sheetData>
    <row r="1" spans="1:7" x14ac:dyDescent="0.55000000000000004">
      <c r="A1" t="s">
        <v>1</v>
      </c>
      <c r="B1" t="s">
        <v>2</v>
      </c>
      <c r="C1" t="s">
        <v>3</v>
      </c>
      <c r="D1" t="s">
        <v>4</v>
      </c>
      <c r="E1" t="s">
        <v>5</v>
      </c>
      <c r="F1" t="s">
        <v>6</v>
      </c>
      <c r="G1" t="s">
        <v>7</v>
      </c>
    </row>
    <row r="2" spans="1:7" x14ac:dyDescent="0.55000000000000004">
      <c r="A2" t="s">
        <v>8</v>
      </c>
      <c r="B2" t="s">
        <v>9</v>
      </c>
      <c r="C2" t="s">
        <v>10</v>
      </c>
      <c r="D2" t="s">
        <v>11</v>
      </c>
      <c r="E2" t="s">
        <v>12</v>
      </c>
      <c r="F2">
        <v>17</v>
      </c>
      <c r="G2" t="s">
        <v>13</v>
      </c>
    </row>
    <row r="3" spans="1:7" x14ac:dyDescent="0.55000000000000004">
      <c r="A3" t="s">
        <v>35</v>
      </c>
      <c r="B3" t="s">
        <v>36</v>
      </c>
      <c r="C3" t="s">
        <v>37</v>
      </c>
      <c r="D3" t="s">
        <v>38</v>
      </c>
      <c r="E3" t="s">
        <v>39</v>
      </c>
      <c r="F3">
        <v>14</v>
      </c>
      <c r="G3" t="s">
        <v>40</v>
      </c>
    </row>
    <row r="4" spans="1:7" x14ac:dyDescent="0.55000000000000004">
      <c r="A4" t="s">
        <v>46</v>
      </c>
      <c r="B4" t="s">
        <v>47</v>
      </c>
      <c r="C4" t="s">
        <v>48</v>
      </c>
      <c r="D4" t="s">
        <v>49</v>
      </c>
      <c r="E4" t="s">
        <v>50</v>
      </c>
      <c r="F4">
        <v>5</v>
      </c>
      <c r="G4" t="s">
        <v>51</v>
      </c>
    </row>
    <row r="5" spans="1:7" x14ac:dyDescent="0.55000000000000004">
      <c r="A5" t="s">
        <v>46</v>
      </c>
      <c r="B5" t="s">
        <v>137</v>
      </c>
      <c r="C5" t="s">
        <v>138</v>
      </c>
      <c r="D5" t="s">
        <v>139</v>
      </c>
      <c r="E5" t="s">
        <v>140</v>
      </c>
      <c r="F5">
        <v>5</v>
      </c>
      <c r="G5" t="s">
        <v>141</v>
      </c>
    </row>
  </sheetData>
  <pageMargins left="0.7" right="0.7" top="0.75" bottom="0.75" header="0.3" footer="0.3"/>
  <pageSetup paperSize="9" orientation="portrait" r:id="rId1"/>
  <headerFooter>
    <oddFooter>&amp;R&amp;1#&amp;"Arial"&amp;12&amp;KFF0000ST Restricted</oddFooter>
  </headerFooter>
</worksheet>
</file>

<file path=docMetadata/LabelInfo.xml><?xml version="1.0" encoding="utf-8"?>
<clbl:labelList xmlns:clbl="http://schemas.microsoft.com/office/2020/mipLabelMetadata">
  <clbl:label id="{23add6c0-cfdb-4bb9-b90f-bf23b83aa6c0}" enabled="1" method="Privileged" siteId="{75e027c9-20d5-47d5-b82f-77d7cd041e8f}" contentBits="2" removed="0"/>
</clbl:labelLis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Info</vt:lpstr>
      <vt:lpstr>LPDDR4</vt:lpstr>
      <vt:lpstr>Classified as UnClassified</vt:lpstr>
      <vt:lpstr>CLOCK_A_LENGHTS</vt:lpstr>
      <vt:lpstr>CLOCK_B_LENGHTS</vt:lpstr>
      <vt:lpstr>DQS0_A_LENGTHS</vt:lpstr>
      <vt:lpstr>DQS0_B_LENGTHS</vt:lpstr>
      <vt:lpstr>DQS1_A_LENGTHS</vt:lpstr>
      <vt:lpstr>DQS1_B_LENGTHS</vt:lpstr>
      <vt:lpstr>NET_NAME</vt:lpstr>
      <vt:lpstr>PACKAGE_LENGTH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2014-01-28T11:06:07Z</cp:lastPrinted>
  <dcterms:created xsi:type="dcterms:W3CDTF">2013-10-18T18:25:14Z</dcterms:created>
  <dcterms:modified xsi:type="dcterms:W3CDTF">2024-10-15T08:03:23Z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3add6c0-cfdb-4bb9-b90f-bf23b83aa6c0_Enabled">
    <vt:lpwstr>true</vt:lpwstr>
  </property>
  <property fmtid="{D5CDD505-2E9C-101B-9397-08002B2CF9AE}" pid="3" name="MSIP_Label_23add6c0-cfdb-4bb9-b90f-bf23b83aa6c0_SetDate">
    <vt:lpwstr>2023-08-25T13:55:57Z</vt:lpwstr>
  </property>
  <property fmtid="{D5CDD505-2E9C-101B-9397-08002B2CF9AE}" pid="4" name="MSIP_Label_23add6c0-cfdb-4bb9-b90f-bf23b83aa6c0_Method">
    <vt:lpwstr>Privileged</vt:lpwstr>
  </property>
  <property fmtid="{D5CDD505-2E9C-101B-9397-08002B2CF9AE}" pid="5" name="MSIP_Label_23add6c0-cfdb-4bb9-b90f-bf23b83aa6c0_Name">
    <vt:lpwstr>23add6c0-cfdb-4bb9-b90f-bf23b83aa6c0</vt:lpwstr>
  </property>
  <property fmtid="{D5CDD505-2E9C-101B-9397-08002B2CF9AE}" pid="6" name="MSIP_Label_23add6c0-cfdb-4bb9-b90f-bf23b83aa6c0_SiteId">
    <vt:lpwstr>75e027c9-20d5-47d5-b82f-77d7cd041e8f</vt:lpwstr>
  </property>
  <property fmtid="{D5CDD505-2E9C-101B-9397-08002B2CF9AE}" pid="7" name="MSIP_Label_23add6c0-cfdb-4bb9-b90f-bf23b83aa6c0_ActionId">
    <vt:lpwstr>e7de5612-ce81-4978-8f28-6a8a702db77e</vt:lpwstr>
  </property>
  <property fmtid="{D5CDD505-2E9C-101B-9397-08002B2CF9AE}" pid="8" name="MSIP_Label_23add6c0-cfdb-4bb9-b90f-bf23b83aa6c0_ContentBits">
    <vt:lpwstr>2</vt:lpwstr>
  </property>
</Properties>
</file>