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Plan1" sheetId="1" r:id="rId1"/>
    <sheet name="FEI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I2" i="2" s="1"/>
  <c r="L2" i="2"/>
  <c r="M2" i="2" s="1"/>
  <c r="H3" i="2"/>
  <c r="I3" i="2" s="1"/>
  <c r="L3" i="2"/>
  <c r="M3" i="2" s="1"/>
  <c r="H4" i="2"/>
  <c r="I4" i="2" s="1"/>
  <c r="L4" i="2"/>
  <c r="M4" i="2" s="1"/>
  <c r="H5" i="2"/>
  <c r="I5" i="2" s="1"/>
  <c r="L5" i="2"/>
  <c r="M5" i="2" s="1"/>
  <c r="H6" i="2"/>
  <c r="I6" i="2" s="1"/>
  <c r="L6" i="2"/>
  <c r="M6" i="2" s="1"/>
  <c r="H7" i="2"/>
  <c r="I7" i="2" s="1"/>
  <c r="L7" i="2"/>
  <c r="M7" i="2" s="1"/>
  <c r="H8" i="2"/>
  <c r="I8" i="2" s="1"/>
  <c r="L8" i="2"/>
  <c r="M8" i="2" s="1"/>
  <c r="H9" i="2"/>
  <c r="I9" i="2" s="1"/>
  <c r="L9" i="2"/>
  <c r="M9" i="2" s="1"/>
  <c r="H10" i="2"/>
  <c r="I10" i="2" s="1"/>
  <c r="L10" i="2"/>
  <c r="M10" i="2" s="1"/>
  <c r="H11" i="2"/>
  <c r="I11" i="2" s="1"/>
  <c r="L11" i="2"/>
  <c r="M11" i="2" s="1"/>
  <c r="H12" i="2"/>
  <c r="I12" i="2" s="1"/>
  <c r="L12" i="2"/>
  <c r="M12" i="2" s="1"/>
  <c r="H13" i="2"/>
  <c r="I13" i="2" s="1"/>
  <c r="L13" i="2"/>
  <c r="M13" i="2" s="1"/>
  <c r="H14" i="2"/>
  <c r="I14" i="2" s="1"/>
  <c r="L14" i="2"/>
  <c r="M14" i="2" s="1"/>
  <c r="H15" i="2"/>
  <c r="I15" i="2" s="1"/>
  <c r="L15" i="2"/>
  <c r="M15" i="2" s="1"/>
  <c r="H16" i="2"/>
  <c r="I16" i="2" s="1"/>
  <c r="L16" i="2"/>
  <c r="M16" i="2" s="1"/>
  <c r="H17" i="2"/>
  <c r="I17" i="2" s="1"/>
  <c r="L17" i="2"/>
  <c r="M17" i="2" s="1"/>
  <c r="H18" i="2"/>
  <c r="I18" i="2" s="1"/>
  <c r="L18" i="2"/>
  <c r="M18" i="2" s="1"/>
  <c r="H19" i="2"/>
  <c r="I19" i="2" s="1"/>
  <c r="L19" i="2"/>
  <c r="M19" i="2" s="1"/>
  <c r="H20" i="2"/>
  <c r="I20" i="2" s="1"/>
  <c r="L20" i="2"/>
  <c r="M20" i="2" s="1"/>
  <c r="H21" i="2"/>
  <c r="I21" i="2" s="1"/>
  <c r="L21" i="2"/>
  <c r="M21" i="2" s="1"/>
  <c r="H22" i="2"/>
  <c r="I22" i="2" s="1"/>
  <c r="L22" i="2"/>
  <c r="M22" i="2" s="1"/>
  <c r="H23" i="2"/>
  <c r="I23" i="2" s="1"/>
  <c r="L23" i="2"/>
  <c r="M23" i="2" s="1"/>
  <c r="H24" i="2"/>
  <c r="I24" i="2" s="1"/>
  <c r="L24" i="2"/>
  <c r="M24" i="2" s="1"/>
  <c r="H25" i="2"/>
  <c r="I25" i="2" s="1"/>
  <c r="L25" i="2"/>
  <c r="M25" i="2" s="1"/>
  <c r="H26" i="2"/>
  <c r="I26" i="2" s="1"/>
  <c r="L26" i="2"/>
  <c r="M26" i="2" s="1"/>
  <c r="H27" i="2"/>
  <c r="I27" i="2" s="1"/>
  <c r="L27" i="2"/>
  <c r="M27" i="2" s="1"/>
  <c r="H28" i="2"/>
  <c r="I28" i="2" s="1"/>
  <c r="L28" i="2"/>
  <c r="M28" i="2" s="1"/>
  <c r="J27" i="2" l="1"/>
  <c r="K27" i="2" s="1"/>
  <c r="J25" i="2"/>
  <c r="K25" i="2" s="1"/>
  <c r="J23" i="2"/>
  <c r="K23" i="2" s="1"/>
  <c r="J21" i="2"/>
  <c r="K21" i="2" s="1"/>
  <c r="J19" i="2"/>
  <c r="K19" i="2" s="1"/>
  <c r="J17" i="2"/>
  <c r="K17" i="2" s="1"/>
  <c r="J15" i="2"/>
  <c r="K15" i="2" s="1"/>
  <c r="J13" i="2"/>
  <c r="K13" i="2" s="1"/>
  <c r="J11" i="2"/>
  <c r="K11" i="2" s="1"/>
  <c r="J9" i="2"/>
  <c r="K9" i="2" s="1"/>
  <c r="J7" i="2"/>
  <c r="K7" i="2" s="1"/>
  <c r="J5" i="2"/>
  <c r="K5" i="2" s="1"/>
  <c r="J3" i="2"/>
  <c r="K3" i="2" s="1"/>
  <c r="J28" i="2"/>
  <c r="K28" i="2"/>
  <c r="J26" i="2"/>
  <c r="K26" i="2"/>
  <c r="J24" i="2"/>
  <c r="K24" i="2"/>
  <c r="J22" i="2"/>
  <c r="K22" i="2"/>
  <c r="J20" i="2"/>
  <c r="K20" i="2"/>
  <c r="J18" i="2"/>
  <c r="K18" i="2"/>
  <c r="J16" i="2"/>
  <c r="K16" i="2"/>
  <c r="J14" i="2"/>
  <c r="K14" i="2"/>
  <c r="J12" i="2"/>
  <c r="K12" i="2"/>
  <c r="J10" i="2"/>
  <c r="K10" i="2"/>
  <c r="J8" i="2"/>
  <c r="K8" i="2"/>
  <c r="J6" i="2"/>
  <c r="K6" i="2"/>
  <c r="J4" i="2"/>
  <c r="K4" i="2"/>
  <c r="J2" i="2"/>
  <c r="K2" i="2"/>
  <c r="M11" i="1"/>
  <c r="M27" i="1"/>
  <c r="M43" i="1"/>
  <c r="L2" i="1"/>
  <c r="M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7" i="1"/>
  <c r="M47" i="1" s="1"/>
  <c r="I6" i="1"/>
  <c r="I22" i="1"/>
  <c r="H2" i="1"/>
  <c r="I2" i="1" s="1"/>
  <c r="J2" i="1" s="1"/>
  <c r="H3" i="1"/>
  <c r="I3" i="1" s="1"/>
  <c r="J3" i="1" s="1"/>
  <c r="K3" i="1" s="1"/>
  <c r="H4" i="1"/>
  <c r="I4" i="1" s="1"/>
  <c r="J4" i="1" s="1"/>
  <c r="K4" i="1" s="1"/>
  <c r="H5" i="1"/>
  <c r="I5" i="1" s="1"/>
  <c r="J5" i="1" s="1"/>
  <c r="K5" i="1" s="1"/>
  <c r="H6" i="1"/>
  <c r="H7" i="1"/>
  <c r="I7" i="1" s="1"/>
  <c r="J7" i="1" s="1"/>
  <c r="K7" i="1" s="1"/>
  <c r="H8" i="1"/>
  <c r="I8" i="1" s="1"/>
  <c r="J8" i="1" s="1"/>
  <c r="K8" i="1" s="1"/>
  <c r="H9" i="1"/>
  <c r="I9" i="1" s="1"/>
  <c r="J9" i="1" s="1"/>
  <c r="K9" i="1" s="1"/>
  <c r="H10" i="1"/>
  <c r="I10" i="1" s="1"/>
  <c r="H11" i="1"/>
  <c r="I11" i="1" s="1"/>
  <c r="J11" i="1" s="1"/>
  <c r="K11" i="1" s="1"/>
  <c r="H12" i="1"/>
  <c r="I12" i="1" s="1"/>
  <c r="J12" i="1" s="1"/>
  <c r="K12" i="1" s="1"/>
  <c r="H13" i="1"/>
  <c r="I13" i="1" s="1"/>
  <c r="J13" i="1" s="1"/>
  <c r="K13" i="1" s="1"/>
  <c r="H14" i="1"/>
  <c r="I14" i="1" s="1"/>
  <c r="H15" i="1"/>
  <c r="I15" i="1" s="1"/>
  <c r="J15" i="1" s="1"/>
  <c r="K15" i="1" s="1"/>
  <c r="H16" i="1"/>
  <c r="I16" i="1" s="1"/>
  <c r="J16" i="1" s="1"/>
  <c r="K16" i="1" s="1"/>
  <c r="H17" i="1"/>
  <c r="I17" i="1" s="1"/>
  <c r="J17" i="1" s="1"/>
  <c r="K17" i="1" s="1"/>
  <c r="H18" i="1"/>
  <c r="I18" i="1" s="1"/>
  <c r="H19" i="1"/>
  <c r="I19" i="1" s="1"/>
  <c r="J19" i="1" s="1"/>
  <c r="K19" i="1" s="1"/>
  <c r="H20" i="1"/>
  <c r="I20" i="1" s="1"/>
  <c r="J20" i="1" s="1"/>
  <c r="K20" i="1" s="1"/>
  <c r="H21" i="1"/>
  <c r="I21" i="1" s="1"/>
  <c r="J21" i="1" s="1"/>
  <c r="K21" i="1" s="1"/>
  <c r="H22" i="1"/>
  <c r="H23" i="1"/>
  <c r="I23" i="1" s="1"/>
  <c r="J23" i="1" s="1"/>
  <c r="K23" i="1" s="1"/>
  <c r="H24" i="1"/>
  <c r="I24" i="1" s="1"/>
  <c r="J24" i="1" s="1"/>
  <c r="K24" i="1" s="1"/>
  <c r="H25" i="1"/>
  <c r="I25" i="1" s="1"/>
  <c r="J25" i="1" s="1"/>
  <c r="K25" i="1" s="1"/>
  <c r="H26" i="1"/>
  <c r="I26" i="1" s="1"/>
  <c r="H27" i="1"/>
  <c r="I27" i="1" s="1"/>
  <c r="J27" i="1" s="1"/>
  <c r="K27" i="1" s="1"/>
  <c r="H28" i="1"/>
  <c r="I28" i="1" s="1"/>
  <c r="J28" i="1" s="1"/>
  <c r="K28" i="1" s="1"/>
  <c r="H29" i="1"/>
  <c r="I29" i="1" s="1"/>
  <c r="J29" i="1" s="1"/>
  <c r="K29" i="1" s="1"/>
  <c r="H30" i="1"/>
  <c r="I30" i="1" s="1"/>
  <c r="H31" i="1"/>
  <c r="I31" i="1" s="1"/>
  <c r="J31" i="1" s="1"/>
  <c r="K31" i="1" s="1"/>
  <c r="H32" i="1"/>
  <c r="I32" i="1" s="1"/>
  <c r="J32" i="1" s="1"/>
  <c r="K32" i="1" s="1"/>
  <c r="H33" i="1"/>
  <c r="I33" i="1" s="1"/>
  <c r="H34" i="1"/>
  <c r="I34" i="1" s="1"/>
  <c r="K34" i="1" s="1"/>
  <c r="H35" i="1"/>
  <c r="I35" i="1" s="1"/>
  <c r="J35" i="1" s="1"/>
  <c r="K35" i="1" s="1"/>
  <c r="H36" i="1"/>
  <c r="I36" i="1" s="1"/>
  <c r="J36" i="1" s="1"/>
  <c r="K36" i="1" s="1"/>
  <c r="H37" i="1"/>
  <c r="I37" i="1" s="1"/>
  <c r="J37" i="1" s="1"/>
  <c r="K37" i="1" s="1"/>
  <c r="H38" i="1"/>
  <c r="I38" i="1" s="1"/>
  <c r="H39" i="1"/>
  <c r="I39" i="1" s="1"/>
  <c r="J39" i="1" s="1"/>
  <c r="K39" i="1" s="1"/>
  <c r="H40" i="1"/>
  <c r="I40" i="1" s="1"/>
  <c r="J40" i="1" s="1"/>
  <c r="K40" i="1" s="1"/>
  <c r="H41" i="1"/>
  <c r="I41" i="1" s="1"/>
  <c r="J41" i="1" s="1"/>
  <c r="K41" i="1" s="1"/>
  <c r="H42" i="1"/>
  <c r="I42" i="1" s="1"/>
  <c r="H43" i="1"/>
  <c r="I43" i="1" s="1"/>
  <c r="J43" i="1" s="1"/>
  <c r="K43" i="1" s="1"/>
  <c r="H44" i="1"/>
  <c r="I44" i="1" s="1"/>
  <c r="J44" i="1" s="1"/>
  <c r="K44" i="1" s="1"/>
  <c r="H45" i="1"/>
  <c r="I45" i="1" s="1"/>
  <c r="J45" i="1" s="1"/>
  <c r="K45" i="1" s="1"/>
  <c r="H46" i="1"/>
  <c r="I46" i="1" s="1"/>
  <c r="H47" i="1"/>
  <c r="I47" i="1" s="1"/>
  <c r="J47" i="1" s="1"/>
  <c r="K47" i="1" s="1"/>
  <c r="J33" i="1" l="1"/>
  <c r="K33" i="1"/>
  <c r="K2" i="1"/>
  <c r="J46" i="1"/>
  <c r="K46" i="1" s="1"/>
  <c r="J42" i="1"/>
  <c r="K42" i="1" s="1"/>
  <c r="J38" i="1"/>
  <c r="K38" i="1" s="1"/>
  <c r="J34" i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</calcChain>
</file>

<file path=xl/sharedStrings.xml><?xml version="1.0" encoding="utf-8"?>
<sst xmlns="http://schemas.openxmlformats.org/spreadsheetml/2006/main" count="172" uniqueCount="158">
  <si>
    <t>PLU</t>
  </si>
  <si>
    <t>333771</t>
  </si>
  <si>
    <t>29643</t>
  </si>
  <si>
    <t>7797385</t>
  </si>
  <si>
    <t>2324050</t>
  </si>
  <si>
    <t>328999</t>
  </si>
  <si>
    <t>446464</t>
  </si>
  <si>
    <t>28363</t>
  </si>
  <si>
    <t>770040</t>
  </si>
  <si>
    <t>750257</t>
  </si>
  <si>
    <t>6158385</t>
  </si>
  <si>
    <t>1333954</t>
  </si>
  <si>
    <t>1250908</t>
  </si>
  <si>
    <t>1007114</t>
  </si>
  <si>
    <t>4216063</t>
  </si>
  <si>
    <t>301930</t>
  </si>
  <si>
    <t>4694809</t>
  </si>
  <si>
    <t>DESCRICAO DO PRODUTO</t>
  </si>
  <si>
    <t>BABY BEEF MONTANA STEAKHOUSE KG</t>
  </si>
  <si>
    <t>CORACAO DA ALCATRA MATURATTA KG</t>
  </si>
  <si>
    <t>BACON SEARA PECA COMPRA</t>
  </si>
  <si>
    <t>QJ MUCARELA IMP PEC KG</t>
  </si>
  <si>
    <t>CHORIZO BOV MONTANA STEAKHOUSE KG</t>
  </si>
  <si>
    <t>QJ EMMENTAL VIGOR</t>
  </si>
  <si>
    <t>CONTRA FILE MATURATTA</t>
  </si>
  <si>
    <t>QA PICANHA RESFRIADA RB KG</t>
  </si>
  <si>
    <t>FILE MIGNON SUINO TEMP SEARA KG</t>
  </si>
  <si>
    <t>SALS HOT DOG AURORA KG</t>
  </si>
  <si>
    <t>CONTRA FILE BOV RESF COMPRA KG</t>
  </si>
  <si>
    <t>CARRE C PEL COPA E FILE CX E KG</t>
  </si>
  <si>
    <t>QJ PRATO TIROLEZ PECA</t>
  </si>
  <si>
    <t>QJ MUCARELA NAC PEC KG</t>
  </si>
  <si>
    <t>FILE ALCATRA SUI TEMP RES SULITA KG</t>
  </si>
  <si>
    <t>PATINHO BOV RESF PECA VACUO KG</t>
  </si>
  <si>
    <t>UOM QTD PACOTE</t>
  </si>
  <si>
    <t>COMPRI</t>
  </si>
  <si>
    <t>LARG</t>
  </si>
  <si>
    <t>ALTURA</t>
  </si>
  <si>
    <t>EMBALAGEM</t>
  </si>
  <si>
    <t>3911976</t>
  </si>
  <si>
    <t>1248029</t>
  </si>
  <si>
    <t>2277226</t>
  </si>
  <si>
    <t>4694205</t>
  </si>
  <si>
    <t>750226</t>
  </si>
  <si>
    <t>292818</t>
  </si>
  <si>
    <t>587518</t>
  </si>
  <si>
    <t>4887911</t>
  </si>
  <si>
    <t>750264</t>
  </si>
  <si>
    <t>1598025</t>
  </si>
  <si>
    <t>1007091</t>
  </si>
  <si>
    <t>76753</t>
  </si>
  <si>
    <t>239820</t>
  </si>
  <si>
    <t>210638</t>
  </si>
  <si>
    <t>3913659</t>
  </si>
  <si>
    <t>7689666</t>
  </si>
  <si>
    <t>165693</t>
  </si>
  <si>
    <t>1691795</t>
  </si>
  <si>
    <t>280440</t>
  </si>
  <si>
    <t>ACEM BOV RESF CRY PC KG</t>
  </si>
  <si>
    <t>QA QJ MUSS QUALITA PECA</t>
  </si>
  <si>
    <t>CARRE SUINO RESFRIADO KG (COMPRA)</t>
  </si>
  <si>
    <t>COXAO MOLE BOV RESF PECA VACUO KG</t>
  </si>
  <si>
    <t>COSTELA SUINA TEMP SEARA KG</t>
  </si>
  <si>
    <t>CUPIM BOV RESF KG</t>
  </si>
  <si>
    <t>QJ MUSSARELA TIROLEZ LIGHT FORMA</t>
  </si>
  <si>
    <t>BARRIGA SUINA RESF VACUO KG</t>
  </si>
  <si>
    <t>COPA LOMBO SUINA TEMP SEARA KG</t>
  </si>
  <si>
    <t>QJ PRATO ESFER QUATA KG</t>
  </si>
  <si>
    <t>QJ MUSS TIROLEZ PECA</t>
  </si>
  <si>
    <t>FRALDINHA MATURATTA</t>
  </si>
  <si>
    <t>MAMINHA BOVINA RESF BARRA MANSA KG</t>
  </si>
  <si>
    <t>QA COSTELINHA SUINA QUALITA KG</t>
  </si>
  <si>
    <t>PEITO BOV RESF CRY KG</t>
  </si>
  <si>
    <t>QJ EMMENTAL TIROLEZ PECA</t>
  </si>
  <si>
    <t>CXX FILE MIGNON BOV S/ CORDAO RESF</t>
  </si>
  <si>
    <t>ALCATRA MIOLO C/MAMINHA BOV RESF</t>
  </si>
  <si>
    <t>LING MISTA FINA DEFUMADA AURORA KG</t>
  </si>
  <si>
    <t>767422</t>
  </si>
  <si>
    <t>1250907</t>
  </si>
  <si>
    <t>49009</t>
  </si>
  <si>
    <t>47586</t>
  </si>
  <si>
    <t>261647</t>
  </si>
  <si>
    <t>165389</t>
  </si>
  <si>
    <t>750233</t>
  </si>
  <si>
    <t>203845</t>
  </si>
  <si>
    <t>4216810</t>
  </si>
  <si>
    <t>3910559</t>
  </si>
  <si>
    <t>128407</t>
  </si>
  <si>
    <t>3908952</t>
  </si>
  <si>
    <t>4888062</t>
  </si>
  <si>
    <t>2034898</t>
  </si>
  <si>
    <t>47722</t>
  </si>
  <si>
    <t>1246513</t>
  </si>
  <si>
    <t>780124</t>
  </si>
  <si>
    <t>487047</t>
  </si>
  <si>
    <t>5333110</t>
  </si>
  <si>
    <t>1968156</t>
  </si>
  <si>
    <t>ENTRECOTE ESTANCIA 92 RESF KG</t>
  </si>
  <si>
    <t>BARRIG C COSTE C PELE CX F KG</t>
  </si>
  <si>
    <t>PICANHA MATURATTA</t>
  </si>
  <si>
    <t>PICANHA BOV RESF EXTRA LIMPA BASSI</t>
  </si>
  <si>
    <t>QJ EMMENTAL QUATA</t>
  </si>
  <si>
    <t>CONTRA FILE CHORIZO BASSI KG</t>
  </si>
  <si>
    <t>PICANHA SUINA TEMP SEARA KG</t>
  </si>
  <si>
    <t>QJ MINAS PADRAO BUF B DESTINO KG</t>
  </si>
  <si>
    <t>QJ PROVOLONE PECA KG</t>
  </si>
  <si>
    <t>COXAO DURO RESF CRY KG</t>
  </si>
  <si>
    <t>ENTRECOTE CONTRA FILE MONTANA KG</t>
  </si>
  <si>
    <t>CXX PICANHA BOV ESPECIAL RESF KG</t>
  </si>
  <si>
    <t>COSTELA SUINA RESF VACUO KG</t>
  </si>
  <si>
    <t>QJ MUSS COMUM PRESIDENT PECA</t>
  </si>
  <si>
    <t>FRALDINHA BOV EXTRA LIMPA BASSI KG</t>
  </si>
  <si>
    <t>PALETA SUINA C/OSSO RESF VACUO KG</t>
  </si>
  <si>
    <t>PICANHA PUL SELECTION RESF KG</t>
  </si>
  <si>
    <t>QA QJ PROVOLONETE QUALITA</t>
  </si>
  <si>
    <t>QJ HOL PRIMADONNA VERMELHO KG</t>
  </si>
  <si>
    <t>PERNIL SUINO C/OSSO C/PELE RESF KG</t>
  </si>
  <si>
    <t>392815</t>
  </si>
  <si>
    <t>767415</t>
  </si>
  <si>
    <t>172400</t>
  </si>
  <si>
    <t>1150465</t>
  </si>
  <si>
    <t>2100562</t>
  </si>
  <si>
    <t>241342</t>
  </si>
  <si>
    <t>3914403</t>
  </si>
  <si>
    <t>3914083</t>
  </si>
  <si>
    <t>753708</t>
  </si>
  <si>
    <t>4888369</t>
  </si>
  <si>
    <t>5332052</t>
  </si>
  <si>
    <t>4695400</t>
  </si>
  <si>
    <t>2496276</t>
  </si>
  <si>
    <t>771566</t>
  </si>
  <si>
    <t>48118</t>
  </si>
  <si>
    <t>283045</t>
  </si>
  <si>
    <t>4888819</t>
  </si>
  <si>
    <t>766036</t>
  </si>
  <si>
    <t>ENTRECOTE FILE COSTELA MATURATTA</t>
  </si>
  <si>
    <t>BIFE DE CHORIZO ES 92 RESF KG</t>
  </si>
  <si>
    <t>PICANHA SUINA TEMP RESF SULITA</t>
  </si>
  <si>
    <t>CARNE SUINA SALG PRIETO 400GR</t>
  </si>
  <si>
    <t>LING CALAB CURADA SEARA GNEL LCC KG</t>
  </si>
  <si>
    <t>QJ GRUYERE FAIXA AZUL FORMA KG</t>
  </si>
  <si>
    <t>PALETA-PA PALETA COM/SEM MUSCULO</t>
  </si>
  <si>
    <t>MUSCULO BOVINO RESF CRY KG</t>
  </si>
  <si>
    <t>QJ PARM MONTANHES RELIQ CANASTRA PC</t>
  </si>
  <si>
    <t>FILE MINGON SUINO RESF VACUO KG</t>
  </si>
  <si>
    <t>COPA LOMBO SUINO RESF VACUO KG</t>
  </si>
  <si>
    <t>CXX FRALDINHA BOV COMPRA KG</t>
  </si>
  <si>
    <t>QA PATINHO BIFE ATP KG</t>
  </si>
  <si>
    <t>QJ FRESCO DUMONT FRAC KG</t>
  </si>
  <si>
    <t>MAMINHA BOV RESF EXTRA LIMPA BASSI</t>
  </si>
  <si>
    <t>QJ RICOTA FCO MON KG</t>
  </si>
  <si>
    <t>LOMBO SUINO RESF VACUO KG</t>
  </si>
  <si>
    <t>QJ PRATO POLENGHI PECA</t>
  </si>
  <si>
    <t>QTD</t>
  </si>
  <si>
    <t>TIPO</t>
  </si>
  <si>
    <t>PESO</t>
  </si>
  <si>
    <t>VOLUME</t>
  </si>
  <si>
    <t xml:space="preserve">VOLUME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</si>
</sst>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34" workbookViewId="0">
      <selection activeCell="A47" sqref="A47"/>
    </sheetView>
  </sheetViews>
  <sheetFormatPr defaultRowHeight="15" x14ac:dyDescent="0.25"/>
  <cols>
    <col min="1" max="1" width="8" bestFit="1" customWidth="1"/>
    <col min="2" max="2" width="40" bestFit="1" customWidth="1"/>
    <col min="3" max="3" width="17.28515625" bestFit="1" customWidth="1"/>
    <col min="4" max="4" width="8.140625" bestFit="1" customWidth="1"/>
    <col min="5" max="5" width="5.5703125" bestFit="1" customWidth="1"/>
    <col min="6" max="6" width="7.85546875" bestFit="1" customWidth="1"/>
    <col min="7" max="7" width="12.28515625" bestFit="1" customWidth="1"/>
    <col min="8" max="8" width="4.7109375" bestFit="1" customWidth="1"/>
    <col min="9" max="9" width="8.7109375" bestFit="1" customWidth="1"/>
    <col min="10" max="10" width="7" bestFit="1" customWidth="1"/>
    <col min="11" max="11" width="12.28515625" bestFit="1" customWidth="1"/>
    <col min="12" max="12" width="9" bestFit="1" customWidth="1"/>
    <col min="13" max="13" width="10.42578125" bestFit="1" customWidth="1"/>
  </cols>
  <sheetData>
    <row r="1" spans="1:13" x14ac:dyDescent="0.25">
      <c r="A1" s="1" t="s">
        <v>0</v>
      </c>
      <c r="B1" s="1" t="s">
        <v>17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153</v>
      </c>
      <c r="I1" s="3" t="s">
        <v>154</v>
      </c>
      <c r="J1" s="3" t="s">
        <v>155</v>
      </c>
      <c r="K1" s="3" t="s">
        <v>38</v>
      </c>
      <c r="L1" s="3" t="s">
        <v>156</v>
      </c>
      <c r="M1" s="3" t="s">
        <v>157</v>
      </c>
    </row>
    <row r="2" spans="1:13" x14ac:dyDescent="0.25">
      <c r="A2" s="2" t="s">
        <v>50</v>
      </c>
      <c r="B2" s="2" t="s">
        <v>69</v>
      </c>
      <c r="C2" s="4">
        <v>30000</v>
      </c>
      <c r="D2" s="2">
        <v>58</v>
      </c>
      <c r="E2" s="2">
        <v>38</v>
      </c>
      <c r="F2" s="2">
        <v>17</v>
      </c>
      <c r="G2" s="4">
        <v>0.96899999999999997</v>
      </c>
      <c r="H2" s="4">
        <f t="shared" ref="H2:H39" si="0">LEN(C2)</f>
        <v>5</v>
      </c>
      <c r="I2" s="4" t="str">
        <f t="shared" ref="I2:I39" si="1">IF(H2&gt;2,"GRAMAS","CAIXA")</f>
        <v>GRAMAS</v>
      </c>
      <c r="J2" s="4" t="str">
        <f>IF(AND(I2="GRAMAS",H2=5),LEFT(C2,2),IF(AND(I2="GRAMAS",H2=4),LEFT(C2,1),G2))</f>
        <v>30</v>
      </c>
      <c r="K2" s="4">
        <f>IF(I2="GRAMAS",J2+G2,G2)</f>
        <v>30.969000000000001</v>
      </c>
      <c r="L2" s="4">
        <f t="shared" ref="L2:L39" si="2">D2*E2*F2/1000000</f>
        <v>3.7468000000000001E-2</v>
      </c>
      <c r="M2" s="2" t="str">
        <f t="shared" ref="M2:M39" si="3">LEFT(L2,6)</f>
        <v>0,0374</v>
      </c>
    </row>
    <row r="3" spans="1:13" x14ac:dyDescent="0.25">
      <c r="A3" s="2" t="s">
        <v>51</v>
      </c>
      <c r="B3" s="2" t="s">
        <v>70</v>
      </c>
      <c r="C3" s="4">
        <v>28000</v>
      </c>
      <c r="D3" s="2">
        <v>58</v>
      </c>
      <c r="E3" s="2">
        <v>30</v>
      </c>
      <c r="F3" s="2">
        <v>20</v>
      </c>
      <c r="G3" s="4">
        <v>0.5</v>
      </c>
      <c r="H3" s="4">
        <f t="shared" si="0"/>
        <v>5</v>
      </c>
      <c r="I3" s="4" t="str">
        <f t="shared" si="1"/>
        <v>GRAMAS</v>
      </c>
      <c r="J3" s="4" t="str">
        <f>IF(AND(I3="GRAMAS",H3=5),LEFT(C3,2),IF(AND(I3="GRAMAS",H3=4),LEFT(C3,1),G3))</f>
        <v>28</v>
      </c>
      <c r="K3" s="4">
        <f>IF(I3="GRAMAS",J3+G3,G3)</f>
        <v>28.5</v>
      </c>
      <c r="L3" s="4">
        <f t="shared" si="2"/>
        <v>3.4799999999999998E-2</v>
      </c>
      <c r="M3" s="2" t="str">
        <f t="shared" si="3"/>
        <v>0,0348</v>
      </c>
    </row>
    <row r="4" spans="1:13" x14ac:dyDescent="0.25">
      <c r="A4" s="2" t="s">
        <v>52</v>
      </c>
      <c r="B4" s="2" t="s">
        <v>71</v>
      </c>
      <c r="C4" s="4">
        <v>6000</v>
      </c>
      <c r="D4" s="2">
        <v>38</v>
      </c>
      <c r="E4" s="2">
        <v>32</v>
      </c>
      <c r="F4" s="2">
        <v>13</v>
      </c>
      <c r="G4" s="4">
        <v>0.58399999999999996</v>
      </c>
      <c r="H4" s="4">
        <f t="shared" si="0"/>
        <v>4</v>
      </c>
      <c r="I4" s="4" t="str">
        <f t="shared" si="1"/>
        <v>GRAMAS</v>
      </c>
      <c r="J4" s="4" t="str">
        <f>IF(AND(I4="GRAMAS",H4=5),LEFT(C4,2),IF(AND(I4="GRAMAS",H4=4),LEFT(C4,1),G4))</f>
        <v>6</v>
      </c>
      <c r="K4" s="4">
        <f>IF(I4="GRAMAS",J4+G4,G4)</f>
        <v>6.5839999999999996</v>
      </c>
      <c r="L4" s="4">
        <f t="shared" si="2"/>
        <v>1.5807999999999999E-2</v>
      </c>
      <c r="M4" s="2" t="str">
        <f t="shared" si="3"/>
        <v>0,0158</v>
      </c>
    </row>
    <row r="5" spans="1:13" x14ac:dyDescent="0.25">
      <c r="A5" s="2" t="s">
        <v>53</v>
      </c>
      <c r="B5" s="2" t="s">
        <v>72</v>
      </c>
      <c r="C5" s="4">
        <v>29000</v>
      </c>
      <c r="D5" s="2">
        <v>38</v>
      </c>
      <c r="E5" s="2">
        <v>39</v>
      </c>
      <c r="F5" s="2">
        <v>16</v>
      </c>
      <c r="G5" s="4">
        <v>0.88800000000000001</v>
      </c>
      <c r="H5" s="4">
        <f t="shared" si="0"/>
        <v>5</v>
      </c>
      <c r="I5" s="4" t="str">
        <f t="shared" si="1"/>
        <v>GRAMAS</v>
      </c>
      <c r="J5" s="4" t="str">
        <f>IF(AND(I5="GRAMAS",H5=5),LEFT(C5,2),IF(AND(I5="GRAMAS",H5=4),LEFT(C5,1),G5))</f>
        <v>29</v>
      </c>
      <c r="K5" s="4">
        <f>IF(I5="GRAMAS",J5+G5,G5)</f>
        <v>29.888000000000002</v>
      </c>
      <c r="L5" s="4">
        <f t="shared" si="2"/>
        <v>2.3712E-2</v>
      </c>
      <c r="M5" s="2" t="str">
        <f t="shared" si="3"/>
        <v>0,0237</v>
      </c>
    </row>
    <row r="6" spans="1:13" x14ac:dyDescent="0.25">
      <c r="A6" s="2" t="s">
        <v>54</v>
      </c>
      <c r="B6" s="2" t="s">
        <v>73</v>
      </c>
      <c r="C6" s="4">
        <v>16000</v>
      </c>
      <c r="D6" s="2">
        <v>40</v>
      </c>
      <c r="E6" s="2">
        <v>40</v>
      </c>
      <c r="F6" s="2">
        <v>15</v>
      </c>
      <c r="G6" s="4">
        <v>0.50800000000000001</v>
      </c>
      <c r="H6" s="4">
        <f t="shared" si="0"/>
        <v>5</v>
      </c>
      <c r="I6" s="4" t="str">
        <f t="shared" si="1"/>
        <v>GRAMAS</v>
      </c>
      <c r="J6" s="4" t="str">
        <f>IF(AND(I6="GRAMAS",H6=5),LEFT(C6,2),IF(AND(I6="GRAMAS",H6=4),LEFT(C6,1),G6))</f>
        <v>16</v>
      </c>
      <c r="K6" s="4">
        <f>IF(I6="GRAMAS",J6+G6,G6)</f>
        <v>16.507999999999999</v>
      </c>
      <c r="L6" s="4">
        <f t="shared" si="2"/>
        <v>2.4E-2</v>
      </c>
      <c r="M6" s="2" t="str">
        <f t="shared" si="3"/>
        <v>0,024</v>
      </c>
    </row>
    <row r="7" spans="1:13" x14ac:dyDescent="0.25">
      <c r="A7" s="2" t="s">
        <v>55</v>
      </c>
      <c r="B7" s="2" t="s">
        <v>74</v>
      </c>
      <c r="C7" s="4">
        <v>25000</v>
      </c>
      <c r="D7" s="2">
        <v>51</v>
      </c>
      <c r="E7" s="2">
        <v>33</v>
      </c>
      <c r="F7" s="2">
        <v>11</v>
      </c>
      <c r="G7" s="4">
        <v>0.45</v>
      </c>
      <c r="H7" s="4">
        <f t="shared" si="0"/>
        <v>5</v>
      </c>
      <c r="I7" s="4" t="str">
        <f t="shared" si="1"/>
        <v>GRAMAS</v>
      </c>
      <c r="J7" s="4" t="str">
        <f t="shared" ref="J7:J38" si="4">IF(AND(I7="GRAMAS",H7=5),LEFT(C7,2),IF(AND(I7="GRAMAS",H7=4),LEFT(C7,1),G7))</f>
        <v>25</v>
      </c>
      <c r="K7" s="4">
        <f t="shared" ref="K7:K38" si="5">IF(I7="GRAMAS",J7+G7,G7)</f>
        <v>25.45</v>
      </c>
      <c r="L7" s="4">
        <f t="shared" si="2"/>
        <v>1.8513000000000002E-2</v>
      </c>
      <c r="M7" s="2" t="str">
        <f t="shared" si="3"/>
        <v>0,0185</v>
      </c>
    </row>
    <row r="8" spans="1:13" x14ac:dyDescent="0.25">
      <c r="A8" s="2" t="s">
        <v>56</v>
      </c>
      <c r="B8" s="2" t="s">
        <v>75</v>
      </c>
      <c r="C8" s="4">
        <v>31000</v>
      </c>
      <c r="D8" s="2">
        <v>56</v>
      </c>
      <c r="E8" s="2">
        <v>38</v>
      </c>
      <c r="F8" s="2">
        <v>17</v>
      </c>
      <c r="G8" s="4">
        <v>0.8</v>
      </c>
      <c r="H8" s="4">
        <f t="shared" si="0"/>
        <v>5</v>
      </c>
      <c r="I8" s="4" t="str">
        <f t="shared" si="1"/>
        <v>GRAMAS</v>
      </c>
      <c r="J8" s="4" t="str">
        <f t="shared" si="4"/>
        <v>31</v>
      </c>
      <c r="K8" s="4">
        <f t="shared" si="5"/>
        <v>31.8</v>
      </c>
      <c r="L8" s="4">
        <f t="shared" si="2"/>
        <v>3.6176E-2</v>
      </c>
      <c r="M8" s="2" t="str">
        <f t="shared" si="3"/>
        <v>0,0361</v>
      </c>
    </row>
    <row r="9" spans="1:13" x14ac:dyDescent="0.25">
      <c r="A9" s="2" t="s">
        <v>57</v>
      </c>
      <c r="B9" s="2" t="s">
        <v>76</v>
      </c>
      <c r="C9" s="4">
        <v>25000</v>
      </c>
      <c r="D9" s="2">
        <v>54</v>
      </c>
      <c r="E9" s="2">
        <v>38</v>
      </c>
      <c r="F9" s="2">
        <v>22</v>
      </c>
      <c r="G9" s="4">
        <v>1.034</v>
      </c>
      <c r="H9" s="4">
        <f t="shared" si="0"/>
        <v>5</v>
      </c>
      <c r="I9" s="4" t="str">
        <f t="shared" si="1"/>
        <v>GRAMAS</v>
      </c>
      <c r="J9" s="4" t="str">
        <f t="shared" si="4"/>
        <v>25</v>
      </c>
      <c r="K9" s="4">
        <f t="shared" si="5"/>
        <v>26.033999999999999</v>
      </c>
      <c r="L9" s="4">
        <f t="shared" si="2"/>
        <v>4.5143999999999997E-2</v>
      </c>
      <c r="M9" s="2" t="str">
        <f t="shared" si="3"/>
        <v>0,0451</v>
      </c>
    </row>
    <row r="10" spans="1:13" x14ac:dyDescent="0.25">
      <c r="A10" s="2" t="s">
        <v>77</v>
      </c>
      <c r="B10" s="2" t="s">
        <v>97</v>
      </c>
      <c r="C10" s="4">
        <v>15000</v>
      </c>
      <c r="D10" s="2">
        <v>59</v>
      </c>
      <c r="E10" s="2">
        <v>25</v>
      </c>
      <c r="F10" s="2">
        <v>17</v>
      </c>
      <c r="G10" s="4">
        <v>0.75</v>
      </c>
      <c r="H10" s="4">
        <f t="shared" si="0"/>
        <v>5</v>
      </c>
      <c r="I10" s="4" t="str">
        <f t="shared" si="1"/>
        <v>GRAMAS</v>
      </c>
      <c r="J10" s="4" t="str">
        <f t="shared" si="4"/>
        <v>15</v>
      </c>
      <c r="K10" s="4">
        <f t="shared" si="5"/>
        <v>15.75</v>
      </c>
      <c r="L10" s="4">
        <f t="shared" si="2"/>
        <v>2.5075E-2</v>
      </c>
      <c r="M10" s="2" t="str">
        <f t="shared" si="3"/>
        <v>0,0250</v>
      </c>
    </row>
    <row r="11" spans="1:13" x14ac:dyDescent="0.25">
      <c r="A11" s="2" t="s">
        <v>78</v>
      </c>
      <c r="B11" s="2" t="s">
        <v>98</v>
      </c>
      <c r="C11" s="4">
        <v>21000</v>
      </c>
      <c r="D11" s="2">
        <v>58</v>
      </c>
      <c r="E11" s="2">
        <v>38</v>
      </c>
      <c r="F11" s="2">
        <v>18</v>
      </c>
      <c r="G11" s="4">
        <v>1</v>
      </c>
      <c r="H11" s="4">
        <f t="shared" si="0"/>
        <v>5</v>
      </c>
      <c r="I11" s="4" t="str">
        <f t="shared" si="1"/>
        <v>GRAMAS</v>
      </c>
      <c r="J11" s="4" t="str">
        <f t="shared" si="4"/>
        <v>21</v>
      </c>
      <c r="K11" s="4">
        <f t="shared" si="5"/>
        <v>22</v>
      </c>
      <c r="L11" s="4">
        <f t="shared" si="2"/>
        <v>3.9671999999999999E-2</v>
      </c>
      <c r="M11" s="2" t="str">
        <f t="shared" si="3"/>
        <v>0,0396</v>
      </c>
    </row>
    <row r="12" spans="1:13" x14ac:dyDescent="0.25">
      <c r="A12" s="2" t="s">
        <v>79</v>
      </c>
      <c r="B12" s="2" t="s">
        <v>99</v>
      </c>
      <c r="C12" s="4">
        <v>27000</v>
      </c>
      <c r="D12" s="2">
        <v>58</v>
      </c>
      <c r="E12" s="2">
        <v>38</v>
      </c>
      <c r="F12" s="2">
        <v>16</v>
      </c>
      <c r="G12" s="4">
        <v>0.80700000000000005</v>
      </c>
      <c r="H12" s="4">
        <f t="shared" si="0"/>
        <v>5</v>
      </c>
      <c r="I12" s="4" t="str">
        <f t="shared" si="1"/>
        <v>GRAMAS</v>
      </c>
      <c r="J12" s="4" t="str">
        <f t="shared" si="4"/>
        <v>27</v>
      </c>
      <c r="K12" s="4">
        <f t="shared" si="5"/>
        <v>27.806999999999999</v>
      </c>
      <c r="L12" s="4">
        <f t="shared" si="2"/>
        <v>3.5263999999999997E-2</v>
      </c>
      <c r="M12" s="2" t="str">
        <f t="shared" si="3"/>
        <v>0,0352</v>
      </c>
    </row>
    <row r="13" spans="1:13" x14ac:dyDescent="0.25">
      <c r="A13" s="2" t="s">
        <v>80</v>
      </c>
      <c r="B13" s="2" t="s">
        <v>100</v>
      </c>
      <c r="C13" s="4">
        <v>16000</v>
      </c>
      <c r="D13" s="2">
        <v>59</v>
      </c>
      <c r="E13" s="2">
        <v>25</v>
      </c>
      <c r="F13" s="2">
        <v>17</v>
      </c>
      <c r="G13" s="4">
        <v>0.84899999999999998</v>
      </c>
      <c r="H13" s="4">
        <f t="shared" si="0"/>
        <v>5</v>
      </c>
      <c r="I13" s="4" t="str">
        <f t="shared" si="1"/>
        <v>GRAMAS</v>
      </c>
      <c r="J13" s="4" t="str">
        <f t="shared" si="4"/>
        <v>16</v>
      </c>
      <c r="K13" s="4">
        <f t="shared" si="5"/>
        <v>16.849</v>
      </c>
      <c r="L13" s="4">
        <f t="shared" si="2"/>
        <v>2.5075E-2</v>
      </c>
      <c r="M13" s="2" t="str">
        <f t="shared" si="3"/>
        <v>0,0250</v>
      </c>
    </row>
    <row r="14" spans="1:13" x14ac:dyDescent="0.25">
      <c r="A14" s="2" t="s">
        <v>81</v>
      </c>
      <c r="B14" s="2" t="s">
        <v>101</v>
      </c>
      <c r="C14" s="4">
        <v>14000</v>
      </c>
      <c r="D14" s="2">
        <v>36</v>
      </c>
      <c r="E14" s="2">
        <v>37</v>
      </c>
      <c r="F14" s="2">
        <v>17</v>
      </c>
      <c r="G14" s="4">
        <v>0.622</v>
      </c>
      <c r="H14" s="4">
        <f t="shared" si="0"/>
        <v>5</v>
      </c>
      <c r="I14" s="4" t="str">
        <f t="shared" si="1"/>
        <v>GRAMAS</v>
      </c>
      <c r="J14" s="4" t="str">
        <f t="shared" si="4"/>
        <v>14</v>
      </c>
      <c r="K14" s="4">
        <f t="shared" si="5"/>
        <v>14.622</v>
      </c>
      <c r="L14" s="4">
        <f t="shared" si="2"/>
        <v>2.2644000000000001E-2</v>
      </c>
      <c r="M14" s="2" t="str">
        <f t="shared" si="3"/>
        <v>0,0226</v>
      </c>
    </row>
    <row r="15" spans="1:13" x14ac:dyDescent="0.25">
      <c r="A15" s="2" t="s">
        <v>82</v>
      </c>
      <c r="B15" s="2" t="s">
        <v>102</v>
      </c>
      <c r="C15" s="4">
        <v>17000</v>
      </c>
      <c r="D15" s="2">
        <v>59</v>
      </c>
      <c r="E15" s="2">
        <v>25</v>
      </c>
      <c r="F15" s="2">
        <v>17</v>
      </c>
      <c r="G15" s="4">
        <v>0.871</v>
      </c>
      <c r="H15" s="4">
        <f t="shared" si="0"/>
        <v>5</v>
      </c>
      <c r="I15" s="4" t="str">
        <f t="shared" si="1"/>
        <v>GRAMAS</v>
      </c>
      <c r="J15" s="4" t="str">
        <f t="shared" si="4"/>
        <v>17</v>
      </c>
      <c r="K15" s="4">
        <f t="shared" si="5"/>
        <v>17.870999999999999</v>
      </c>
      <c r="L15" s="4">
        <f t="shared" si="2"/>
        <v>2.5075E-2</v>
      </c>
      <c r="M15" s="2" t="str">
        <f t="shared" si="3"/>
        <v>0,0250</v>
      </c>
    </row>
    <row r="16" spans="1:13" x14ac:dyDescent="0.25">
      <c r="A16" s="2" t="s">
        <v>83</v>
      </c>
      <c r="B16" s="2" t="s">
        <v>103</v>
      </c>
      <c r="C16" s="4">
        <v>11000</v>
      </c>
      <c r="D16" s="2">
        <v>47</v>
      </c>
      <c r="E16" s="2">
        <v>32</v>
      </c>
      <c r="F16" s="2">
        <v>13</v>
      </c>
      <c r="G16" s="4">
        <v>0.67</v>
      </c>
      <c r="H16" s="4">
        <f t="shared" si="0"/>
        <v>5</v>
      </c>
      <c r="I16" s="4" t="str">
        <f t="shared" si="1"/>
        <v>GRAMAS</v>
      </c>
      <c r="J16" s="4" t="str">
        <f t="shared" si="4"/>
        <v>11</v>
      </c>
      <c r="K16" s="4">
        <f t="shared" si="5"/>
        <v>11.67</v>
      </c>
      <c r="L16" s="4">
        <f t="shared" si="2"/>
        <v>1.9552E-2</v>
      </c>
      <c r="M16" s="2" t="str">
        <f t="shared" si="3"/>
        <v>0,0195</v>
      </c>
    </row>
    <row r="17" spans="1:13" x14ac:dyDescent="0.25">
      <c r="A17" s="2" t="s">
        <v>84</v>
      </c>
      <c r="B17" s="2" t="s">
        <v>104</v>
      </c>
      <c r="C17" s="4">
        <v>10000</v>
      </c>
      <c r="D17" s="2">
        <v>43</v>
      </c>
      <c r="E17" s="2">
        <v>29</v>
      </c>
      <c r="F17" s="2">
        <v>13</v>
      </c>
      <c r="G17" s="4">
        <v>0.43099999999999999</v>
      </c>
      <c r="H17" s="4">
        <f t="shared" si="0"/>
        <v>5</v>
      </c>
      <c r="I17" s="4" t="str">
        <f t="shared" si="1"/>
        <v>GRAMAS</v>
      </c>
      <c r="J17" s="4" t="str">
        <f t="shared" si="4"/>
        <v>10</v>
      </c>
      <c r="K17" s="4">
        <f t="shared" si="5"/>
        <v>10.430999999999999</v>
      </c>
      <c r="L17" s="4">
        <f t="shared" si="2"/>
        <v>1.6211E-2</v>
      </c>
      <c r="M17" s="2" t="str">
        <f t="shared" si="3"/>
        <v>0,0162</v>
      </c>
    </row>
    <row r="18" spans="1:13" x14ac:dyDescent="0.25">
      <c r="A18" s="2" t="s">
        <v>85</v>
      </c>
      <c r="B18" s="2" t="s">
        <v>105</v>
      </c>
      <c r="C18" s="4">
        <v>22000</v>
      </c>
      <c r="D18" s="2">
        <v>48</v>
      </c>
      <c r="E18" s="2">
        <v>27</v>
      </c>
      <c r="F18" s="2">
        <v>18</v>
      </c>
      <c r="G18" s="4">
        <v>0.61399999999999999</v>
      </c>
      <c r="H18" s="4">
        <f t="shared" si="0"/>
        <v>5</v>
      </c>
      <c r="I18" s="4" t="str">
        <f t="shared" si="1"/>
        <v>GRAMAS</v>
      </c>
      <c r="J18" s="4" t="str">
        <f t="shared" si="4"/>
        <v>22</v>
      </c>
      <c r="K18" s="4">
        <f t="shared" si="5"/>
        <v>22.614000000000001</v>
      </c>
      <c r="L18" s="4">
        <f t="shared" si="2"/>
        <v>2.3328000000000002E-2</v>
      </c>
      <c r="M18" s="2" t="str">
        <f t="shared" si="3"/>
        <v>0,0233</v>
      </c>
    </row>
    <row r="19" spans="1:13" x14ac:dyDescent="0.25">
      <c r="A19" s="2" t="s">
        <v>86</v>
      </c>
      <c r="B19" s="2" t="s">
        <v>106</v>
      </c>
      <c r="C19" s="4">
        <v>29000</v>
      </c>
      <c r="D19" s="2">
        <v>57</v>
      </c>
      <c r="E19" s="2">
        <v>38</v>
      </c>
      <c r="F19" s="2">
        <v>16</v>
      </c>
      <c r="G19" s="4">
        <v>0.85</v>
      </c>
      <c r="H19" s="4">
        <f t="shared" si="0"/>
        <v>5</v>
      </c>
      <c r="I19" s="4" t="str">
        <f t="shared" si="1"/>
        <v>GRAMAS</v>
      </c>
      <c r="J19" s="4" t="str">
        <f t="shared" si="4"/>
        <v>29</v>
      </c>
      <c r="K19" s="4">
        <f t="shared" si="5"/>
        <v>29.85</v>
      </c>
      <c r="L19" s="4">
        <f t="shared" si="2"/>
        <v>3.4655999999999999E-2</v>
      </c>
      <c r="M19" s="2" t="str">
        <f t="shared" si="3"/>
        <v>0,0346</v>
      </c>
    </row>
    <row r="20" spans="1:13" x14ac:dyDescent="0.25">
      <c r="A20" s="2" t="s">
        <v>87</v>
      </c>
      <c r="B20" s="2" t="s">
        <v>107</v>
      </c>
      <c r="C20" s="4">
        <v>18000</v>
      </c>
      <c r="D20" s="2">
        <v>59</v>
      </c>
      <c r="E20" s="2">
        <v>25</v>
      </c>
      <c r="F20" s="2">
        <v>17</v>
      </c>
      <c r="G20" s="4">
        <v>0.86099999999999999</v>
      </c>
      <c r="H20" s="4">
        <f t="shared" si="0"/>
        <v>5</v>
      </c>
      <c r="I20" s="4" t="str">
        <f t="shared" si="1"/>
        <v>GRAMAS</v>
      </c>
      <c r="J20" s="4" t="str">
        <f t="shared" si="4"/>
        <v>18</v>
      </c>
      <c r="K20" s="4">
        <f t="shared" si="5"/>
        <v>18.861000000000001</v>
      </c>
      <c r="L20" s="4">
        <f t="shared" si="2"/>
        <v>2.5075E-2</v>
      </c>
      <c r="M20" s="2" t="str">
        <f t="shared" si="3"/>
        <v>0,0250</v>
      </c>
    </row>
    <row r="21" spans="1:13" x14ac:dyDescent="0.25">
      <c r="A21" s="2" t="s">
        <v>88</v>
      </c>
      <c r="B21" s="2" t="s">
        <v>108</v>
      </c>
      <c r="C21" s="4">
        <v>30000</v>
      </c>
      <c r="D21" s="2">
        <v>57</v>
      </c>
      <c r="E21" s="2">
        <v>38</v>
      </c>
      <c r="F21" s="2">
        <v>16</v>
      </c>
      <c r="G21" s="4">
        <v>0.85599999999999998</v>
      </c>
      <c r="H21" s="4">
        <f t="shared" si="0"/>
        <v>5</v>
      </c>
      <c r="I21" s="4" t="str">
        <f t="shared" si="1"/>
        <v>GRAMAS</v>
      </c>
      <c r="J21" s="4" t="str">
        <f t="shared" si="4"/>
        <v>30</v>
      </c>
      <c r="K21" s="4">
        <f t="shared" si="5"/>
        <v>30.856000000000002</v>
      </c>
      <c r="L21" s="4">
        <f t="shared" si="2"/>
        <v>3.4655999999999999E-2</v>
      </c>
      <c r="M21" s="2" t="str">
        <f t="shared" si="3"/>
        <v>0,0346</v>
      </c>
    </row>
    <row r="22" spans="1:13" x14ac:dyDescent="0.25">
      <c r="A22" s="2" t="s">
        <v>89</v>
      </c>
      <c r="B22" s="2" t="s">
        <v>109</v>
      </c>
      <c r="C22" s="4">
        <v>23000</v>
      </c>
      <c r="D22" s="2">
        <v>59</v>
      </c>
      <c r="E22" s="2">
        <v>40</v>
      </c>
      <c r="F22" s="2">
        <v>18</v>
      </c>
      <c r="G22" s="4">
        <v>1.861</v>
      </c>
      <c r="H22" s="4">
        <f t="shared" si="0"/>
        <v>5</v>
      </c>
      <c r="I22" s="4" t="str">
        <f t="shared" si="1"/>
        <v>GRAMAS</v>
      </c>
      <c r="J22" s="4" t="str">
        <f t="shared" si="4"/>
        <v>23</v>
      </c>
      <c r="K22" s="4">
        <f t="shared" si="5"/>
        <v>24.861000000000001</v>
      </c>
      <c r="L22" s="4">
        <f t="shared" si="2"/>
        <v>4.2479999999999997E-2</v>
      </c>
      <c r="M22" s="2" t="str">
        <f t="shared" si="3"/>
        <v>0,0424</v>
      </c>
    </row>
    <row r="23" spans="1:13" x14ac:dyDescent="0.25">
      <c r="A23" s="2" t="s">
        <v>90</v>
      </c>
      <c r="B23" s="2" t="s">
        <v>110</v>
      </c>
      <c r="C23" s="4">
        <v>18000</v>
      </c>
      <c r="D23" s="2">
        <v>45</v>
      </c>
      <c r="E23" s="2">
        <v>31</v>
      </c>
      <c r="F23" s="2">
        <v>12</v>
      </c>
      <c r="G23" s="4">
        <v>0.47</v>
      </c>
      <c r="H23" s="4">
        <f t="shared" si="0"/>
        <v>5</v>
      </c>
      <c r="I23" s="4" t="str">
        <f t="shared" si="1"/>
        <v>GRAMAS</v>
      </c>
      <c r="J23" s="4" t="str">
        <f t="shared" si="4"/>
        <v>18</v>
      </c>
      <c r="K23" s="4">
        <f t="shared" si="5"/>
        <v>18.47</v>
      </c>
      <c r="L23" s="4">
        <f t="shared" si="2"/>
        <v>1.6740000000000001E-2</v>
      </c>
      <c r="M23" s="2" t="str">
        <f t="shared" si="3"/>
        <v>0,0167</v>
      </c>
    </row>
    <row r="24" spans="1:13" x14ac:dyDescent="0.25">
      <c r="A24" s="2" t="s">
        <v>91</v>
      </c>
      <c r="B24" s="2" t="s">
        <v>111</v>
      </c>
      <c r="C24" s="4">
        <v>17000</v>
      </c>
      <c r="D24" s="2">
        <v>59</v>
      </c>
      <c r="E24" s="2">
        <v>25</v>
      </c>
      <c r="F24" s="2">
        <v>19</v>
      </c>
      <c r="G24" s="4">
        <v>0.86199999999999999</v>
      </c>
      <c r="H24" s="4">
        <f t="shared" si="0"/>
        <v>5</v>
      </c>
      <c r="I24" s="4" t="str">
        <f t="shared" si="1"/>
        <v>GRAMAS</v>
      </c>
      <c r="J24" s="4" t="str">
        <f t="shared" si="4"/>
        <v>17</v>
      </c>
      <c r="K24" s="4">
        <f t="shared" si="5"/>
        <v>17.861999999999998</v>
      </c>
      <c r="L24" s="4">
        <f t="shared" si="2"/>
        <v>2.8025000000000001E-2</v>
      </c>
      <c r="M24" s="2" t="str">
        <f t="shared" si="3"/>
        <v>0,0280</v>
      </c>
    </row>
    <row r="25" spans="1:13" x14ac:dyDescent="0.25">
      <c r="A25" s="2" t="s">
        <v>92</v>
      </c>
      <c r="B25" s="2" t="s">
        <v>112</v>
      </c>
      <c r="C25" s="4">
        <v>22000</v>
      </c>
      <c r="D25" s="2">
        <v>58</v>
      </c>
      <c r="E25" s="2">
        <v>38</v>
      </c>
      <c r="F25" s="2">
        <v>18</v>
      </c>
      <c r="G25" s="4">
        <v>0.95</v>
      </c>
      <c r="H25" s="4">
        <f t="shared" si="0"/>
        <v>5</v>
      </c>
      <c r="I25" s="4" t="str">
        <f t="shared" si="1"/>
        <v>GRAMAS</v>
      </c>
      <c r="J25" s="4" t="str">
        <f t="shared" si="4"/>
        <v>22</v>
      </c>
      <c r="K25" s="4">
        <f t="shared" si="5"/>
        <v>22.95</v>
      </c>
      <c r="L25" s="4">
        <f t="shared" si="2"/>
        <v>3.9671999999999999E-2</v>
      </c>
      <c r="M25" s="2" t="str">
        <f t="shared" si="3"/>
        <v>0,0396</v>
      </c>
    </row>
    <row r="26" spans="1:13" x14ac:dyDescent="0.25">
      <c r="A26" s="2" t="s">
        <v>93</v>
      </c>
      <c r="B26" s="2" t="s">
        <v>113</v>
      </c>
      <c r="C26" s="4">
        <v>11000</v>
      </c>
      <c r="D26" s="2">
        <v>51</v>
      </c>
      <c r="E26" s="2">
        <v>34</v>
      </c>
      <c r="F26" s="2">
        <v>11</v>
      </c>
      <c r="G26" s="4">
        <v>0.5</v>
      </c>
      <c r="H26" s="4">
        <f t="shared" si="0"/>
        <v>5</v>
      </c>
      <c r="I26" s="4" t="str">
        <f t="shared" si="1"/>
        <v>GRAMAS</v>
      </c>
      <c r="J26" s="4" t="str">
        <f t="shared" si="4"/>
        <v>11</v>
      </c>
      <c r="K26" s="4">
        <f t="shared" si="5"/>
        <v>11.5</v>
      </c>
      <c r="L26" s="4">
        <f t="shared" si="2"/>
        <v>1.9074000000000001E-2</v>
      </c>
      <c r="M26" s="2" t="str">
        <f t="shared" si="3"/>
        <v>0,0190</v>
      </c>
    </row>
    <row r="27" spans="1:13" x14ac:dyDescent="0.25">
      <c r="A27" s="2" t="s">
        <v>94</v>
      </c>
      <c r="B27" s="2" t="s">
        <v>114</v>
      </c>
      <c r="C27" s="4">
        <v>12000</v>
      </c>
      <c r="D27" s="2">
        <v>36</v>
      </c>
      <c r="E27" s="2">
        <v>28</v>
      </c>
      <c r="F27" s="2">
        <v>18</v>
      </c>
      <c r="G27" s="4">
        <v>0.39</v>
      </c>
      <c r="H27" s="4">
        <f t="shared" si="0"/>
        <v>5</v>
      </c>
      <c r="I27" s="4" t="str">
        <f t="shared" si="1"/>
        <v>GRAMAS</v>
      </c>
      <c r="J27" s="4" t="str">
        <f t="shared" si="4"/>
        <v>12</v>
      </c>
      <c r="K27" s="4">
        <f t="shared" si="5"/>
        <v>12.39</v>
      </c>
      <c r="L27" s="4">
        <f t="shared" si="2"/>
        <v>1.8144E-2</v>
      </c>
      <c r="M27" s="2" t="str">
        <f t="shared" si="3"/>
        <v>0,0181</v>
      </c>
    </row>
    <row r="28" spans="1:13" x14ac:dyDescent="0.25">
      <c r="A28" s="2" t="s">
        <v>95</v>
      </c>
      <c r="B28" s="2" t="s">
        <v>115</v>
      </c>
      <c r="C28" s="4">
        <v>12000</v>
      </c>
      <c r="D28" s="2">
        <v>41</v>
      </c>
      <c r="E28" s="2">
        <v>40</v>
      </c>
      <c r="F28" s="2">
        <v>14</v>
      </c>
      <c r="G28" s="4">
        <v>0.77</v>
      </c>
      <c r="H28" s="4">
        <f t="shared" si="0"/>
        <v>5</v>
      </c>
      <c r="I28" s="4" t="str">
        <f t="shared" si="1"/>
        <v>GRAMAS</v>
      </c>
      <c r="J28" s="4" t="str">
        <f t="shared" si="4"/>
        <v>12</v>
      </c>
      <c r="K28" s="4">
        <f t="shared" si="5"/>
        <v>12.77</v>
      </c>
      <c r="L28" s="4">
        <f t="shared" si="2"/>
        <v>2.2960000000000001E-2</v>
      </c>
      <c r="M28" s="2" t="str">
        <f t="shared" si="3"/>
        <v>0,0229</v>
      </c>
    </row>
    <row r="29" spans="1:13" x14ac:dyDescent="0.25">
      <c r="A29" s="2" t="s">
        <v>96</v>
      </c>
      <c r="B29" s="2" t="s">
        <v>116</v>
      </c>
      <c r="C29" s="4">
        <v>17000</v>
      </c>
      <c r="D29" s="2">
        <v>59</v>
      </c>
      <c r="E29" s="2">
        <v>40</v>
      </c>
      <c r="F29" s="2">
        <v>18</v>
      </c>
      <c r="G29" s="4">
        <v>1.1779999999999999</v>
      </c>
      <c r="H29" s="4">
        <f t="shared" si="0"/>
        <v>5</v>
      </c>
      <c r="I29" s="4" t="str">
        <f t="shared" si="1"/>
        <v>GRAMAS</v>
      </c>
      <c r="J29" s="4" t="str">
        <f t="shared" si="4"/>
        <v>17</v>
      </c>
      <c r="K29" s="4">
        <f t="shared" si="5"/>
        <v>18.178000000000001</v>
      </c>
      <c r="L29" s="4">
        <f t="shared" si="2"/>
        <v>4.2479999999999997E-2</v>
      </c>
      <c r="M29" s="2" t="str">
        <f t="shared" si="3"/>
        <v>0,0424</v>
      </c>
    </row>
    <row r="30" spans="1:13" x14ac:dyDescent="0.25">
      <c r="A30" s="2" t="s">
        <v>117</v>
      </c>
      <c r="B30" s="2" t="s">
        <v>135</v>
      </c>
      <c r="C30" s="4">
        <v>29000</v>
      </c>
      <c r="D30" s="2">
        <v>57</v>
      </c>
      <c r="E30" s="2">
        <v>38</v>
      </c>
      <c r="F30" s="2">
        <v>16</v>
      </c>
      <c r="G30" s="4">
        <v>0.92700000000000005</v>
      </c>
      <c r="H30" s="4">
        <f t="shared" si="0"/>
        <v>5</v>
      </c>
      <c r="I30" s="4" t="str">
        <f t="shared" si="1"/>
        <v>GRAMAS</v>
      </c>
      <c r="J30" s="4" t="str">
        <f t="shared" si="4"/>
        <v>29</v>
      </c>
      <c r="K30" s="4">
        <f t="shared" si="5"/>
        <v>29.927</v>
      </c>
      <c r="L30" s="4">
        <f t="shared" si="2"/>
        <v>3.4655999999999999E-2</v>
      </c>
      <c r="M30" s="2" t="str">
        <f t="shared" si="3"/>
        <v>0,0346</v>
      </c>
    </row>
    <row r="31" spans="1:13" x14ac:dyDescent="0.25">
      <c r="A31" s="2" t="s">
        <v>118</v>
      </c>
      <c r="B31" s="2" t="s">
        <v>136</v>
      </c>
      <c r="C31" s="4">
        <v>14000</v>
      </c>
      <c r="D31" s="2">
        <v>59</v>
      </c>
      <c r="E31" s="2">
        <v>25</v>
      </c>
      <c r="F31" s="2">
        <v>17</v>
      </c>
      <c r="G31" s="4">
        <v>0.7</v>
      </c>
      <c r="H31" s="4">
        <f t="shared" si="0"/>
        <v>5</v>
      </c>
      <c r="I31" s="4" t="str">
        <f t="shared" si="1"/>
        <v>GRAMAS</v>
      </c>
      <c r="J31" s="4" t="str">
        <f t="shared" si="4"/>
        <v>14</v>
      </c>
      <c r="K31" s="4">
        <f t="shared" si="5"/>
        <v>14.7</v>
      </c>
      <c r="L31" s="4">
        <f t="shared" si="2"/>
        <v>2.5075E-2</v>
      </c>
      <c r="M31" s="2" t="str">
        <f t="shared" si="3"/>
        <v>0,0250</v>
      </c>
    </row>
    <row r="32" spans="1:13" x14ac:dyDescent="0.25">
      <c r="A32" s="2" t="s">
        <v>119</v>
      </c>
      <c r="B32" s="2" t="s">
        <v>137</v>
      </c>
      <c r="C32" s="4">
        <v>12000</v>
      </c>
      <c r="D32" s="2">
        <v>40</v>
      </c>
      <c r="E32" s="2">
        <v>30</v>
      </c>
      <c r="F32" s="2">
        <v>16</v>
      </c>
      <c r="G32" s="4">
        <v>0.57499999999999996</v>
      </c>
      <c r="H32" s="4">
        <f t="shared" si="0"/>
        <v>5</v>
      </c>
      <c r="I32" s="4" t="str">
        <f t="shared" si="1"/>
        <v>GRAMAS</v>
      </c>
      <c r="J32" s="4" t="str">
        <f t="shared" si="4"/>
        <v>12</v>
      </c>
      <c r="K32" s="4">
        <f t="shared" si="5"/>
        <v>12.574999999999999</v>
      </c>
      <c r="L32" s="4">
        <f t="shared" si="2"/>
        <v>1.9199999999999998E-2</v>
      </c>
      <c r="M32" s="2" t="str">
        <f t="shared" si="3"/>
        <v>0,0192</v>
      </c>
    </row>
    <row r="33" spans="1:13" x14ac:dyDescent="0.25">
      <c r="A33" s="2" t="s">
        <v>120</v>
      </c>
      <c r="B33" s="2" t="s">
        <v>138</v>
      </c>
      <c r="C33" s="4">
        <v>20</v>
      </c>
      <c r="D33" s="2">
        <v>37</v>
      </c>
      <c r="E33" s="2">
        <v>32</v>
      </c>
      <c r="F33" s="2">
        <v>15</v>
      </c>
      <c r="G33" s="4">
        <v>20.850999999999999</v>
      </c>
      <c r="H33" s="4">
        <f t="shared" si="0"/>
        <v>2</v>
      </c>
      <c r="I33" s="4" t="str">
        <f t="shared" si="1"/>
        <v>CAIXA</v>
      </c>
      <c r="J33" s="4">
        <f t="shared" si="4"/>
        <v>20.850999999999999</v>
      </c>
      <c r="K33" s="4">
        <f t="shared" si="5"/>
        <v>20.850999999999999</v>
      </c>
      <c r="L33" s="4">
        <f t="shared" si="2"/>
        <v>1.7760000000000001E-2</v>
      </c>
      <c r="M33" s="2" t="str">
        <f t="shared" si="3"/>
        <v>0,0177</v>
      </c>
    </row>
    <row r="34" spans="1:13" x14ac:dyDescent="0.25">
      <c r="A34" s="2" t="s">
        <v>121</v>
      </c>
      <c r="B34" s="2" t="s">
        <v>139</v>
      </c>
      <c r="C34" s="4">
        <v>15</v>
      </c>
      <c r="D34" s="2">
        <v>47</v>
      </c>
      <c r="E34" s="2">
        <v>25</v>
      </c>
      <c r="F34" s="2">
        <v>25</v>
      </c>
      <c r="G34" s="4">
        <v>15.858000000000001</v>
      </c>
      <c r="H34" s="4">
        <f t="shared" si="0"/>
        <v>2</v>
      </c>
      <c r="I34" s="4" t="str">
        <f t="shared" si="1"/>
        <v>CAIXA</v>
      </c>
      <c r="J34" s="4">
        <f t="shared" si="4"/>
        <v>15.858000000000001</v>
      </c>
      <c r="K34" s="4">
        <f t="shared" si="5"/>
        <v>15.858000000000001</v>
      </c>
      <c r="L34" s="4">
        <f t="shared" si="2"/>
        <v>2.9374999999999998E-2</v>
      </c>
      <c r="M34" s="2" t="str">
        <f t="shared" si="3"/>
        <v>0,0293</v>
      </c>
    </row>
    <row r="35" spans="1:13" x14ac:dyDescent="0.25">
      <c r="A35" s="2" t="s">
        <v>122</v>
      </c>
      <c r="B35" s="2" t="s">
        <v>140</v>
      </c>
      <c r="C35" s="4">
        <v>13000</v>
      </c>
      <c r="D35" s="2">
        <v>39</v>
      </c>
      <c r="E35" s="2">
        <v>41</v>
      </c>
      <c r="F35" s="2">
        <v>20</v>
      </c>
      <c r="G35" s="4">
        <v>0.78</v>
      </c>
      <c r="H35" s="4">
        <f t="shared" si="0"/>
        <v>5</v>
      </c>
      <c r="I35" s="4" t="str">
        <f t="shared" si="1"/>
        <v>GRAMAS</v>
      </c>
      <c r="J35" s="4" t="str">
        <f t="shared" si="4"/>
        <v>13</v>
      </c>
      <c r="K35" s="4">
        <f t="shared" si="5"/>
        <v>13.78</v>
      </c>
      <c r="L35" s="4">
        <f t="shared" si="2"/>
        <v>3.1980000000000001E-2</v>
      </c>
      <c r="M35" s="2" t="str">
        <f t="shared" si="3"/>
        <v>0,0319</v>
      </c>
    </row>
    <row r="36" spans="1:13" x14ac:dyDescent="0.25">
      <c r="A36" s="2" t="s">
        <v>123</v>
      </c>
      <c r="B36" s="2" t="s">
        <v>141</v>
      </c>
      <c r="C36" s="4">
        <v>31000</v>
      </c>
      <c r="D36" s="2">
        <v>57</v>
      </c>
      <c r="E36" s="2">
        <v>38</v>
      </c>
      <c r="F36" s="2">
        <v>16</v>
      </c>
      <c r="G36" s="4">
        <v>0.73499999999999999</v>
      </c>
      <c r="H36" s="4">
        <f t="shared" si="0"/>
        <v>5</v>
      </c>
      <c r="I36" s="4" t="str">
        <f t="shared" si="1"/>
        <v>GRAMAS</v>
      </c>
      <c r="J36" s="4" t="str">
        <f t="shared" si="4"/>
        <v>31</v>
      </c>
      <c r="K36" s="4">
        <f t="shared" si="5"/>
        <v>31.734999999999999</v>
      </c>
      <c r="L36" s="4">
        <f t="shared" si="2"/>
        <v>3.4655999999999999E-2</v>
      </c>
      <c r="M36" s="2" t="str">
        <f t="shared" si="3"/>
        <v>0,0346</v>
      </c>
    </row>
    <row r="37" spans="1:13" x14ac:dyDescent="0.25">
      <c r="A37" s="2" t="s">
        <v>124</v>
      </c>
      <c r="B37" s="2" t="s">
        <v>142</v>
      </c>
      <c r="C37" s="4">
        <v>27000</v>
      </c>
      <c r="D37" s="2">
        <v>58</v>
      </c>
      <c r="E37" s="2">
        <v>32</v>
      </c>
      <c r="F37" s="2">
        <v>18</v>
      </c>
      <c r="G37" s="4">
        <v>0.96599999999999997</v>
      </c>
      <c r="H37" s="4">
        <f t="shared" si="0"/>
        <v>5</v>
      </c>
      <c r="I37" s="4" t="str">
        <f t="shared" si="1"/>
        <v>GRAMAS</v>
      </c>
      <c r="J37" s="4" t="str">
        <f t="shared" si="4"/>
        <v>27</v>
      </c>
      <c r="K37" s="4">
        <f t="shared" si="5"/>
        <v>27.966000000000001</v>
      </c>
      <c r="L37" s="4">
        <f t="shared" si="2"/>
        <v>3.3408E-2</v>
      </c>
      <c r="M37" s="2" t="str">
        <f t="shared" si="3"/>
        <v>0,0334</v>
      </c>
    </row>
    <row r="38" spans="1:13" x14ac:dyDescent="0.25">
      <c r="A38" s="2" t="s">
        <v>125</v>
      </c>
      <c r="B38" s="2" t="s">
        <v>143</v>
      </c>
      <c r="C38" s="4">
        <v>25000</v>
      </c>
      <c r="D38" s="2">
        <v>51</v>
      </c>
      <c r="E38" s="2">
        <v>28</v>
      </c>
      <c r="F38" s="2">
        <v>27</v>
      </c>
      <c r="G38" s="4">
        <v>0.79</v>
      </c>
      <c r="H38" s="4">
        <f t="shared" si="0"/>
        <v>5</v>
      </c>
      <c r="I38" s="4" t="str">
        <f t="shared" si="1"/>
        <v>GRAMAS</v>
      </c>
      <c r="J38" s="4" t="str">
        <f t="shared" si="4"/>
        <v>25</v>
      </c>
      <c r="K38" s="4">
        <f t="shared" si="5"/>
        <v>25.79</v>
      </c>
      <c r="L38" s="4">
        <f t="shared" si="2"/>
        <v>3.8556E-2</v>
      </c>
      <c r="M38" s="2" t="str">
        <f t="shared" si="3"/>
        <v>0,0385</v>
      </c>
    </row>
    <row r="39" spans="1:13" x14ac:dyDescent="0.25">
      <c r="A39" s="2" t="s">
        <v>126</v>
      </c>
      <c r="B39" s="2" t="s">
        <v>144</v>
      </c>
      <c r="C39" s="4">
        <v>26000</v>
      </c>
      <c r="D39" s="2">
        <v>49</v>
      </c>
      <c r="E39" s="2">
        <v>30</v>
      </c>
      <c r="F39" s="2">
        <v>17</v>
      </c>
      <c r="G39" s="4">
        <v>0.80500000000000005</v>
      </c>
      <c r="H39" s="4">
        <f t="shared" si="0"/>
        <v>5</v>
      </c>
      <c r="I39" s="4" t="str">
        <f t="shared" si="1"/>
        <v>GRAMAS</v>
      </c>
      <c r="J39" s="4" t="str">
        <f t="shared" ref="J39:J47" si="6">IF(AND(I39="GRAMAS",H39=5),LEFT(C39,2),IF(AND(I39="GRAMAS",H39=4),LEFT(C39,1),G39))</f>
        <v>26</v>
      </c>
      <c r="K39" s="4">
        <f t="shared" ref="K39:K47" si="7">IF(I39="GRAMAS",J39+G39,G39)</f>
        <v>26.805</v>
      </c>
      <c r="L39" s="4">
        <f t="shared" si="2"/>
        <v>2.4989999999999998E-2</v>
      </c>
      <c r="M39" s="2" t="str">
        <f t="shared" si="3"/>
        <v>0,0249</v>
      </c>
    </row>
    <row r="40" spans="1:13" x14ac:dyDescent="0.25">
      <c r="A40" s="2" t="s">
        <v>127</v>
      </c>
      <c r="B40" s="2" t="s">
        <v>145</v>
      </c>
      <c r="C40" s="4">
        <v>25000</v>
      </c>
      <c r="D40" s="2">
        <v>49</v>
      </c>
      <c r="E40" s="2">
        <v>29</v>
      </c>
      <c r="F40" s="2">
        <v>16</v>
      </c>
      <c r="G40" s="4">
        <v>0.83899999999999997</v>
      </c>
      <c r="H40" s="4">
        <f t="shared" ref="H40:H47" si="8">LEN(C40)</f>
        <v>5</v>
      </c>
      <c r="I40" s="4" t="str">
        <f t="shared" ref="I40:I47" si="9">IF(H40&gt;2,"GRAMAS","CAIXA")</f>
        <v>GRAMAS</v>
      </c>
      <c r="J40" s="4" t="str">
        <f t="shared" si="6"/>
        <v>25</v>
      </c>
      <c r="K40" s="4">
        <f t="shared" si="7"/>
        <v>25.838999999999999</v>
      </c>
      <c r="L40" s="4">
        <f t="shared" ref="L40:L47" si="10">D40*E40*F40/1000000</f>
        <v>2.2735999999999999E-2</v>
      </c>
      <c r="M40" s="2" t="str">
        <f t="shared" ref="M40:M47" si="11">LEFT(L40,6)</f>
        <v>0,0227</v>
      </c>
    </row>
    <row r="41" spans="1:13" x14ac:dyDescent="0.25">
      <c r="A41" s="2" t="s">
        <v>128</v>
      </c>
      <c r="B41" s="2" t="s">
        <v>146</v>
      </c>
      <c r="C41" s="4">
        <v>30000</v>
      </c>
      <c r="D41" s="2">
        <v>57</v>
      </c>
      <c r="E41" s="2">
        <v>38</v>
      </c>
      <c r="F41" s="2">
        <v>16</v>
      </c>
      <c r="G41" s="4">
        <v>1.05</v>
      </c>
      <c r="H41" s="4">
        <f t="shared" si="8"/>
        <v>5</v>
      </c>
      <c r="I41" s="4" t="str">
        <f t="shared" si="9"/>
        <v>GRAMAS</v>
      </c>
      <c r="J41" s="4" t="str">
        <f t="shared" si="6"/>
        <v>30</v>
      </c>
      <c r="K41" s="4">
        <f t="shared" si="7"/>
        <v>31.05</v>
      </c>
      <c r="L41" s="4">
        <f t="shared" si="10"/>
        <v>3.4655999999999999E-2</v>
      </c>
      <c r="M41" s="2" t="str">
        <f t="shared" si="11"/>
        <v>0,0346</v>
      </c>
    </row>
    <row r="42" spans="1:13" x14ac:dyDescent="0.25">
      <c r="A42" s="2" t="s">
        <v>129</v>
      </c>
      <c r="B42" s="2" t="s">
        <v>147</v>
      </c>
      <c r="C42" s="4">
        <v>10000</v>
      </c>
      <c r="D42" s="2">
        <v>60</v>
      </c>
      <c r="E42" s="2">
        <v>41</v>
      </c>
      <c r="F42" s="2">
        <v>15</v>
      </c>
      <c r="G42" s="4">
        <v>0.82</v>
      </c>
      <c r="H42" s="4">
        <f t="shared" si="8"/>
        <v>5</v>
      </c>
      <c r="I42" s="4" t="str">
        <f t="shared" si="9"/>
        <v>GRAMAS</v>
      </c>
      <c r="J42" s="4" t="str">
        <f t="shared" si="6"/>
        <v>10</v>
      </c>
      <c r="K42" s="4">
        <f t="shared" si="7"/>
        <v>10.82</v>
      </c>
      <c r="L42" s="4">
        <f t="shared" si="10"/>
        <v>3.6900000000000002E-2</v>
      </c>
      <c r="M42" s="2" t="str">
        <f t="shared" si="11"/>
        <v>0,0369</v>
      </c>
    </row>
    <row r="43" spans="1:13" x14ac:dyDescent="0.25">
      <c r="A43" s="2" t="s">
        <v>130</v>
      </c>
      <c r="B43" s="2" t="s">
        <v>148</v>
      </c>
      <c r="C43" s="4">
        <v>15000</v>
      </c>
      <c r="D43" s="2">
        <v>40</v>
      </c>
      <c r="E43" s="2">
        <v>30</v>
      </c>
      <c r="F43" s="2">
        <v>16</v>
      </c>
      <c r="G43" s="4">
        <v>0.6</v>
      </c>
      <c r="H43" s="4">
        <f t="shared" si="8"/>
        <v>5</v>
      </c>
      <c r="I43" s="4" t="str">
        <f t="shared" si="9"/>
        <v>GRAMAS</v>
      </c>
      <c r="J43" s="4" t="str">
        <f t="shared" si="6"/>
        <v>15</v>
      </c>
      <c r="K43" s="4">
        <f t="shared" si="7"/>
        <v>15.6</v>
      </c>
      <c r="L43" s="4">
        <f t="shared" si="10"/>
        <v>1.9199999999999998E-2</v>
      </c>
      <c r="M43" s="2" t="str">
        <f t="shared" si="11"/>
        <v>0,0192</v>
      </c>
    </row>
    <row r="44" spans="1:13" x14ac:dyDescent="0.25">
      <c r="A44" s="2" t="s">
        <v>131</v>
      </c>
      <c r="B44" s="2" t="s">
        <v>149</v>
      </c>
      <c r="C44" s="4">
        <v>17000</v>
      </c>
      <c r="D44" s="2">
        <v>59</v>
      </c>
      <c r="E44" s="2">
        <v>25</v>
      </c>
      <c r="F44" s="2">
        <v>17</v>
      </c>
      <c r="G44" s="4">
        <v>0.91300000000000003</v>
      </c>
      <c r="H44" s="4">
        <f t="shared" si="8"/>
        <v>5</v>
      </c>
      <c r="I44" s="4" t="str">
        <f t="shared" si="9"/>
        <v>GRAMAS</v>
      </c>
      <c r="J44" s="4" t="str">
        <f t="shared" si="6"/>
        <v>17</v>
      </c>
      <c r="K44" s="4">
        <f t="shared" si="7"/>
        <v>17.913</v>
      </c>
      <c r="L44" s="4">
        <f t="shared" si="10"/>
        <v>2.5075E-2</v>
      </c>
      <c r="M44" s="2" t="str">
        <f t="shared" si="11"/>
        <v>0,0250</v>
      </c>
    </row>
    <row r="45" spans="1:13" x14ac:dyDescent="0.25">
      <c r="A45" s="2" t="s">
        <v>132</v>
      </c>
      <c r="B45" s="2" t="s">
        <v>150</v>
      </c>
      <c r="C45" s="4">
        <v>13000</v>
      </c>
      <c r="D45" s="2">
        <v>37</v>
      </c>
      <c r="E45" s="2">
        <v>27</v>
      </c>
      <c r="F45" s="2">
        <v>15</v>
      </c>
      <c r="G45" s="4">
        <v>0.39</v>
      </c>
      <c r="H45" s="4">
        <f t="shared" si="8"/>
        <v>5</v>
      </c>
      <c r="I45" s="4" t="str">
        <f t="shared" si="9"/>
        <v>GRAMAS</v>
      </c>
      <c r="J45" s="4" t="str">
        <f t="shared" si="6"/>
        <v>13</v>
      </c>
      <c r="K45" s="4">
        <f t="shared" si="7"/>
        <v>13.39</v>
      </c>
      <c r="L45" s="4">
        <f t="shared" si="10"/>
        <v>1.4985E-2</v>
      </c>
      <c r="M45" s="2" t="str">
        <f t="shared" si="11"/>
        <v>0,0149</v>
      </c>
    </row>
    <row r="46" spans="1:13" x14ac:dyDescent="0.25">
      <c r="A46" s="2" t="s">
        <v>133</v>
      </c>
      <c r="B46" s="2" t="s">
        <v>151</v>
      </c>
      <c r="C46" s="4">
        <v>31000</v>
      </c>
      <c r="D46" s="2">
        <v>57</v>
      </c>
      <c r="E46" s="2">
        <v>39</v>
      </c>
      <c r="F46" s="2">
        <v>17</v>
      </c>
      <c r="G46" s="4">
        <v>0.96899999999999997</v>
      </c>
      <c r="H46" s="4">
        <f t="shared" si="8"/>
        <v>5</v>
      </c>
      <c r="I46" s="4" t="str">
        <f t="shared" si="9"/>
        <v>GRAMAS</v>
      </c>
      <c r="J46" s="4" t="str">
        <f t="shared" si="6"/>
        <v>31</v>
      </c>
      <c r="K46" s="4">
        <f t="shared" si="7"/>
        <v>31.969000000000001</v>
      </c>
      <c r="L46" s="4">
        <f t="shared" si="10"/>
        <v>3.7790999999999998E-2</v>
      </c>
      <c r="M46" s="2" t="str">
        <f t="shared" si="11"/>
        <v>0,0377</v>
      </c>
    </row>
    <row r="47" spans="1:13" x14ac:dyDescent="0.25">
      <c r="A47" s="2" t="s">
        <v>134</v>
      </c>
      <c r="B47" s="2" t="s">
        <v>152</v>
      </c>
      <c r="C47" s="4">
        <v>15000</v>
      </c>
      <c r="D47" s="2">
        <v>29</v>
      </c>
      <c r="E47" s="2">
        <v>25</v>
      </c>
      <c r="F47" s="2">
        <v>25</v>
      </c>
      <c r="G47" s="4">
        <v>0.43</v>
      </c>
      <c r="H47" s="4">
        <f t="shared" si="8"/>
        <v>5</v>
      </c>
      <c r="I47" s="4" t="str">
        <f t="shared" si="9"/>
        <v>GRAMAS</v>
      </c>
      <c r="J47" s="4" t="str">
        <f t="shared" si="6"/>
        <v>15</v>
      </c>
      <c r="K47" s="4">
        <f t="shared" si="7"/>
        <v>15.43</v>
      </c>
      <c r="L47" s="4">
        <f t="shared" si="10"/>
        <v>1.8124999999999999E-2</v>
      </c>
      <c r="M47" s="2" t="str">
        <f t="shared" si="11"/>
        <v>0,0181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17" sqref="A17"/>
    </sheetView>
  </sheetViews>
  <sheetFormatPr defaultRowHeight="15" x14ac:dyDescent="0.25"/>
  <cols>
    <col min="1" max="1" width="8" bestFit="1" customWidth="1"/>
    <col min="2" max="2" width="39" bestFit="1" customWidth="1"/>
    <col min="3" max="3" width="17.28515625" bestFit="1" customWidth="1"/>
    <col min="4" max="4" width="8.140625" bestFit="1" customWidth="1"/>
    <col min="5" max="5" width="5.5703125" bestFit="1" customWidth="1"/>
    <col min="6" max="6" width="7.85546875" bestFit="1" customWidth="1"/>
    <col min="7" max="7" width="12.28515625" bestFit="1" customWidth="1"/>
    <col min="8" max="8" width="4.7109375" bestFit="1" customWidth="1"/>
    <col min="9" max="9" width="8.7109375" bestFit="1" customWidth="1"/>
    <col min="10" max="10" width="5.5703125" bestFit="1" customWidth="1"/>
    <col min="11" max="11" width="12.28515625" bestFit="1" customWidth="1"/>
    <col min="12" max="12" width="9" bestFit="1" customWidth="1"/>
    <col min="13" max="13" width="10.42578125" bestFit="1" customWidth="1"/>
  </cols>
  <sheetData>
    <row r="1" spans="1:13" x14ac:dyDescent="0.25">
      <c r="A1" s="1" t="s">
        <v>0</v>
      </c>
      <c r="B1" s="1" t="s">
        <v>17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153</v>
      </c>
      <c r="I1" s="3" t="s">
        <v>154</v>
      </c>
      <c r="J1" s="3" t="s">
        <v>155</v>
      </c>
      <c r="K1" s="3" t="s">
        <v>38</v>
      </c>
      <c r="L1" s="3" t="s">
        <v>156</v>
      </c>
      <c r="M1" s="3" t="s">
        <v>157</v>
      </c>
    </row>
    <row r="2" spans="1:13" x14ac:dyDescent="0.25">
      <c r="A2" s="2" t="s">
        <v>1</v>
      </c>
      <c r="B2" s="2" t="s">
        <v>18</v>
      </c>
      <c r="C2" s="4">
        <v>18000</v>
      </c>
      <c r="D2" s="2">
        <v>58</v>
      </c>
      <c r="E2" s="2">
        <v>39</v>
      </c>
      <c r="F2" s="2">
        <v>12</v>
      </c>
      <c r="G2" s="4">
        <v>0.83</v>
      </c>
      <c r="H2" s="4">
        <f t="shared" ref="H2:H28" si="0">LEN(C2)</f>
        <v>5</v>
      </c>
      <c r="I2" s="4" t="str">
        <f t="shared" ref="I2:I28" si="1">IF(H2&gt;2,"GRAMAS","CAIXA")</f>
        <v>GRAMAS</v>
      </c>
      <c r="J2" s="4" t="str">
        <f t="shared" ref="J2:J28" si="2">IF(AND(I2="GRAMAS",H2=5),LEFT(C2,2),IF(AND(I2="GRAMAS",H2=4),LEFT(C2,1),G2))</f>
        <v>18</v>
      </c>
      <c r="K2" s="4">
        <f t="shared" ref="K2:K28" si="3">IF(I2="GRAMAS",J2+G2,G2)</f>
        <v>18.829999999999998</v>
      </c>
      <c r="L2" s="4">
        <f t="shared" ref="L2:L28" si="4">D2*E2*F2/1000000</f>
        <v>2.7144000000000001E-2</v>
      </c>
      <c r="M2" s="2" t="str">
        <f t="shared" ref="M2:M28" si="5">LEFT(L2,6)</f>
        <v>0,0271</v>
      </c>
    </row>
    <row r="3" spans="1:13" x14ac:dyDescent="0.25">
      <c r="A3" s="2" t="s">
        <v>2</v>
      </c>
      <c r="B3" s="2" t="s">
        <v>19</v>
      </c>
      <c r="C3" s="4">
        <v>29000</v>
      </c>
      <c r="D3" s="2">
        <v>57</v>
      </c>
      <c r="E3" s="2">
        <v>38</v>
      </c>
      <c r="F3" s="2">
        <v>16</v>
      </c>
      <c r="G3" s="4">
        <v>0.77200000000000002</v>
      </c>
      <c r="H3" s="4">
        <f t="shared" si="0"/>
        <v>5</v>
      </c>
      <c r="I3" s="4" t="str">
        <f t="shared" si="1"/>
        <v>GRAMAS</v>
      </c>
      <c r="J3" s="4" t="str">
        <f t="shared" si="2"/>
        <v>29</v>
      </c>
      <c r="K3" s="4">
        <f t="shared" si="3"/>
        <v>29.771999999999998</v>
      </c>
      <c r="L3" s="4">
        <f t="shared" si="4"/>
        <v>3.4655999999999999E-2</v>
      </c>
      <c r="M3" s="2" t="str">
        <f t="shared" si="5"/>
        <v>0,0346</v>
      </c>
    </row>
    <row r="4" spans="1:13" x14ac:dyDescent="0.25">
      <c r="A4" s="2" t="s">
        <v>3</v>
      </c>
      <c r="B4" s="2" t="s">
        <v>20</v>
      </c>
      <c r="C4" s="4">
        <v>19000</v>
      </c>
      <c r="D4" s="2">
        <v>59</v>
      </c>
      <c r="E4" s="2">
        <v>32</v>
      </c>
      <c r="F4" s="2">
        <v>17</v>
      </c>
      <c r="G4" s="4">
        <v>1.1359999999999999</v>
      </c>
      <c r="H4" s="4">
        <f t="shared" si="0"/>
        <v>5</v>
      </c>
      <c r="I4" s="4" t="str">
        <f t="shared" si="1"/>
        <v>GRAMAS</v>
      </c>
      <c r="J4" s="4" t="str">
        <f t="shared" si="2"/>
        <v>19</v>
      </c>
      <c r="K4" s="4">
        <f t="shared" si="3"/>
        <v>20.135999999999999</v>
      </c>
      <c r="L4" s="4">
        <f t="shared" si="4"/>
        <v>3.2096E-2</v>
      </c>
      <c r="M4" s="2" t="str">
        <f t="shared" si="5"/>
        <v>0,0320</v>
      </c>
    </row>
    <row r="5" spans="1:13" x14ac:dyDescent="0.25">
      <c r="A5" s="2" t="s">
        <v>4</v>
      </c>
      <c r="B5" s="2" t="s">
        <v>21</v>
      </c>
      <c r="C5" s="4">
        <v>24000</v>
      </c>
      <c r="D5" s="2">
        <v>40</v>
      </c>
      <c r="E5" s="2">
        <v>32</v>
      </c>
      <c r="F5" s="2">
        <v>20</v>
      </c>
      <c r="G5" s="4">
        <v>0.61</v>
      </c>
      <c r="H5" s="4">
        <f t="shared" si="0"/>
        <v>5</v>
      </c>
      <c r="I5" s="4" t="str">
        <f t="shared" si="1"/>
        <v>GRAMAS</v>
      </c>
      <c r="J5" s="4" t="str">
        <f t="shared" si="2"/>
        <v>24</v>
      </c>
      <c r="K5" s="4">
        <f t="shared" si="3"/>
        <v>24.61</v>
      </c>
      <c r="L5" s="4">
        <f t="shared" si="4"/>
        <v>2.5600000000000001E-2</v>
      </c>
      <c r="M5" s="2" t="str">
        <f t="shared" si="5"/>
        <v>0,0256</v>
      </c>
    </row>
    <row r="6" spans="1:13" x14ac:dyDescent="0.25">
      <c r="A6" s="2" t="s">
        <v>5</v>
      </c>
      <c r="B6" s="2" t="s">
        <v>22</v>
      </c>
      <c r="C6" s="4">
        <v>15000</v>
      </c>
      <c r="D6" s="2">
        <v>59</v>
      </c>
      <c r="E6" s="2">
        <v>25</v>
      </c>
      <c r="F6" s="2">
        <v>17</v>
      </c>
      <c r="G6" s="4">
        <v>0.86399999999999999</v>
      </c>
      <c r="H6" s="4">
        <f t="shared" si="0"/>
        <v>5</v>
      </c>
      <c r="I6" s="4" t="str">
        <f t="shared" si="1"/>
        <v>GRAMAS</v>
      </c>
      <c r="J6" s="4" t="str">
        <f t="shared" si="2"/>
        <v>15</v>
      </c>
      <c r="K6" s="4">
        <f t="shared" si="3"/>
        <v>15.864000000000001</v>
      </c>
      <c r="L6" s="4">
        <f t="shared" si="4"/>
        <v>2.5075E-2</v>
      </c>
      <c r="M6" s="2" t="str">
        <f t="shared" si="5"/>
        <v>0,0250</v>
      </c>
    </row>
    <row r="7" spans="1:13" x14ac:dyDescent="0.25">
      <c r="A7" s="2" t="s">
        <v>6</v>
      </c>
      <c r="B7" s="2" t="s">
        <v>23</v>
      </c>
      <c r="C7" s="4">
        <v>13000</v>
      </c>
      <c r="D7" s="2">
        <v>39</v>
      </c>
      <c r="E7" s="2">
        <v>40</v>
      </c>
      <c r="F7" s="2">
        <v>19</v>
      </c>
      <c r="G7" s="4">
        <v>1.0069999999999999</v>
      </c>
      <c r="H7" s="4">
        <f t="shared" si="0"/>
        <v>5</v>
      </c>
      <c r="I7" s="4" t="str">
        <f t="shared" si="1"/>
        <v>GRAMAS</v>
      </c>
      <c r="J7" s="4" t="str">
        <f t="shared" si="2"/>
        <v>13</v>
      </c>
      <c r="K7" s="4">
        <f t="shared" si="3"/>
        <v>14.007</v>
      </c>
      <c r="L7" s="4">
        <f t="shared" si="4"/>
        <v>2.964E-2</v>
      </c>
      <c r="M7" s="2" t="str">
        <f t="shared" si="5"/>
        <v>0,0296</v>
      </c>
    </row>
    <row r="8" spans="1:13" x14ac:dyDescent="0.25">
      <c r="A8" s="2" t="s">
        <v>7</v>
      </c>
      <c r="B8" s="2" t="s">
        <v>24</v>
      </c>
      <c r="C8" s="4">
        <v>29000</v>
      </c>
      <c r="D8" s="2">
        <v>57</v>
      </c>
      <c r="E8" s="2">
        <v>38</v>
      </c>
      <c r="F8" s="2">
        <v>10</v>
      </c>
      <c r="G8" s="4">
        <v>0.89300000000000002</v>
      </c>
      <c r="H8" s="4">
        <f t="shared" si="0"/>
        <v>5</v>
      </c>
      <c r="I8" s="4" t="str">
        <f t="shared" si="1"/>
        <v>GRAMAS</v>
      </c>
      <c r="J8" s="4" t="str">
        <f t="shared" si="2"/>
        <v>29</v>
      </c>
      <c r="K8" s="4">
        <f t="shared" si="3"/>
        <v>29.893000000000001</v>
      </c>
      <c r="L8" s="4">
        <f t="shared" si="4"/>
        <v>2.1659999999999999E-2</v>
      </c>
      <c r="M8" s="2" t="str">
        <f t="shared" si="5"/>
        <v>0,0216</v>
      </c>
    </row>
    <row r="9" spans="1:13" x14ac:dyDescent="0.25">
      <c r="A9" s="2" t="s">
        <v>8</v>
      </c>
      <c r="B9" s="2" t="s">
        <v>25</v>
      </c>
      <c r="C9" s="4">
        <v>22000</v>
      </c>
      <c r="D9" s="2">
        <v>60</v>
      </c>
      <c r="E9" s="2">
        <v>32</v>
      </c>
      <c r="F9" s="2">
        <v>17</v>
      </c>
      <c r="G9" s="4">
        <v>0.84</v>
      </c>
      <c r="H9" s="4">
        <f t="shared" si="0"/>
        <v>5</v>
      </c>
      <c r="I9" s="4" t="str">
        <f t="shared" si="1"/>
        <v>GRAMAS</v>
      </c>
      <c r="J9" s="4" t="str">
        <f t="shared" si="2"/>
        <v>22</v>
      </c>
      <c r="K9" s="4">
        <f t="shared" si="3"/>
        <v>22.84</v>
      </c>
      <c r="L9" s="4">
        <f t="shared" si="4"/>
        <v>3.2640000000000002E-2</v>
      </c>
      <c r="M9" s="2" t="str">
        <f t="shared" si="5"/>
        <v>0,0326</v>
      </c>
    </row>
    <row r="10" spans="1:13" x14ac:dyDescent="0.25">
      <c r="A10" s="2" t="s">
        <v>9</v>
      </c>
      <c r="B10" s="2" t="s">
        <v>26</v>
      </c>
      <c r="C10" s="4">
        <v>13000</v>
      </c>
      <c r="D10" s="2">
        <v>47</v>
      </c>
      <c r="E10" s="2">
        <v>33</v>
      </c>
      <c r="F10" s="2">
        <v>14</v>
      </c>
      <c r="G10" s="4">
        <v>0.70599999999999996</v>
      </c>
      <c r="H10" s="4">
        <f t="shared" si="0"/>
        <v>5</v>
      </c>
      <c r="I10" s="4" t="str">
        <f t="shared" si="1"/>
        <v>GRAMAS</v>
      </c>
      <c r="J10" s="4" t="str">
        <f t="shared" si="2"/>
        <v>13</v>
      </c>
      <c r="K10" s="4">
        <f t="shared" si="3"/>
        <v>13.706</v>
      </c>
      <c r="L10" s="4">
        <f t="shared" si="4"/>
        <v>2.1714000000000001E-2</v>
      </c>
      <c r="M10" s="2" t="str">
        <f t="shared" si="5"/>
        <v>0,0217</v>
      </c>
    </row>
    <row r="11" spans="1:13" x14ac:dyDescent="0.25">
      <c r="A11" s="2" t="s">
        <v>10</v>
      </c>
      <c r="B11" s="2" t="s">
        <v>27</v>
      </c>
      <c r="C11" s="4">
        <v>25000</v>
      </c>
      <c r="D11" s="2">
        <v>49</v>
      </c>
      <c r="E11" s="2">
        <v>29</v>
      </c>
      <c r="F11" s="2">
        <v>26</v>
      </c>
      <c r="G11" s="4">
        <v>0.629</v>
      </c>
      <c r="H11" s="4">
        <f t="shared" si="0"/>
        <v>5</v>
      </c>
      <c r="I11" s="4" t="str">
        <f t="shared" si="1"/>
        <v>GRAMAS</v>
      </c>
      <c r="J11" s="4" t="str">
        <f t="shared" si="2"/>
        <v>25</v>
      </c>
      <c r="K11" s="4">
        <f t="shared" si="3"/>
        <v>25.629000000000001</v>
      </c>
      <c r="L11" s="4">
        <f t="shared" si="4"/>
        <v>3.6946E-2</v>
      </c>
      <c r="M11" s="2" t="str">
        <f t="shared" si="5"/>
        <v>0,0369</v>
      </c>
    </row>
    <row r="12" spans="1:13" x14ac:dyDescent="0.25">
      <c r="A12" s="2" t="s">
        <v>11</v>
      </c>
      <c r="B12" s="2" t="s">
        <v>28</v>
      </c>
      <c r="C12" s="4">
        <v>30000</v>
      </c>
      <c r="D12" s="2">
        <v>58</v>
      </c>
      <c r="E12" s="2">
        <v>39</v>
      </c>
      <c r="F12" s="2">
        <v>16</v>
      </c>
      <c r="G12" s="4">
        <v>0.93700000000000006</v>
      </c>
      <c r="H12" s="4">
        <f t="shared" si="0"/>
        <v>5</v>
      </c>
      <c r="I12" s="4" t="str">
        <f t="shared" si="1"/>
        <v>GRAMAS</v>
      </c>
      <c r="J12" s="4" t="str">
        <f t="shared" si="2"/>
        <v>30</v>
      </c>
      <c r="K12" s="4">
        <f t="shared" si="3"/>
        <v>30.937000000000001</v>
      </c>
      <c r="L12" s="4">
        <f t="shared" si="4"/>
        <v>3.6192000000000002E-2</v>
      </c>
      <c r="M12" s="2" t="str">
        <f t="shared" si="5"/>
        <v>0,0361</v>
      </c>
    </row>
    <row r="13" spans="1:13" x14ac:dyDescent="0.25">
      <c r="A13" s="2" t="s">
        <v>12</v>
      </c>
      <c r="B13" s="2" t="s">
        <v>29</v>
      </c>
      <c r="C13" s="4">
        <v>25000</v>
      </c>
      <c r="D13" s="2">
        <v>58</v>
      </c>
      <c r="E13" s="2">
        <v>39</v>
      </c>
      <c r="F13" s="2">
        <v>18</v>
      </c>
      <c r="G13" s="4">
        <v>1.04</v>
      </c>
      <c r="H13" s="4">
        <f t="shared" si="0"/>
        <v>5</v>
      </c>
      <c r="I13" s="4" t="str">
        <f t="shared" si="1"/>
        <v>GRAMAS</v>
      </c>
      <c r="J13" s="4" t="str">
        <f t="shared" si="2"/>
        <v>25</v>
      </c>
      <c r="K13" s="4">
        <f t="shared" si="3"/>
        <v>26.04</v>
      </c>
      <c r="L13" s="4">
        <f t="shared" si="4"/>
        <v>4.0716000000000002E-2</v>
      </c>
      <c r="M13" s="2" t="str">
        <f t="shared" si="5"/>
        <v>0,0407</v>
      </c>
    </row>
    <row r="14" spans="1:13" x14ac:dyDescent="0.25">
      <c r="A14" s="2" t="s">
        <v>13</v>
      </c>
      <c r="B14" s="2" t="s">
        <v>30</v>
      </c>
      <c r="C14" s="4">
        <v>24000</v>
      </c>
      <c r="D14" s="2">
        <v>42</v>
      </c>
      <c r="E14" s="2">
        <v>29</v>
      </c>
      <c r="F14" s="2">
        <v>20</v>
      </c>
      <c r="G14" s="4">
        <v>0.61299999999999999</v>
      </c>
      <c r="H14" s="4">
        <f t="shared" si="0"/>
        <v>5</v>
      </c>
      <c r="I14" s="4" t="str">
        <f t="shared" si="1"/>
        <v>GRAMAS</v>
      </c>
      <c r="J14" s="4" t="str">
        <f t="shared" si="2"/>
        <v>24</v>
      </c>
      <c r="K14" s="4">
        <f t="shared" si="3"/>
        <v>24.613</v>
      </c>
      <c r="L14" s="4">
        <f t="shared" si="4"/>
        <v>2.436E-2</v>
      </c>
      <c r="M14" s="2" t="str">
        <f t="shared" si="5"/>
        <v>0,0243</v>
      </c>
    </row>
    <row r="15" spans="1:13" x14ac:dyDescent="0.25">
      <c r="A15" s="2" t="s">
        <v>14</v>
      </c>
      <c r="B15" s="2" t="s">
        <v>31</v>
      </c>
      <c r="C15" s="4">
        <v>25000</v>
      </c>
      <c r="D15" s="2">
        <v>41</v>
      </c>
      <c r="E15" s="2">
        <v>29</v>
      </c>
      <c r="F15" s="2">
        <v>22</v>
      </c>
      <c r="G15" s="4">
        <v>0.30199999999999999</v>
      </c>
      <c r="H15" s="4">
        <f t="shared" si="0"/>
        <v>5</v>
      </c>
      <c r="I15" s="4" t="str">
        <f t="shared" si="1"/>
        <v>GRAMAS</v>
      </c>
      <c r="J15" s="4" t="str">
        <f t="shared" si="2"/>
        <v>25</v>
      </c>
      <c r="K15" s="4">
        <f t="shared" si="3"/>
        <v>25.302</v>
      </c>
      <c r="L15" s="4">
        <f t="shared" si="4"/>
        <v>2.6158000000000001E-2</v>
      </c>
      <c r="M15" s="2" t="str">
        <f t="shared" si="5"/>
        <v>0,0261</v>
      </c>
    </row>
    <row r="16" spans="1:13" x14ac:dyDescent="0.25">
      <c r="A16" s="2" t="s">
        <v>15</v>
      </c>
      <c r="B16" s="2" t="s">
        <v>32</v>
      </c>
      <c r="C16" s="4">
        <v>13000</v>
      </c>
      <c r="D16" s="2">
        <v>41</v>
      </c>
      <c r="E16" s="2">
        <v>29</v>
      </c>
      <c r="F16" s="2">
        <v>17</v>
      </c>
      <c r="G16" s="4">
        <v>0.63</v>
      </c>
      <c r="H16" s="4">
        <f t="shared" si="0"/>
        <v>5</v>
      </c>
      <c r="I16" s="4" t="str">
        <f t="shared" si="1"/>
        <v>GRAMAS</v>
      </c>
      <c r="J16" s="4" t="str">
        <f t="shared" si="2"/>
        <v>13</v>
      </c>
      <c r="K16" s="4">
        <f t="shared" si="3"/>
        <v>13.63</v>
      </c>
      <c r="L16" s="4">
        <f t="shared" si="4"/>
        <v>2.0212999999999998E-2</v>
      </c>
      <c r="M16" s="2" t="str">
        <f t="shared" si="5"/>
        <v>0,0202</v>
      </c>
    </row>
    <row r="17" spans="1:13" x14ac:dyDescent="0.25">
      <c r="A17" s="2" t="s">
        <v>16</v>
      </c>
      <c r="B17" s="2" t="s">
        <v>33</v>
      </c>
      <c r="C17" s="4">
        <v>31000</v>
      </c>
      <c r="D17" s="2">
        <v>58</v>
      </c>
      <c r="E17" s="2">
        <v>39</v>
      </c>
      <c r="F17" s="2">
        <v>16</v>
      </c>
      <c r="G17" s="4">
        <v>0.93500000000000005</v>
      </c>
      <c r="H17" s="4">
        <f t="shared" si="0"/>
        <v>5</v>
      </c>
      <c r="I17" s="4" t="str">
        <f t="shared" si="1"/>
        <v>GRAMAS</v>
      </c>
      <c r="J17" s="4" t="str">
        <f t="shared" si="2"/>
        <v>31</v>
      </c>
      <c r="K17" s="4">
        <f t="shared" si="3"/>
        <v>31.934999999999999</v>
      </c>
      <c r="L17" s="4">
        <f t="shared" si="4"/>
        <v>3.6192000000000002E-2</v>
      </c>
      <c r="M17" s="2" t="str">
        <f t="shared" si="5"/>
        <v>0,0361</v>
      </c>
    </row>
    <row r="18" spans="1:13" x14ac:dyDescent="0.25">
      <c r="A18" s="2" t="s">
        <v>39</v>
      </c>
      <c r="B18" s="2" t="s">
        <v>58</v>
      </c>
      <c r="C18" s="4">
        <v>35000</v>
      </c>
      <c r="D18" s="2">
        <v>58</v>
      </c>
      <c r="E18" s="2">
        <v>38</v>
      </c>
      <c r="F18" s="2">
        <v>16</v>
      </c>
      <c r="G18" s="4">
        <v>1.38</v>
      </c>
      <c r="H18" s="4">
        <f t="shared" si="0"/>
        <v>5</v>
      </c>
      <c r="I18" s="4" t="str">
        <f t="shared" si="1"/>
        <v>GRAMAS</v>
      </c>
      <c r="J18" s="4" t="str">
        <f t="shared" si="2"/>
        <v>35</v>
      </c>
      <c r="K18" s="4">
        <f t="shared" si="3"/>
        <v>36.380000000000003</v>
      </c>
      <c r="L18" s="4">
        <f t="shared" si="4"/>
        <v>3.5263999999999997E-2</v>
      </c>
      <c r="M18" s="2" t="str">
        <f t="shared" si="5"/>
        <v>0,0352</v>
      </c>
    </row>
    <row r="19" spans="1:13" x14ac:dyDescent="0.25">
      <c r="A19" s="2" t="s">
        <v>40</v>
      </c>
      <c r="B19" s="2" t="s">
        <v>59</v>
      </c>
      <c r="C19" s="4">
        <v>27000</v>
      </c>
      <c r="D19" s="2">
        <v>38</v>
      </c>
      <c r="E19" s="2">
        <v>29</v>
      </c>
      <c r="F19" s="2">
        <v>24</v>
      </c>
      <c r="G19" s="4">
        <v>0.42799999999999999</v>
      </c>
      <c r="H19" s="4">
        <f t="shared" si="0"/>
        <v>5</v>
      </c>
      <c r="I19" s="4" t="str">
        <f t="shared" si="1"/>
        <v>GRAMAS</v>
      </c>
      <c r="J19" s="4" t="str">
        <f t="shared" si="2"/>
        <v>27</v>
      </c>
      <c r="K19" s="4">
        <f t="shared" si="3"/>
        <v>27.428000000000001</v>
      </c>
      <c r="L19" s="4">
        <f t="shared" si="4"/>
        <v>2.6447999999999999E-2</v>
      </c>
      <c r="M19" s="2" t="str">
        <f t="shared" si="5"/>
        <v>0,0264</v>
      </c>
    </row>
    <row r="20" spans="1:13" x14ac:dyDescent="0.25">
      <c r="A20" s="2" t="s">
        <v>41</v>
      </c>
      <c r="B20" s="2" t="s">
        <v>60</v>
      </c>
      <c r="C20" s="4">
        <v>24000</v>
      </c>
      <c r="D20" s="2">
        <v>60</v>
      </c>
      <c r="E20" s="2">
        <v>41</v>
      </c>
      <c r="F20" s="2">
        <v>19</v>
      </c>
      <c r="G20" s="4">
        <v>1.2649999999999999</v>
      </c>
      <c r="H20" s="4">
        <f t="shared" si="0"/>
        <v>5</v>
      </c>
      <c r="I20" s="4" t="str">
        <f t="shared" si="1"/>
        <v>GRAMAS</v>
      </c>
      <c r="J20" s="4" t="str">
        <f t="shared" si="2"/>
        <v>24</v>
      </c>
      <c r="K20" s="4">
        <f t="shared" si="3"/>
        <v>25.265000000000001</v>
      </c>
      <c r="L20" s="4">
        <f t="shared" si="4"/>
        <v>4.6739999999999997E-2</v>
      </c>
      <c r="M20" s="2" t="str">
        <f t="shared" si="5"/>
        <v>0,0467</v>
      </c>
    </row>
    <row r="21" spans="1:13" x14ac:dyDescent="0.25">
      <c r="A21" s="2" t="s">
        <v>42</v>
      </c>
      <c r="B21" s="2" t="s">
        <v>61</v>
      </c>
      <c r="C21" s="4">
        <v>27000</v>
      </c>
      <c r="D21" s="2">
        <v>56</v>
      </c>
      <c r="E21" s="2">
        <v>38</v>
      </c>
      <c r="F21" s="2">
        <v>17</v>
      </c>
      <c r="G21" s="4">
        <v>0.77</v>
      </c>
      <c r="H21" s="4">
        <f t="shared" si="0"/>
        <v>5</v>
      </c>
      <c r="I21" s="4" t="str">
        <f t="shared" si="1"/>
        <v>GRAMAS</v>
      </c>
      <c r="J21" s="4" t="str">
        <f t="shared" si="2"/>
        <v>27</v>
      </c>
      <c r="K21" s="4">
        <f t="shared" si="3"/>
        <v>27.77</v>
      </c>
      <c r="L21" s="4">
        <f t="shared" si="4"/>
        <v>3.6176E-2</v>
      </c>
      <c r="M21" s="2" t="str">
        <f t="shared" si="5"/>
        <v>0,0361</v>
      </c>
    </row>
    <row r="22" spans="1:13" x14ac:dyDescent="0.25">
      <c r="A22" s="2" t="s">
        <v>43</v>
      </c>
      <c r="B22" s="2" t="s">
        <v>62</v>
      </c>
      <c r="C22" s="4">
        <v>12000</v>
      </c>
      <c r="D22" s="2">
        <v>48</v>
      </c>
      <c r="E22" s="2">
        <v>34</v>
      </c>
      <c r="F22" s="2">
        <v>14</v>
      </c>
      <c r="G22" s="4">
        <v>0.88600000000000001</v>
      </c>
      <c r="H22" s="4">
        <f t="shared" si="0"/>
        <v>5</v>
      </c>
      <c r="I22" s="4" t="str">
        <f t="shared" si="1"/>
        <v>GRAMAS</v>
      </c>
      <c r="J22" s="4" t="str">
        <f t="shared" si="2"/>
        <v>12</v>
      </c>
      <c r="K22" s="4">
        <f t="shared" si="3"/>
        <v>12.885999999999999</v>
      </c>
      <c r="L22" s="4">
        <f t="shared" si="4"/>
        <v>2.2848E-2</v>
      </c>
      <c r="M22" s="2" t="str">
        <f t="shared" si="5"/>
        <v>0,0228</v>
      </c>
    </row>
    <row r="23" spans="1:13" x14ac:dyDescent="0.25">
      <c r="A23" s="2" t="s">
        <v>44</v>
      </c>
      <c r="B23" s="2" t="s">
        <v>63</v>
      </c>
      <c r="C23" s="4">
        <v>27000</v>
      </c>
      <c r="D23" s="2">
        <v>57</v>
      </c>
      <c r="E23" s="2">
        <v>38</v>
      </c>
      <c r="F23" s="2">
        <v>16</v>
      </c>
      <c r="G23" s="4">
        <v>0.94699999999999995</v>
      </c>
      <c r="H23" s="4">
        <f t="shared" si="0"/>
        <v>5</v>
      </c>
      <c r="I23" s="4" t="str">
        <f t="shared" si="1"/>
        <v>GRAMAS</v>
      </c>
      <c r="J23" s="4" t="str">
        <f t="shared" si="2"/>
        <v>27</v>
      </c>
      <c r="K23" s="4">
        <f t="shared" si="3"/>
        <v>27.946999999999999</v>
      </c>
      <c r="L23" s="4">
        <f t="shared" si="4"/>
        <v>3.4655999999999999E-2</v>
      </c>
      <c r="M23" s="2" t="str">
        <f t="shared" si="5"/>
        <v>0,0346</v>
      </c>
    </row>
    <row r="24" spans="1:13" x14ac:dyDescent="0.25">
      <c r="A24" s="2" t="s">
        <v>45</v>
      </c>
      <c r="B24" s="2" t="s">
        <v>64</v>
      </c>
      <c r="C24" s="4">
        <v>17000</v>
      </c>
      <c r="D24" s="2">
        <v>30</v>
      </c>
      <c r="E24" s="2">
        <v>28</v>
      </c>
      <c r="F24" s="2">
        <v>22</v>
      </c>
      <c r="G24" s="4">
        <v>0.5</v>
      </c>
      <c r="H24" s="4">
        <f t="shared" si="0"/>
        <v>5</v>
      </c>
      <c r="I24" s="4" t="str">
        <f t="shared" si="1"/>
        <v>GRAMAS</v>
      </c>
      <c r="J24" s="4" t="str">
        <f t="shared" si="2"/>
        <v>17</v>
      </c>
      <c r="K24" s="4">
        <f t="shared" si="3"/>
        <v>17.5</v>
      </c>
      <c r="L24" s="4">
        <f t="shared" si="4"/>
        <v>1.848E-2</v>
      </c>
      <c r="M24" s="2" t="str">
        <f t="shared" si="5"/>
        <v>0,0184</v>
      </c>
    </row>
    <row r="25" spans="1:13" x14ac:dyDescent="0.25">
      <c r="A25" s="2" t="s">
        <v>46</v>
      </c>
      <c r="B25" s="2" t="s">
        <v>65</v>
      </c>
      <c r="C25" s="4">
        <v>26000</v>
      </c>
      <c r="D25" s="2">
        <v>60</v>
      </c>
      <c r="E25" s="2">
        <v>40</v>
      </c>
      <c r="F25" s="2">
        <v>18</v>
      </c>
      <c r="G25" s="4">
        <v>1.411</v>
      </c>
      <c r="H25" s="4">
        <f t="shared" si="0"/>
        <v>5</v>
      </c>
      <c r="I25" s="4" t="str">
        <f t="shared" si="1"/>
        <v>GRAMAS</v>
      </c>
      <c r="J25" s="4" t="str">
        <f t="shared" si="2"/>
        <v>26</v>
      </c>
      <c r="K25" s="4">
        <f t="shared" si="3"/>
        <v>27.411000000000001</v>
      </c>
      <c r="L25" s="4">
        <f t="shared" si="4"/>
        <v>4.3200000000000002E-2</v>
      </c>
      <c r="M25" s="2" t="str">
        <f t="shared" si="5"/>
        <v>0,0432</v>
      </c>
    </row>
    <row r="26" spans="1:13" x14ac:dyDescent="0.25">
      <c r="A26" s="2" t="s">
        <v>47</v>
      </c>
      <c r="B26" s="2" t="s">
        <v>66</v>
      </c>
      <c r="C26" s="4">
        <v>11000</v>
      </c>
      <c r="D26" s="2">
        <v>48</v>
      </c>
      <c r="E26" s="2">
        <v>32</v>
      </c>
      <c r="F26" s="2">
        <v>14</v>
      </c>
      <c r="G26" s="4">
        <v>0.71</v>
      </c>
      <c r="H26" s="4">
        <f t="shared" si="0"/>
        <v>5</v>
      </c>
      <c r="I26" s="4" t="str">
        <f t="shared" si="1"/>
        <v>GRAMAS</v>
      </c>
      <c r="J26" s="4" t="str">
        <f t="shared" si="2"/>
        <v>11</v>
      </c>
      <c r="K26" s="4">
        <f t="shared" si="3"/>
        <v>11.71</v>
      </c>
      <c r="L26" s="4">
        <f t="shared" si="4"/>
        <v>2.1503999999999999E-2</v>
      </c>
      <c r="M26" s="2" t="str">
        <f t="shared" si="5"/>
        <v>0,0215</v>
      </c>
    </row>
    <row r="27" spans="1:13" x14ac:dyDescent="0.25">
      <c r="A27" s="2" t="s">
        <v>48</v>
      </c>
      <c r="B27" s="2" t="s">
        <v>67</v>
      </c>
      <c r="C27" s="4">
        <v>11000</v>
      </c>
      <c r="D27" s="2">
        <v>32</v>
      </c>
      <c r="E27" s="2">
        <v>33</v>
      </c>
      <c r="F27" s="2">
        <v>18</v>
      </c>
      <c r="G27" s="4">
        <v>0.55000000000000004</v>
      </c>
      <c r="H27" s="4">
        <f t="shared" si="0"/>
        <v>5</v>
      </c>
      <c r="I27" s="4" t="str">
        <f t="shared" si="1"/>
        <v>GRAMAS</v>
      </c>
      <c r="J27" s="4" t="str">
        <f t="shared" si="2"/>
        <v>11</v>
      </c>
      <c r="K27" s="4">
        <f t="shared" si="3"/>
        <v>11.55</v>
      </c>
      <c r="L27" s="4">
        <f t="shared" si="4"/>
        <v>1.9008000000000001E-2</v>
      </c>
      <c r="M27" s="2" t="str">
        <f t="shared" si="5"/>
        <v>0,0190</v>
      </c>
    </row>
    <row r="28" spans="1:13" x14ac:dyDescent="0.25">
      <c r="A28" s="2" t="s">
        <v>49</v>
      </c>
      <c r="B28" s="2" t="s">
        <v>68</v>
      </c>
      <c r="C28" s="4">
        <v>26000</v>
      </c>
      <c r="D28" s="2">
        <v>42</v>
      </c>
      <c r="E28" s="2">
        <v>30</v>
      </c>
      <c r="F28" s="2">
        <v>32</v>
      </c>
      <c r="G28" s="4">
        <v>0.53800000000000003</v>
      </c>
      <c r="H28" s="4">
        <f t="shared" si="0"/>
        <v>5</v>
      </c>
      <c r="I28" s="4" t="str">
        <f t="shared" si="1"/>
        <v>GRAMAS</v>
      </c>
      <c r="J28" s="4" t="str">
        <f t="shared" si="2"/>
        <v>26</v>
      </c>
      <c r="K28" s="4">
        <f t="shared" si="3"/>
        <v>26.538</v>
      </c>
      <c r="L28" s="4">
        <f t="shared" si="4"/>
        <v>4.0320000000000002E-2</v>
      </c>
      <c r="M28" s="2" t="str">
        <f t="shared" si="5"/>
        <v>0,0403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FEITO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2025-03-14T11:12:46Z</dcterms:modified>
</cp:coreProperties>
</file>