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w24.CORNELL\Google Drive\4530\website\"/>
    </mc:Choice>
  </mc:AlternateContent>
  <bookViews>
    <workbookView xWindow="120" yWindow="45" windowWidth="13875" windowHeight="8550" tabRatio="706"/>
  </bookViews>
  <sheets>
    <sheet name="Calculations" sheetId="17" r:id="rId1"/>
    <sheet name="50" sheetId="7" r:id="rId2"/>
    <sheet name="200" sheetId="5" r:id="rId3"/>
    <sheet name="300" sheetId="6" r:id="rId4"/>
    <sheet name="400" sheetId="8" r:id="rId5"/>
    <sheet name="500" sheetId="9" r:id="rId6"/>
    <sheet name="600" sheetId="10" r:id="rId7"/>
    <sheet name="700" sheetId="11" r:id="rId8"/>
    <sheet name="800" sheetId="12" r:id="rId9"/>
    <sheet name="1000" sheetId="13" r:id="rId10"/>
    <sheet name="1500" sheetId="14" r:id="rId11"/>
    <sheet name="2000" sheetId="15" r:id="rId12"/>
    <sheet name="2500" sheetId="1" r:id="rId13"/>
    <sheet name="3000" sheetId="2" r:id="rId14"/>
    <sheet name="4000" sheetId="3" r:id="rId15"/>
    <sheet name="5000" sheetId="4" r:id="rId16"/>
  </sheets>
  <definedNames>
    <definedName name="_MWO2" localSheetId="0">Calculations!$P$25</definedName>
    <definedName name="_MWO2">#REF!</definedName>
    <definedName name="airflow" localSheetId="0">Calculations!$E$2:$E$18</definedName>
    <definedName name="airflow">#REF!</definedName>
    <definedName name="column" localSheetId="0">Calculations!$O$3</definedName>
    <definedName name="column">#REF!</definedName>
    <definedName name="Csat" localSheetId="0">Calculations!$P$13</definedName>
    <definedName name="Csat">Calculations!$P$13</definedName>
    <definedName name="D" localSheetId="0">Calculations!$P$24</definedName>
    <definedName name="D">#REF!</definedName>
    <definedName name="datakey" localSheetId="0">Calculations!$N$6:$O$11</definedName>
    <definedName name="datakey">#REF!</definedName>
    <definedName name="dissolvedoxygen">OFFSET(Calculations!$B$2,0,0,COUNT(Calculations!$A:$A),1)</definedName>
    <definedName name="kmin" localSheetId="0">Calculations!$P$20</definedName>
    <definedName name="kmin">#REF!</definedName>
    <definedName name="Kvlmax" localSheetId="0">Calculations!$P$19</definedName>
    <definedName name="Kvlmax">#REF!</definedName>
    <definedName name="model">OFFSET(Calculations!$C$2,0,0,COUNT(Calculations!$A:$A),1)</definedName>
    <definedName name="Qhalf" localSheetId="0">Calculations!$P$18</definedName>
    <definedName name="Qhalf">#REF!</definedName>
    <definedName name="resultstable" localSheetId="0">Calculations!$E$1:$G$23</definedName>
    <definedName name="resultstable">#REF!</definedName>
    <definedName name="sheet" localSheetId="0">Calculations!$O$2</definedName>
    <definedName name="sheet">#REF!</definedName>
    <definedName name="solver_adj" localSheetId="0" hidden="1">Calculations!$P$18:$P$20</definedName>
    <definedName name="solver_cvg" localSheetId="0" hidden="1">0.000001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Calculations!$P$18</definedName>
    <definedName name="solver_lhs2" localSheetId="0" hidden="1">Calculations!$P$20</definedName>
    <definedName name="solver_lhs3" localSheetId="0" hidden="1">Calculations!$P$20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Calculations!$P$21</definedName>
    <definedName name="solver_pre" localSheetId="0" hidden="1">0.00000001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time">OFFSET(Calculations!$A$2,0,0,COUNT(Calculations!$A:$A),1)</definedName>
    <definedName name="V" localSheetId="0">Calculations!$P$23</definedName>
    <definedName name="V">#REF!</definedName>
  </definedNames>
  <calcPr calcId="162913"/>
</workbook>
</file>

<file path=xl/calcChain.xml><?xml version="1.0" encoding="utf-8"?>
<calcChain xmlns="http://schemas.openxmlformats.org/spreadsheetml/2006/main">
  <c r="P13" i="17" l="1"/>
  <c r="F13" i="4" s="1"/>
  <c r="B1" i="17"/>
  <c r="AF2" i="17"/>
  <c r="AG2" i="17"/>
  <c r="AF3" i="17"/>
  <c r="AG3" i="17"/>
  <c r="AF4" i="17"/>
  <c r="AG4" i="17"/>
  <c r="AF5" i="17"/>
  <c r="AG5" i="17"/>
  <c r="AF6" i="17"/>
  <c r="AG6" i="17"/>
  <c r="AF7" i="17"/>
  <c r="AG7" i="17"/>
  <c r="AF8" i="17"/>
  <c r="AG8" i="17"/>
  <c r="AF9" i="17"/>
  <c r="AG9" i="17"/>
  <c r="AF10" i="17"/>
  <c r="AG10" i="17"/>
  <c r="AF11" i="17"/>
  <c r="AG11" i="17"/>
  <c r="AF12" i="17"/>
  <c r="AG12" i="17"/>
  <c r="AF13" i="17"/>
  <c r="AG13" i="17"/>
  <c r="AF14" i="17"/>
  <c r="AG14" i="17"/>
  <c r="AF15" i="17"/>
  <c r="AG15" i="17"/>
  <c r="AF16" i="17"/>
  <c r="AG16" i="17"/>
  <c r="AF17" i="17"/>
  <c r="AG17" i="17"/>
  <c r="AF18" i="17"/>
  <c r="AG18" i="17"/>
  <c r="AF19" i="17"/>
  <c r="AG19" i="17"/>
  <c r="AF20" i="17"/>
  <c r="AG20" i="17"/>
  <c r="AF21" i="17"/>
  <c r="AG21" i="17"/>
  <c r="AF22" i="17"/>
  <c r="AG22" i="17"/>
  <c r="AF23" i="17"/>
  <c r="AG23" i="17"/>
  <c r="AF24" i="17"/>
  <c r="AG24" i="17"/>
  <c r="AF25" i="17"/>
  <c r="AG25" i="17"/>
  <c r="AF26" i="17"/>
  <c r="AG26" i="17"/>
  <c r="AF27" i="17"/>
  <c r="AG27" i="17"/>
  <c r="AF28" i="17"/>
  <c r="AG28" i="17"/>
  <c r="AF29" i="17"/>
  <c r="AG29" i="17"/>
  <c r="AF30" i="17"/>
  <c r="AG30" i="17"/>
  <c r="AF31" i="17"/>
  <c r="AG31" i="17"/>
  <c r="AF32" i="17"/>
  <c r="AG32" i="17"/>
  <c r="AF33" i="17"/>
  <c r="AG33" i="17"/>
  <c r="AF34" i="17"/>
  <c r="AG34" i="17"/>
  <c r="AF35" i="17"/>
  <c r="AG35" i="17"/>
  <c r="AF36" i="17"/>
  <c r="AG36" i="17"/>
  <c r="AF37" i="17"/>
  <c r="AG37" i="17"/>
  <c r="AF38" i="17"/>
  <c r="AG38" i="17"/>
  <c r="AF39" i="17"/>
  <c r="AG39" i="17"/>
  <c r="AF40" i="17"/>
  <c r="AG40" i="17"/>
  <c r="AF41" i="17"/>
  <c r="AG41" i="17"/>
  <c r="AF42" i="17"/>
  <c r="AG42" i="17"/>
  <c r="AF43" i="17"/>
  <c r="AG43" i="17"/>
  <c r="AF44" i="17"/>
  <c r="AG44" i="17"/>
  <c r="AF45" i="17"/>
  <c r="AG45" i="17"/>
  <c r="AF46" i="17"/>
  <c r="AG46" i="17"/>
  <c r="AF47" i="17"/>
  <c r="AG47" i="17"/>
  <c r="AF48" i="17"/>
  <c r="AG48" i="17"/>
  <c r="AF49" i="17"/>
  <c r="AG49" i="17"/>
  <c r="AF50" i="17"/>
  <c r="AG50" i="17"/>
  <c r="AF51" i="17"/>
  <c r="AG51" i="17"/>
  <c r="AF52" i="17"/>
  <c r="AG52" i="17"/>
  <c r="AF53" i="17"/>
  <c r="AG53" i="17"/>
  <c r="AF54" i="17"/>
  <c r="AG54" i="17"/>
  <c r="AF55" i="17"/>
  <c r="AG55" i="17"/>
  <c r="AF56" i="17"/>
  <c r="AG56" i="17"/>
  <c r="AF57" i="17"/>
  <c r="AG57" i="17"/>
  <c r="AF58" i="17"/>
  <c r="AG58" i="17"/>
  <c r="AF59" i="17"/>
  <c r="AG59" i="17"/>
  <c r="AF60" i="17"/>
  <c r="AG60" i="17"/>
  <c r="AF61" i="17"/>
  <c r="AG61" i="17"/>
  <c r="AF62" i="17"/>
  <c r="AG62" i="17"/>
  <c r="AF63" i="17"/>
  <c r="AG63" i="17"/>
  <c r="AF64" i="17"/>
  <c r="AG64" i="17"/>
  <c r="AF65" i="17"/>
  <c r="AG65" i="17"/>
  <c r="AF66" i="17"/>
  <c r="AG66" i="17"/>
  <c r="AF67" i="17"/>
  <c r="AG67" i="17"/>
  <c r="AF68" i="17"/>
  <c r="AG68" i="17"/>
  <c r="AF69" i="17"/>
  <c r="AG69" i="17"/>
  <c r="AF70" i="17"/>
  <c r="AG70" i="17"/>
  <c r="AF71" i="17"/>
  <c r="AG71" i="17"/>
  <c r="AF72" i="17"/>
  <c r="AG72" i="17"/>
  <c r="AF73" i="17"/>
  <c r="AG73" i="17"/>
  <c r="AF74" i="17"/>
  <c r="AG74" i="17"/>
  <c r="AF75" i="17"/>
  <c r="AG75" i="17"/>
  <c r="AF76" i="17"/>
  <c r="AG76" i="17"/>
  <c r="AF77" i="17"/>
  <c r="AG77" i="17"/>
  <c r="AF78" i="17"/>
  <c r="AG78" i="17"/>
  <c r="AF79" i="17"/>
  <c r="AG79" i="17"/>
  <c r="F3" i="4"/>
  <c r="F5" i="4"/>
  <c r="F7" i="4"/>
  <c r="F9" i="4"/>
  <c r="F5" i="3"/>
  <c r="F9" i="3"/>
  <c r="F11" i="3"/>
  <c r="F13" i="3"/>
  <c r="F15" i="3"/>
  <c r="F19" i="3"/>
  <c r="F2" i="3"/>
  <c r="F6" i="2"/>
  <c r="F8" i="2"/>
  <c r="F10" i="2"/>
  <c r="F14" i="2"/>
  <c r="F16" i="2"/>
  <c r="F4" i="1"/>
  <c r="F8" i="1"/>
  <c r="F10" i="1"/>
  <c r="F14" i="1"/>
  <c r="F16" i="1"/>
  <c r="F18" i="1"/>
  <c r="F5" i="15"/>
  <c r="F9" i="15"/>
  <c r="F13" i="15"/>
  <c r="F15" i="15"/>
  <c r="F17" i="15"/>
  <c r="F19" i="15"/>
  <c r="F2" i="15"/>
  <c r="F8" i="14"/>
  <c r="F10" i="14"/>
  <c r="F12" i="14"/>
  <c r="F14" i="14"/>
  <c r="F16" i="14"/>
  <c r="F20" i="14"/>
  <c r="F3" i="13"/>
  <c r="F5" i="13"/>
  <c r="F7" i="13"/>
  <c r="F9" i="13"/>
  <c r="F11" i="13"/>
  <c r="F17" i="13"/>
  <c r="F21" i="13"/>
  <c r="F23" i="13"/>
  <c r="F25" i="13"/>
  <c r="F27" i="13"/>
  <c r="F29" i="13"/>
  <c r="F5" i="12"/>
  <c r="F9" i="12"/>
  <c r="F11" i="12"/>
  <c r="F13" i="12"/>
  <c r="F15" i="12"/>
  <c r="F17" i="12"/>
  <c r="F21" i="12"/>
  <c r="F25" i="12"/>
  <c r="F27" i="12"/>
  <c r="F29" i="12"/>
  <c r="F31" i="12"/>
  <c r="F2" i="12"/>
  <c r="F6" i="4"/>
  <c r="F10" i="4"/>
  <c r="F12" i="4"/>
  <c r="F2" i="4"/>
  <c r="F4" i="3"/>
  <c r="F6" i="3"/>
  <c r="F10" i="3"/>
  <c r="F14" i="3"/>
  <c r="F16" i="3"/>
  <c r="F18" i="3"/>
  <c r="F20" i="3"/>
  <c r="F22" i="3"/>
  <c r="F5" i="2"/>
  <c r="F9" i="2"/>
  <c r="F11" i="2"/>
  <c r="F13" i="2"/>
  <c r="F15" i="2"/>
  <c r="F17" i="2"/>
  <c r="F5" i="1"/>
  <c r="F9" i="1"/>
  <c r="F11" i="1"/>
  <c r="F13" i="1"/>
  <c r="F15" i="1"/>
  <c r="F17" i="1"/>
  <c r="F4" i="15"/>
  <c r="F8" i="15"/>
  <c r="F10" i="15"/>
  <c r="F12" i="15"/>
  <c r="F14" i="15"/>
  <c r="F16" i="15"/>
  <c r="F20" i="15"/>
  <c r="F3" i="14"/>
  <c r="F5" i="14"/>
  <c r="F7" i="14"/>
  <c r="F9" i="14"/>
  <c r="F11" i="14"/>
  <c r="F15" i="14"/>
  <c r="F19" i="14"/>
  <c r="F21" i="14"/>
  <c r="F23" i="14"/>
  <c r="F2" i="14"/>
  <c r="F4" i="13"/>
  <c r="F8" i="13"/>
  <c r="F12" i="13"/>
  <c r="F14" i="13"/>
  <c r="F16" i="13"/>
  <c r="F18" i="13"/>
  <c r="F20" i="13"/>
  <c r="F24" i="13"/>
  <c r="F28" i="13"/>
  <c r="F4" i="12"/>
  <c r="F8" i="12"/>
  <c r="F12" i="12"/>
  <c r="F16" i="12"/>
  <c r="F24" i="12"/>
  <c r="F32" i="12"/>
  <c r="F4" i="11"/>
  <c r="F6" i="11"/>
  <c r="F8" i="11"/>
  <c r="F10" i="11"/>
  <c r="F14" i="11"/>
  <c r="F18" i="11"/>
  <c r="F20" i="11"/>
  <c r="F22" i="11"/>
  <c r="F24" i="11"/>
  <c r="F26" i="11"/>
  <c r="F30" i="11"/>
  <c r="F34" i="11"/>
  <c r="F36" i="11"/>
  <c r="F38" i="11"/>
  <c r="F40" i="11"/>
  <c r="F42" i="11"/>
  <c r="F4" i="10"/>
  <c r="F8" i="10"/>
  <c r="F10" i="10"/>
  <c r="F12" i="10"/>
  <c r="F14" i="10"/>
  <c r="F16" i="10"/>
  <c r="F20" i="10"/>
  <c r="F24" i="10"/>
  <c r="F26" i="10"/>
  <c r="F28" i="10"/>
  <c r="F30" i="10"/>
  <c r="F32" i="10"/>
  <c r="F36" i="10"/>
  <c r="F40" i="10"/>
  <c r="F42" i="10"/>
  <c r="F44" i="10"/>
  <c r="F46" i="10"/>
  <c r="F2" i="10"/>
  <c r="F6" i="9"/>
  <c r="F10" i="9"/>
  <c r="F12" i="9"/>
  <c r="F14" i="9"/>
  <c r="F16" i="9"/>
  <c r="F18" i="9"/>
  <c r="F22" i="9"/>
  <c r="F26" i="9"/>
  <c r="F28" i="9"/>
  <c r="F30" i="9"/>
  <c r="F32" i="9"/>
  <c r="F34" i="9"/>
  <c r="F38" i="9"/>
  <c r="F42" i="9"/>
  <c r="F44" i="9"/>
  <c r="F46" i="9"/>
  <c r="F48" i="9"/>
  <c r="F50" i="9"/>
  <c r="F3" i="8"/>
  <c r="F2" i="13"/>
  <c r="F6" i="12"/>
  <c r="F10" i="12"/>
  <c r="F14" i="12"/>
  <c r="F18" i="12"/>
  <c r="F26" i="12"/>
  <c r="F3" i="11"/>
  <c r="F5" i="11"/>
  <c r="F7" i="11"/>
  <c r="F9" i="11"/>
  <c r="F11" i="11"/>
  <c r="F15" i="11"/>
  <c r="F19" i="11"/>
  <c r="F21" i="11"/>
  <c r="F23" i="11"/>
  <c r="F25" i="11"/>
  <c r="F27" i="11"/>
  <c r="F31" i="11"/>
  <c r="F35" i="11"/>
  <c r="F37" i="11"/>
  <c r="F39" i="11"/>
  <c r="F41" i="11"/>
  <c r="F43" i="11"/>
  <c r="F5" i="10"/>
  <c r="F9" i="10"/>
  <c r="F11" i="10"/>
  <c r="F13" i="10"/>
  <c r="F15" i="10"/>
  <c r="F17" i="10"/>
  <c r="F21" i="10"/>
  <c r="F25" i="10"/>
  <c r="F27" i="10"/>
  <c r="F29" i="10"/>
  <c r="F31" i="10"/>
  <c r="F33" i="10"/>
  <c r="F37" i="10"/>
  <c r="F41" i="10"/>
  <c r="F43" i="10"/>
  <c r="F45" i="10"/>
  <c r="F47" i="10"/>
  <c r="F3" i="9"/>
  <c r="F7" i="9"/>
  <c r="F11" i="9"/>
  <c r="F13" i="9"/>
  <c r="F15" i="9"/>
  <c r="F17" i="9"/>
  <c r="F19" i="9"/>
  <c r="F23" i="9"/>
  <c r="F27" i="9"/>
  <c r="F29" i="9"/>
  <c r="F31" i="9"/>
  <c r="F33" i="9"/>
  <c r="F35" i="9"/>
  <c r="F39" i="9"/>
  <c r="F43" i="9"/>
  <c r="F45" i="9"/>
  <c r="F47" i="9"/>
  <c r="F49" i="9"/>
  <c r="F51" i="9"/>
  <c r="F4" i="8"/>
  <c r="F8" i="8"/>
  <c r="F10" i="8"/>
  <c r="F12" i="8"/>
  <c r="F14" i="8"/>
  <c r="F16" i="8"/>
  <c r="F49" i="6"/>
  <c r="F45" i="6"/>
  <c r="F43" i="6"/>
  <c r="F41" i="6"/>
  <c r="F39" i="6"/>
  <c r="F37" i="6"/>
  <c r="F33" i="6"/>
  <c r="F29" i="6"/>
  <c r="F27" i="6"/>
  <c r="F25" i="6"/>
  <c r="F23" i="6"/>
  <c r="F21" i="6"/>
  <c r="F17" i="6"/>
  <c r="F13" i="6"/>
  <c r="F11" i="6"/>
  <c r="F9" i="6"/>
  <c r="F7" i="6"/>
  <c r="F5" i="6"/>
  <c r="F2" i="7"/>
  <c r="F38" i="7"/>
  <c r="F36" i="7"/>
  <c r="F34" i="7"/>
  <c r="F32" i="7"/>
  <c r="F30" i="7"/>
  <c r="F26" i="7"/>
  <c r="F22" i="7"/>
  <c r="F20" i="7"/>
  <c r="F18" i="7"/>
  <c r="F16" i="7"/>
  <c r="F14" i="7"/>
  <c r="F10" i="7"/>
  <c r="F6" i="7"/>
  <c r="F4" i="7"/>
  <c r="F2" i="5"/>
  <c r="F50" i="5"/>
  <c r="F48" i="5"/>
  <c r="F44" i="5"/>
  <c r="F40" i="5"/>
  <c r="F38" i="5"/>
  <c r="F36" i="5"/>
  <c r="F34" i="5"/>
  <c r="F32" i="5"/>
  <c r="F28" i="5"/>
  <c r="F24" i="5"/>
  <c r="F22" i="5"/>
  <c r="F20" i="5"/>
  <c r="F18" i="5"/>
  <c r="F16" i="5"/>
  <c r="F12" i="5"/>
  <c r="F8" i="5"/>
  <c r="F6" i="5"/>
  <c r="F4" i="5"/>
  <c r="F2" i="8"/>
  <c r="F49" i="8"/>
  <c r="F45" i="8"/>
  <c r="F41" i="8"/>
  <c r="F39" i="8"/>
  <c r="F37" i="8"/>
  <c r="F35" i="8"/>
  <c r="F33" i="8"/>
  <c r="F29" i="8"/>
  <c r="F25" i="8"/>
  <c r="F23" i="8"/>
  <c r="F21" i="8"/>
  <c r="F19" i="8"/>
  <c r="F17" i="8"/>
  <c r="F9" i="8"/>
  <c r="F50" i="6"/>
  <c r="F48" i="6"/>
  <c r="F46" i="6"/>
  <c r="F44" i="6"/>
  <c r="F42" i="6"/>
  <c r="F38" i="6"/>
  <c r="F34" i="6"/>
  <c r="F32" i="6"/>
  <c r="F30" i="6"/>
  <c r="F28" i="6"/>
  <c r="F26" i="6"/>
  <c r="F22" i="6"/>
  <c r="F18" i="6"/>
  <c r="F16" i="6"/>
  <c r="F14" i="6"/>
  <c r="F12" i="6"/>
  <c r="F10" i="6"/>
  <c r="F6" i="6"/>
  <c r="F41" i="7"/>
  <c r="F39" i="7"/>
  <c r="F37" i="7"/>
  <c r="F35" i="7"/>
  <c r="F33" i="7"/>
  <c r="F29" i="7"/>
  <c r="F25" i="7"/>
  <c r="F23" i="7"/>
  <c r="F21" i="7"/>
  <c r="F19" i="7"/>
  <c r="F17" i="7"/>
  <c r="F13" i="7"/>
  <c r="F9" i="7"/>
  <c r="F7" i="7"/>
  <c r="F5" i="7"/>
  <c r="F3" i="7"/>
  <c r="F51" i="5"/>
  <c r="F47" i="5"/>
  <c r="F43" i="5"/>
  <c r="F41" i="5"/>
  <c r="F39" i="5"/>
  <c r="F37" i="5"/>
  <c r="F35" i="5"/>
  <c r="F31" i="5"/>
  <c r="F27" i="5"/>
  <c r="F25" i="5"/>
  <c r="F23" i="5"/>
  <c r="F21" i="5"/>
  <c r="F19" i="5"/>
  <c r="F15" i="5"/>
  <c r="F11" i="5"/>
  <c r="F9" i="5"/>
  <c r="F7" i="5"/>
  <c r="F5" i="5"/>
  <c r="F3" i="5"/>
  <c r="F48" i="8"/>
  <c r="F44" i="8"/>
  <c r="F42" i="8"/>
  <c r="F40" i="8"/>
  <c r="F38" i="8"/>
  <c r="F36" i="8"/>
  <c r="F32" i="8"/>
  <c r="F28" i="8"/>
  <c r="F26" i="8"/>
  <c r="F24" i="8"/>
  <c r="F22" i="8"/>
  <c r="F20" i="8"/>
  <c r="F15" i="8"/>
  <c r="F7" i="8"/>
  <c r="F11" i="4"/>
  <c r="F11" i="8"/>
  <c r="F30" i="8"/>
  <c r="F46" i="8"/>
  <c r="F13" i="5"/>
  <c r="F29" i="5"/>
  <c r="F45" i="5"/>
  <c r="F11" i="7"/>
  <c r="F27" i="7"/>
  <c r="F4" i="6"/>
  <c r="F20" i="6"/>
  <c r="F36" i="6"/>
  <c r="F2" i="6"/>
  <c r="F27" i="8"/>
  <c r="F43" i="8"/>
  <c r="F10" i="5"/>
  <c r="F26" i="5"/>
  <c r="F42" i="5"/>
  <c r="F8" i="7"/>
  <c r="F24" i="7"/>
  <c r="F40" i="7"/>
  <c r="F15" i="6"/>
  <c r="F31" i="6"/>
  <c r="F47" i="6"/>
  <c r="F6" i="8"/>
  <c r="F41" i="9"/>
  <c r="F25" i="9"/>
  <c r="F9" i="9"/>
  <c r="F39" i="10"/>
  <c r="F23" i="10"/>
  <c r="F7" i="10"/>
  <c r="F33" i="11"/>
  <c r="F17" i="11"/>
  <c r="F30" i="12"/>
  <c r="F5" i="8"/>
  <c r="F40" i="9"/>
  <c r="F24" i="9"/>
  <c r="F8" i="9"/>
  <c r="F38" i="10"/>
  <c r="F22" i="10"/>
  <c r="F6" i="10"/>
  <c r="F32" i="11"/>
  <c r="F16" i="11"/>
  <c r="F28" i="12"/>
  <c r="F26" i="13"/>
  <c r="F10" i="13"/>
  <c r="F17" i="14"/>
  <c r="F22" i="15"/>
  <c r="F6" i="15"/>
  <c r="F7" i="1"/>
  <c r="F7" i="2"/>
  <c r="F12" i="3"/>
  <c r="F8" i="4"/>
  <c r="F23" i="12"/>
  <c r="F7" i="12"/>
  <c r="F19" i="13"/>
  <c r="F24" i="14"/>
  <c r="F4" i="14"/>
  <c r="F7" i="15"/>
  <c r="F6" i="1"/>
  <c r="F4" i="2"/>
  <c r="F7" i="3"/>
  <c r="F18" i="8"/>
  <c r="F34" i="8"/>
  <c r="F50" i="8"/>
  <c r="F17" i="5"/>
  <c r="F33" i="5"/>
  <c r="F49" i="5"/>
  <c r="F15" i="7"/>
  <c r="F31" i="7"/>
  <c r="F8" i="6"/>
  <c r="F24" i="6"/>
  <c r="F40" i="6"/>
  <c r="F13" i="8"/>
  <c r="F31" i="8"/>
  <c r="F47" i="8"/>
  <c r="F14" i="5"/>
  <c r="F30" i="5"/>
  <c r="F46" i="5"/>
  <c r="F12" i="7"/>
  <c r="F28" i="7"/>
  <c r="F3" i="6"/>
  <c r="F19" i="6"/>
  <c r="F35" i="6"/>
  <c r="F51" i="6"/>
  <c r="F2" i="9"/>
  <c r="F37" i="9"/>
  <c r="F21" i="9"/>
  <c r="F5" i="9"/>
  <c r="F35" i="10"/>
  <c r="F19" i="10"/>
  <c r="F3" i="10"/>
  <c r="F29" i="11"/>
  <c r="F13" i="11"/>
  <c r="F22" i="12"/>
  <c r="F52" i="9"/>
  <c r="F36" i="9"/>
  <c r="F20" i="9"/>
  <c r="F4" i="9"/>
  <c r="F34" i="10"/>
  <c r="F18" i="10"/>
  <c r="F2" i="11"/>
  <c r="F28" i="11"/>
  <c r="F12" i="11"/>
  <c r="F20" i="12"/>
  <c r="F22" i="13"/>
  <c r="F6" i="13"/>
  <c r="F13" i="14"/>
  <c r="F18" i="15"/>
  <c r="F2" i="1"/>
  <c r="F3" i="1"/>
  <c r="F3" i="2"/>
  <c r="F8" i="3"/>
  <c r="F4" i="4"/>
  <c r="F19" i="12"/>
  <c r="F3" i="12"/>
  <c r="F13" i="13"/>
  <c r="F18" i="14"/>
  <c r="F21" i="15"/>
  <c r="F3" i="15"/>
  <c r="F2" i="2"/>
  <c r="F21" i="3"/>
  <c r="F3" i="3"/>
  <c r="F15" i="13"/>
  <c r="F22" i="14"/>
  <c r="F6" i="14"/>
  <c r="F11" i="15"/>
  <c r="F12" i="1"/>
  <c r="F12" i="2"/>
  <c r="F17" i="3"/>
  <c r="A359" i="17"/>
  <c r="C58" i="17"/>
  <c r="A244" i="17"/>
  <c r="A395" i="17"/>
  <c r="B451" i="17"/>
  <c r="B366" i="17"/>
  <c r="B83" i="17"/>
  <c r="A54" i="17"/>
  <c r="A7" i="17"/>
  <c r="A490" i="17"/>
  <c r="A422" i="17"/>
  <c r="A252" i="17"/>
  <c r="C161" i="17"/>
  <c r="B15" i="17"/>
  <c r="B405" i="17"/>
  <c r="C59" i="17"/>
  <c r="C425" i="17"/>
  <c r="A333" i="17"/>
  <c r="C472" i="17"/>
  <c r="A235" i="17"/>
  <c r="C149" i="17"/>
  <c r="C307" i="17"/>
  <c r="C139" i="17"/>
  <c r="C85" i="17"/>
  <c r="B20" i="17"/>
  <c r="A477" i="17"/>
  <c r="A215" i="17"/>
  <c r="A272" i="17"/>
  <c r="A72" i="17"/>
  <c r="B357" i="17"/>
  <c r="A263" i="17"/>
  <c r="C200" i="17"/>
  <c r="A421" i="17"/>
  <c r="A227" i="17"/>
  <c r="B352" i="17"/>
  <c r="C449" i="17"/>
  <c r="B382" i="17"/>
  <c r="B154" i="17"/>
  <c r="A43" i="17"/>
  <c r="A201" i="17"/>
  <c r="C125" i="17"/>
  <c r="C465" i="17"/>
  <c r="A60" i="17"/>
  <c r="B48" i="17"/>
  <c r="A442" i="17"/>
  <c r="B449" i="17"/>
  <c r="C438" i="17"/>
  <c r="B297" i="17"/>
  <c r="B150" i="17"/>
  <c r="C231" i="17"/>
  <c r="C232" i="17"/>
  <c r="C434" i="17"/>
  <c r="C415" i="17"/>
  <c r="B472" i="17"/>
  <c r="A300" i="17"/>
  <c r="B134" i="17"/>
  <c r="A182" i="17"/>
  <c r="C179" i="17"/>
  <c r="B13" i="17"/>
  <c r="A95" i="17"/>
  <c r="B161" i="17"/>
  <c r="C202" i="17"/>
  <c r="A166" i="17"/>
  <c r="B335" i="17"/>
  <c r="B54" i="17"/>
  <c r="A118" i="17"/>
  <c r="A376" i="17"/>
  <c r="B114" i="17"/>
  <c r="B428" i="17"/>
  <c r="F7" i="17"/>
  <c r="A334" i="17"/>
  <c r="C259" i="17"/>
  <c r="B481" i="17"/>
  <c r="B431" i="17"/>
  <c r="B440" i="17"/>
  <c r="C245" i="17"/>
  <c r="C86" i="17"/>
  <c r="C273" i="17"/>
  <c r="C380" i="17"/>
  <c r="C71" i="17"/>
  <c r="B189" i="17"/>
  <c r="C106" i="17"/>
  <c r="C435" i="17"/>
  <c r="C124" i="17"/>
  <c r="C67" i="17"/>
  <c r="C292" i="17"/>
  <c r="A401" i="17"/>
  <c r="B79" i="17"/>
  <c r="B143" i="17"/>
  <c r="A208" i="17"/>
  <c r="C204" i="17"/>
  <c r="A150" i="17"/>
  <c r="B25" i="17"/>
  <c r="B92" i="17"/>
  <c r="B102" i="17"/>
  <c r="C173" i="17"/>
  <c r="A384" i="17"/>
  <c r="A250" i="17"/>
  <c r="A94" i="17"/>
  <c r="C471" i="17"/>
  <c r="A165" i="17"/>
  <c r="C428" i="17"/>
  <c r="B257" i="17"/>
  <c r="B199" i="17"/>
  <c r="C298" i="17"/>
  <c r="B419" i="17"/>
  <c r="B215" i="17"/>
  <c r="C478" i="17"/>
  <c r="B319" i="17"/>
  <c r="C462" i="17"/>
  <c r="A161" i="17"/>
  <c r="B487" i="17"/>
  <c r="C166" i="17"/>
  <c r="B218" i="17"/>
  <c r="B415" i="17"/>
  <c r="C293" i="17"/>
  <c r="B203" i="17"/>
  <c r="A417" i="17"/>
  <c r="C158" i="17"/>
  <c r="B70" i="17"/>
  <c r="B439" i="17"/>
  <c r="A269" i="17"/>
  <c r="A162" i="17"/>
  <c r="B273" i="17"/>
  <c r="C196" i="17"/>
  <c r="B430" i="17"/>
  <c r="C357" i="17"/>
  <c r="C225" i="17"/>
  <c r="A283" i="17"/>
  <c r="C488" i="17"/>
  <c r="B103" i="17"/>
  <c r="B142" i="17"/>
  <c r="B353" i="17"/>
  <c r="B165" i="17"/>
  <c r="A497" i="17"/>
  <c r="B231" i="17"/>
  <c r="F4" i="17"/>
  <c r="B10" i="17"/>
  <c r="B393" i="17"/>
  <c r="A21" i="17"/>
  <c r="A104" i="17"/>
  <c r="B403" i="17"/>
  <c r="A367" i="17"/>
  <c r="C348" i="17"/>
  <c r="C323" i="17"/>
  <c r="A298" i="17"/>
  <c r="A467" i="17"/>
  <c r="B452" i="17"/>
  <c r="F14" i="17"/>
  <c r="A296" i="17"/>
  <c r="A22" i="17"/>
  <c r="A405" i="17"/>
  <c r="A364" i="17"/>
  <c r="A207" i="17"/>
  <c r="C251" i="17"/>
  <c r="C275" i="17"/>
  <c r="A446" i="17"/>
  <c r="C419" i="17"/>
  <c r="B450" i="17"/>
  <c r="B208" i="17"/>
  <c r="B433" i="17"/>
  <c r="B125" i="17"/>
  <c r="C57" i="17"/>
  <c r="A279" i="17"/>
  <c r="A36" i="17"/>
  <c r="B202" i="17"/>
  <c r="A160" i="17"/>
  <c r="B139" i="17"/>
  <c r="A38" i="17"/>
  <c r="C187" i="17"/>
  <c r="A73" i="17"/>
  <c r="A61" i="17"/>
  <c r="B303" i="17"/>
  <c r="B7" i="17"/>
  <c r="C476" i="17"/>
  <c r="A291" i="17"/>
  <c r="B423" i="17"/>
  <c r="B59" i="17"/>
  <c r="C308" i="17"/>
  <c r="C454" i="17"/>
  <c r="C188" i="17"/>
  <c r="C464" i="17"/>
  <c r="B72" i="17"/>
  <c r="A175" i="17"/>
  <c r="C134" i="17"/>
  <c r="C379" i="17"/>
  <c r="B234" i="17"/>
  <c r="A210" i="17"/>
  <c r="A412" i="17"/>
  <c r="C485" i="17"/>
  <c r="C376" i="17"/>
  <c r="C365" i="17"/>
  <c r="B65" i="17"/>
  <c r="C208" i="17"/>
  <c r="B205" i="17"/>
  <c r="C210" i="17"/>
  <c r="B246" i="17"/>
  <c r="B228" i="17"/>
  <c r="B93" i="17"/>
  <c r="A302" i="17"/>
  <c r="A380" i="17"/>
  <c r="C176" i="17"/>
  <c r="C126" i="17"/>
  <c r="C299" i="17"/>
  <c r="B448" i="17"/>
  <c r="A265" i="17"/>
  <c r="B130" i="17"/>
  <c r="C112" i="17"/>
  <c r="A79" i="17"/>
  <c r="A18" i="17"/>
  <c r="A495" i="17"/>
  <c r="A249" i="17"/>
  <c r="B388" i="17"/>
  <c r="B425" i="17"/>
  <c r="A360" i="17"/>
  <c r="C81" i="17"/>
  <c r="C356" i="17"/>
  <c r="B470" i="17"/>
  <c r="A329" i="17"/>
  <c r="A58" i="17"/>
  <c r="B259" i="17"/>
  <c r="C427" i="17"/>
  <c r="A317" i="17"/>
  <c r="A184" i="17"/>
  <c r="C468" i="17"/>
  <c r="C130" i="17"/>
  <c r="A180" i="17"/>
  <c r="B147" i="17"/>
  <c r="A313" i="17"/>
  <c r="C66" i="17"/>
  <c r="C198" i="17"/>
  <c r="C344" i="17"/>
  <c r="C372" i="17"/>
  <c r="B29" i="17"/>
  <c r="B459" i="17"/>
  <c r="B140" i="17"/>
  <c r="C117" i="17"/>
  <c r="B261" i="17"/>
  <c r="A192" i="17"/>
  <c r="C78" i="17"/>
  <c r="A142" i="17"/>
  <c r="C238" i="17"/>
  <c r="A286" i="17"/>
  <c r="A213" i="17"/>
  <c r="B291" i="17"/>
  <c r="C218" i="17"/>
  <c r="C165" i="17"/>
  <c r="B50" i="17"/>
  <c r="A69" i="17"/>
  <c r="B320" i="17"/>
  <c r="C377" i="17"/>
  <c r="B117" i="17"/>
  <c r="B49" i="17"/>
  <c r="C197" i="17"/>
  <c r="B364" i="17"/>
  <c r="C500" i="17"/>
  <c r="A456" i="17"/>
  <c r="C88" i="17"/>
  <c r="C400" i="17"/>
  <c r="A335" i="17"/>
  <c r="A138" i="17"/>
  <c r="F8" i="17"/>
  <c r="C424" i="17"/>
  <c r="A117" i="17"/>
  <c r="C289" i="17"/>
  <c r="C136" i="17"/>
  <c r="B267" i="17"/>
  <c r="A449" i="17"/>
  <c r="C396" i="17"/>
  <c r="C214" i="17"/>
  <c r="B244" i="17"/>
  <c r="A171" i="17"/>
  <c r="A211" i="17"/>
  <c r="C69" i="17"/>
  <c r="C328" i="17"/>
  <c r="C183" i="17"/>
  <c r="A66" i="17"/>
  <c r="C79" i="17"/>
  <c r="A103" i="17"/>
  <c r="B24" i="17"/>
  <c r="B219" i="17"/>
  <c r="C429" i="17"/>
  <c r="A450" i="17"/>
  <c r="C315" i="17"/>
  <c r="B126" i="17"/>
  <c r="B9" i="17"/>
  <c r="C402" i="17"/>
  <c r="B342" i="17"/>
  <c r="C108" i="17"/>
  <c r="B128" i="17"/>
  <c r="C421" i="17"/>
  <c r="A131" i="17"/>
  <c r="C456" i="17"/>
  <c r="B441" i="17"/>
  <c r="B345" i="17"/>
  <c r="B168" i="17"/>
  <c r="B274" i="17"/>
  <c r="C223" i="17"/>
  <c r="C246" i="17"/>
  <c r="A85" i="17"/>
  <c r="A70" i="17"/>
  <c r="C270" i="17"/>
  <c r="B116" i="17"/>
  <c r="A101" i="17"/>
  <c r="B476" i="17"/>
  <c r="A343" i="17"/>
  <c r="C224" i="17"/>
  <c r="B456" i="17"/>
  <c r="C410" i="17"/>
  <c r="B356" i="17"/>
  <c r="A299" i="17"/>
  <c r="A123" i="17"/>
  <c r="C490" i="17"/>
  <c r="A480" i="17"/>
  <c r="A475" i="17"/>
  <c r="B180" i="17"/>
  <c r="B230" i="17"/>
  <c r="B66" i="17"/>
  <c r="B286" i="17"/>
  <c r="B175" i="17"/>
  <c r="A381" i="17"/>
  <c r="B379" i="17"/>
  <c r="A16" i="17"/>
  <c r="B149" i="17"/>
  <c r="A301" i="17"/>
  <c r="C226" i="17"/>
  <c r="C408" i="17"/>
  <c r="A492" i="17"/>
  <c r="C242" i="17"/>
  <c r="C332" i="17"/>
  <c r="C501" i="17"/>
  <c r="A228" i="17"/>
  <c r="A441" i="17"/>
  <c r="C330" i="17"/>
  <c r="A285" i="17"/>
  <c r="A494" i="17"/>
  <c r="C458" i="17"/>
  <c r="C487" i="17"/>
  <c r="C443" i="17"/>
  <c r="B55" i="17"/>
  <c r="B144" i="17"/>
  <c r="C333" i="17"/>
  <c r="A445" i="17"/>
  <c r="A332" i="17"/>
  <c r="A400" i="17"/>
  <c r="B89" i="17"/>
  <c r="C62" i="17"/>
  <c r="B271" i="17"/>
  <c r="B239" i="17"/>
  <c r="A392" i="17"/>
  <c r="B330" i="17"/>
  <c r="B292" i="17"/>
  <c r="A264" i="17"/>
  <c r="C222" i="17"/>
  <c r="A37" i="17"/>
  <c r="B33" i="17"/>
  <c r="A258" i="17"/>
  <c r="A352" i="17"/>
  <c r="A281" i="17"/>
  <c r="B329" i="17"/>
  <c r="A186" i="17"/>
  <c r="B475" i="17"/>
  <c r="A469" i="17"/>
  <c r="B361" i="17"/>
  <c r="A324" i="17"/>
  <c r="C65" i="17"/>
  <c r="C276" i="17"/>
  <c r="A209" i="17"/>
  <c r="A5" i="17"/>
  <c r="B302" i="17"/>
  <c r="B224" i="17"/>
  <c r="A50" i="17"/>
  <c r="C284" i="17"/>
  <c r="C221" i="17"/>
  <c r="A115" i="17"/>
  <c r="C133" i="17"/>
  <c r="B186" i="17"/>
  <c r="C433" i="17"/>
  <c r="B263" i="17"/>
  <c r="F6" i="17"/>
  <c r="C370" i="17"/>
  <c r="C304" i="17"/>
  <c r="F10" i="17"/>
  <c r="A2" i="17"/>
  <c r="C145" i="17"/>
  <c r="C174" i="17"/>
  <c r="C60" i="17"/>
  <c r="C331" i="17"/>
  <c r="A113" i="17"/>
  <c r="A224" i="17"/>
  <c r="A362" i="17"/>
  <c r="A472" i="17"/>
  <c r="C364" i="17"/>
  <c r="A77" i="17"/>
  <c r="C98" i="17"/>
  <c r="B227" i="17"/>
  <c r="A190" i="17"/>
  <c r="C310" i="17"/>
  <c r="A86" i="17"/>
  <c r="B479" i="17"/>
  <c r="C401" i="17"/>
  <c r="A348" i="17"/>
  <c r="C391" i="17"/>
  <c r="C212" i="17"/>
  <c r="C317" i="17"/>
  <c r="C82" i="17"/>
  <c r="B177" i="17"/>
  <c r="C96" i="17"/>
  <c r="A133" i="17"/>
  <c r="B338" i="17"/>
  <c r="C388" i="17"/>
  <c r="B349" i="17"/>
  <c r="B96" i="17"/>
  <c r="A179" i="17"/>
  <c r="C405" i="17"/>
  <c r="C335" i="17"/>
  <c r="A65" i="17"/>
  <c r="A155" i="17"/>
  <c r="C491" i="17"/>
  <c r="C279" i="17"/>
  <c r="B119" i="17"/>
  <c r="C240" i="17"/>
  <c r="A45" i="17"/>
  <c r="A437" i="17"/>
  <c r="A253" i="17"/>
  <c r="B270" i="17"/>
  <c r="B283" i="17"/>
  <c r="C142" i="17"/>
  <c r="C389" i="17"/>
  <c r="A10" i="17"/>
  <c r="B86" i="17"/>
  <c r="B127" i="17"/>
  <c r="B138" i="17"/>
  <c r="A121" i="17"/>
  <c r="B243" i="17"/>
  <c r="B164" i="17"/>
  <c r="B468" i="17"/>
  <c r="A62" i="17"/>
  <c r="B156" i="17"/>
  <c r="A371" i="17"/>
  <c r="A479" i="17"/>
  <c r="A378" i="17"/>
  <c r="C138" i="17"/>
  <c r="B141" i="17"/>
  <c r="C131" i="17"/>
  <c r="B314" i="17"/>
  <c r="C373" i="17"/>
  <c r="B250" i="17"/>
  <c r="B410" i="17"/>
  <c r="C411" i="17"/>
  <c r="C118" i="17"/>
  <c r="C262" i="17"/>
  <c r="A240" i="17"/>
  <c r="B247" i="17"/>
  <c r="C496" i="17"/>
  <c r="A183" i="17"/>
  <c r="B108" i="17"/>
  <c r="A351" i="17"/>
  <c r="A24" i="17"/>
  <c r="A415" i="17"/>
  <c r="B12" i="17"/>
  <c r="C360" i="17"/>
  <c r="B166" i="17"/>
  <c r="C397" i="17"/>
  <c r="B483" i="17"/>
  <c r="C95" i="17"/>
  <c r="C473" i="17"/>
  <c r="A461" i="17"/>
  <c r="B385" i="17"/>
  <c r="B416" i="17"/>
  <c r="C480" i="17"/>
  <c r="A347" i="17"/>
  <c r="B90" i="17"/>
  <c r="C319" i="17"/>
  <c r="A261" i="17"/>
  <c r="A443" i="17"/>
  <c r="A122" i="17"/>
  <c r="B44" i="17"/>
  <c r="B172" i="17"/>
  <c r="C243" i="17"/>
  <c r="B101" i="17"/>
  <c r="C150" i="17"/>
  <c r="C423" i="17"/>
  <c r="B213" i="17"/>
  <c r="B95" i="17"/>
  <c r="C347" i="17"/>
  <c r="B480" i="17"/>
  <c r="B360" i="17"/>
  <c r="A484" i="17"/>
  <c r="A90" i="17"/>
  <c r="A305" i="17"/>
  <c r="B323" i="17"/>
  <c r="C362" i="17"/>
  <c r="C228" i="17"/>
  <c r="B87" i="17"/>
  <c r="A218" i="17"/>
  <c r="A181" i="17"/>
  <c r="B486" i="17"/>
  <c r="C463" i="17"/>
  <c r="C94" i="17"/>
  <c r="B160" i="17"/>
  <c r="B132" i="17"/>
  <c r="A32" i="17"/>
  <c r="B427" i="17"/>
  <c r="B206" i="17"/>
  <c r="C269" i="17"/>
  <c r="B249" i="17"/>
  <c r="B121" i="17"/>
  <c r="C398" i="17"/>
  <c r="C327" i="17"/>
  <c r="F16" i="17"/>
  <c r="C281" i="17"/>
  <c r="A408" i="17"/>
  <c r="C107" i="17"/>
  <c r="A336" i="17"/>
  <c r="C267" i="17"/>
  <c r="A306" i="17"/>
  <c r="C253" i="17"/>
  <c r="B124" i="17"/>
  <c r="C217" i="17"/>
  <c r="B316" i="17"/>
  <c r="B73" i="17"/>
  <c r="C271" i="17"/>
  <c r="B232" i="17"/>
  <c r="A330" i="17"/>
  <c r="A145" i="17"/>
  <c r="C87" i="17"/>
  <c r="A353" i="17"/>
  <c r="B155" i="17"/>
  <c r="A68" i="17"/>
  <c r="B424" i="17"/>
  <c r="A169" i="17"/>
  <c r="A284" i="17"/>
  <c r="A196" i="17"/>
  <c r="C239" i="17"/>
  <c r="A225" i="17"/>
  <c r="C432" i="17"/>
  <c r="B422" i="17"/>
  <c r="A465" i="17"/>
  <c r="C104" i="17"/>
  <c r="B53" i="17"/>
  <c r="F2" i="17"/>
  <c r="B426" i="17"/>
  <c r="A80" i="17"/>
  <c r="B34" i="17"/>
  <c r="C354" i="17"/>
  <c r="A132" i="17"/>
  <c r="C103" i="17"/>
  <c r="C403" i="17"/>
  <c r="C255" i="17"/>
  <c r="B306" i="17"/>
  <c r="B309" i="17"/>
  <c r="C395" i="17"/>
  <c r="C306" i="17"/>
  <c r="A112" i="17"/>
  <c r="A242" i="17"/>
  <c r="C297" i="17"/>
  <c r="C320" i="17"/>
  <c r="C407" i="17"/>
  <c r="A451" i="17"/>
  <c r="B295" i="17"/>
  <c r="A164" i="17"/>
  <c r="A195" i="17"/>
  <c r="A293" i="17"/>
  <c r="A78" i="17"/>
  <c r="A431" i="17"/>
  <c r="C394" i="17"/>
  <c r="A388" i="17"/>
  <c r="C244" i="17"/>
  <c r="B318" i="17"/>
  <c r="A308" i="17"/>
  <c r="A310" i="17"/>
  <c r="A328" i="17"/>
  <c r="A120" i="17"/>
  <c r="A238" i="17"/>
  <c r="B322" i="17"/>
  <c r="B327" i="17"/>
  <c r="A149" i="17"/>
  <c r="C137" i="17"/>
  <c r="B162" i="17"/>
  <c r="C345" i="17"/>
  <c r="B167" i="17"/>
  <c r="A349" i="17"/>
  <c r="C469" i="17"/>
  <c r="C352" i="17"/>
  <c r="B347" i="17"/>
  <c r="A114" i="17"/>
  <c r="F12" i="17"/>
  <c r="C381" i="17"/>
  <c r="A474" i="17"/>
  <c r="A144" i="17"/>
  <c r="A241" i="17"/>
  <c r="A433" i="17"/>
  <c r="C470" i="17"/>
  <c r="C325" i="17"/>
  <c r="A216" i="17"/>
  <c r="A198" i="17"/>
  <c r="C461" i="17"/>
  <c r="B258" i="17"/>
  <c r="C99" i="17"/>
  <c r="B40" i="17"/>
  <c r="C340" i="17"/>
  <c r="B26" i="17"/>
  <c r="B41" i="17"/>
  <c r="B380" i="17"/>
  <c r="A363" i="17"/>
  <c r="B256" i="17"/>
  <c r="B8" i="17"/>
  <c r="B462" i="17"/>
  <c r="B337" i="17"/>
  <c r="A163" i="17"/>
  <c r="B471" i="17"/>
  <c r="B460" i="17"/>
  <c r="C61" i="17"/>
  <c r="A385" i="17"/>
  <c r="B343" i="17"/>
  <c r="B207" i="17"/>
  <c r="C361" i="17"/>
  <c r="C493" i="17"/>
  <c r="A476" i="17"/>
  <c r="A303" i="17"/>
  <c r="A189" i="17"/>
  <c r="B474" i="17"/>
  <c r="A111" i="17"/>
  <c r="A4" i="17"/>
  <c r="C163" i="17"/>
  <c r="B394" i="17"/>
  <c r="C367" i="17"/>
  <c r="B37" i="17"/>
  <c r="A158" i="17"/>
  <c r="B47" i="17"/>
  <c r="A6" i="17"/>
  <c r="A71" i="17"/>
  <c r="A178" i="17"/>
  <c r="B82" i="17"/>
  <c r="A466" i="17"/>
  <c r="B198" i="17"/>
  <c r="A292" i="17"/>
  <c r="A214" i="17"/>
  <c r="B494" i="17"/>
  <c r="A52" i="17"/>
  <c r="A255" i="17"/>
  <c r="B328" i="17"/>
  <c r="C336" i="17"/>
  <c r="C260" i="17"/>
  <c r="A29" i="17"/>
  <c r="A173" i="17"/>
  <c r="B188" i="17"/>
  <c r="A462" i="17"/>
  <c r="C439" i="17"/>
  <c r="C105" i="17"/>
  <c r="A448" i="17"/>
  <c r="C54" i="17"/>
  <c r="B242" i="17"/>
  <c r="C409" i="17"/>
  <c r="A23" i="17"/>
  <c r="B493" i="17"/>
  <c r="A87" i="17"/>
  <c r="C418" i="17"/>
  <c r="B159" i="17"/>
  <c r="A440" i="17"/>
  <c r="B444" i="17"/>
  <c r="A423" i="17"/>
  <c r="C257" i="17"/>
  <c r="A387" i="17"/>
  <c r="C322" i="17"/>
  <c r="A74" i="17"/>
  <c r="A463" i="17"/>
  <c r="A345" i="17"/>
  <c r="A391" i="17"/>
  <c r="B113" i="17"/>
  <c r="C203" i="17"/>
  <c r="A168" i="17"/>
  <c r="C387" i="17"/>
  <c r="A56" i="17"/>
  <c r="C175" i="17"/>
  <c r="A84" i="17"/>
  <c r="A436" i="17"/>
  <c r="B374" i="17"/>
  <c r="C194" i="17"/>
  <c r="A31" i="17"/>
  <c r="A491" i="17"/>
  <c r="A444" i="17"/>
  <c r="C413" i="17"/>
  <c r="C172" i="17"/>
  <c r="A398" i="17"/>
  <c r="A102" i="17"/>
  <c r="B212" i="17"/>
  <c r="B285" i="17"/>
  <c r="B193" i="17"/>
  <c r="C334" i="17"/>
  <c r="B282" i="17"/>
  <c r="B209" i="17"/>
  <c r="C167" i="17"/>
  <c r="A11" i="17"/>
  <c r="B176" i="17"/>
  <c r="A337" i="17"/>
  <c r="A288" i="17"/>
  <c r="A430" i="17"/>
  <c r="C482" i="17"/>
  <c r="B16" i="17"/>
  <c r="C422" i="17"/>
  <c r="A245" i="17"/>
  <c r="A159" i="17"/>
  <c r="C111" i="17"/>
  <c r="B225" i="17"/>
  <c r="B194" i="17"/>
  <c r="B401" i="17"/>
  <c r="A234" i="17"/>
  <c r="B260" i="17"/>
  <c r="A172" i="17"/>
  <c r="B211" i="17"/>
  <c r="C431" i="17"/>
  <c r="C274" i="17"/>
  <c r="C467" i="17"/>
  <c r="C445" i="17"/>
  <c r="C119" i="17"/>
  <c r="C280" i="17"/>
  <c r="B317" i="17"/>
  <c r="A314" i="17"/>
  <c r="B131" i="17"/>
  <c r="A369" i="17"/>
  <c r="A232" i="17"/>
  <c r="A486" i="17"/>
  <c r="B501" i="17"/>
  <c r="C390" i="17"/>
  <c r="C383" i="17"/>
  <c r="C498" i="17"/>
  <c r="B255" i="17"/>
  <c r="B118" i="17"/>
  <c r="C290" i="17"/>
  <c r="C68" i="17"/>
  <c r="A489" i="17"/>
  <c r="A361" i="17"/>
  <c r="B19" i="17"/>
  <c r="A355" i="17"/>
  <c r="A411" i="17"/>
  <c r="A262" i="17"/>
  <c r="C286" i="17"/>
  <c r="C220" i="17"/>
  <c r="B237" i="17"/>
  <c r="B30" i="17"/>
  <c r="C146" i="17"/>
  <c r="A452" i="17"/>
  <c r="B183" i="17"/>
  <c r="B184" i="17"/>
  <c r="C474" i="17"/>
  <c r="A419" i="17"/>
  <c r="C101" i="17"/>
  <c r="B38" i="17"/>
  <c r="A9" i="17"/>
  <c r="C91" i="17"/>
  <c r="C343" i="17"/>
  <c r="C442" i="17"/>
  <c r="C135" i="17"/>
  <c r="B61" i="17"/>
  <c r="A130" i="17"/>
  <c r="C199" i="17"/>
  <c r="B262" i="17"/>
  <c r="C143" i="17"/>
  <c r="B420" i="17"/>
  <c r="C374" i="17"/>
  <c r="A35" i="17"/>
  <c r="F15" i="17"/>
  <c r="B145" i="17"/>
  <c r="C258" i="17"/>
  <c r="A134" i="17"/>
  <c r="A125" i="17"/>
  <c r="C384" i="17"/>
  <c r="A276" i="17"/>
  <c r="C399" i="17"/>
  <c r="A14" i="17"/>
  <c r="A49" i="17"/>
  <c r="B75" i="17"/>
  <c r="B279" i="17"/>
  <c r="B392" i="17"/>
  <c r="C215" i="17"/>
  <c r="B391" i="17"/>
  <c r="A137" i="17"/>
  <c r="A319" i="17"/>
  <c r="C169" i="17"/>
  <c r="B216" i="17"/>
  <c r="A413" i="17"/>
  <c r="C128" i="17"/>
  <c r="B22" i="17"/>
  <c r="B275" i="17"/>
  <c r="C466" i="17"/>
  <c r="A176" i="17"/>
  <c r="B389" i="17"/>
  <c r="A453" i="17"/>
  <c r="C195" i="17"/>
  <c r="C140" i="17"/>
  <c r="C366" i="17"/>
  <c r="C148" i="17"/>
  <c r="C261" i="17"/>
  <c r="C475" i="17"/>
  <c r="A136" i="17"/>
  <c r="C256" i="17"/>
  <c r="C368" i="17"/>
  <c r="A93" i="17"/>
  <c r="B294" i="17"/>
  <c r="C153" i="17"/>
  <c r="A75" i="17"/>
  <c r="C193" i="17"/>
  <c r="A341" i="17"/>
  <c r="B268" i="17"/>
  <c r="B17" i="17"/>
  <c r="A420" i="17"/>
  <c r="A91" i="17"/>
  <c r="B373" i="17"/>
  <c r="C455" i="17"/>
  <c r="C227" i="17"/>
  <c r="C55" i="17"/>
  <c r="B435" i="17"/>
  <c r="B170" i="17"/>
  <c r="C265" i="17"/>
  <c r="B454" i="17"/>
  <c r="A365" i="17"/>
  <c r="B135" i="17"/>
  <c r="A223" i="17"/>
  <c r="A135" i="17"/>
  <c r="B115" i="17"/>
  <c r="A410" i="17"/>
  <c r="B464" i="17"/>
  <c r="A222" i="17"/>
  <c r="B429" i="17"/>
  <c r="B200" i="17"/>
  <c r="A206" i="17"/>
  <c r="C350" i="17"/>
  <c r="B377" i="17"/>
  <c r="A394" i="17"/>
  <c r="C385" i="17"/>
  <c r="A146" i="17"/>
  <c r="C494" i="17"/>
  <c r="A226" i="17"/>
  <c r="A19" i="17"/>
  <c r="C337" i="17"/>
  <c r="A379" i="17"/>
  <c r="C160" i="17"/>
  <c r="C351" i="17"/>
  <c r="B498" i="17"/>
  <c r="B333" i="17"/>
  <c r="A485" i="17"/>
  <c r="A127" i="17"/>
  <c r="B482" i="17"/>
  <c r="C56" i="17"/>
  <c r="A268" i="17"/>
  <c r="A39" i="17"/>
  <c r="A434" i="17"/>
  <c r="C141" i="17"/>
  <c r="C72" i="17"/>
  <c r="B289" i="17"/>
  <c r="A326" i="17"/>
  <c r="A59" i="17"/>
  <c r="C355" i="17"/>
  <c r="B62" i="17"/>
  <c r="C114" i="17"/>
  <c r="C147" i="17"/>
  <c r="B417" i="17"/>
  <c r="F11" i="17"/>
  <c r="B485" i="17"/>
  <c r="B331" i="17"/>
  <c r="B251" i="17"/>
  <c r="C201" i="17"/>
  <c r="C479" i="17"/>
  <c r="C285" i="17"/>
  <c r="B387" i="17"/>
  <c r="A280" i="17"/>
  <c r="C120" i="17"/>
  <c r="C329" i="17"/>
  <c r="A321" i="17"/>
  <c r="B296" i="17"/>
  <c r="B179" i="17"/>
  <c r="B484" i="17"/>
  <c r="A53" i="17"/>
  <c r="B23" i="17"/>
  <c r="B407" i="17"/>
  <c r="A157" i="17"/>
  <c r="B235" i="17"/>
  <c r="A67" i="17"/>
  <c r="A315" i="17"/>
  <c r="A259" i="17"/>
  <c r="A338" i="17"/>
  <c r="B174" i="17"/>
  <c r="A435" i="17"/>
  <c r="B269" i="17"/>
  <c r="B300" i="17"/>
  <c r="B299" i="17"/>
  <c r="C113" i="17"/>
  <c r="C486" i="17"/>
  <c r="B461" i="17"/>
  <c r="A57" i="17"/>
  <c r="A481" i="17"/>
  <c r="B45" i="17"/>
  <c r="B173" i="17"/>
  <c r="A177" i="17"/>
  <c r="A386" i="17"/>
  <c r="A40" i="17"/>
  <c r="F3" i="17"/>
  <c r="C192" i="17"/>
  <c r="C457" i="17"/>
  <c r="B469" i="17"/>
  <c r="C477" i="17"/>
  <c r="C303" i="17"/>
  <c r="A251" i="17"/>
  <c r="A425" i="17"/>
  <c r="C341" i="17"/>
  <c r="B298" i="17"/>
  <c r="B344" i="17"/>
  <c r="C349" i="17"/>
  <c r="B442" i="17"/>
  <c r="C64" i="17"/>
  <c r="C326" i="17"/>
  <c r="B478" i="17"/>
  <c r="A426" i="17"/>
  <c r="C406" i="17"/>
  <c r="B106" i="17"/>
  <c r="B171" i="17"/>
  <c r="A427" i="17"/>
  <c r="B445" i="17"/>
  <c r="B84" i="17"/>
  <c r="A271" i="17"/>
  <c r="C249" i="17"/>
  <c r="A294" i="17"/>
  <c r="C205" i="17"/>
  <c r="B277" i="17"/>
  <c r="B447" i="17"/>
  <c r="A156" i="17"/>
  <c r="C248" i="17"/>
  <c r="C316" i="17"/>
  <c r="A92" i="17"/>
  <c r="C291" i="17"/>
  <c r="C420" i="17"/>
  <c r="A26" i="17"/>
  <c r="B466" i="17"/>
  <c r="A204" i="17"/>
  <c r="C229" i="17"/>
  <c r="B109" i="17"/>
  <c r="C109" i="17"/>
  <c r="C484" i="17"/>
  <c r="A187" i="17"/>
  <c r="B182" i="17"/>
  <c r="B4" i="17"/>
  <c r="A432" i="17"/>
  <c r="B88" i="17"/>
  <c r="C312" i="17"/>
  <c r="C180" i="17"/>
  <c r="C492" i="17"/>
  <c r="C430" i="17"/>
  <c r="A110" i="17"/>
  <c r="A270" i="17"/>
  <c r="A199" i="17"/>
  <c r="A105" i="17"/>
  <c r="B110" i="17"/>
  <c r="C295" i="17"/>
  <c r="B265" i="17"/>
  <c r="B489" i="17"/>
  <c r="B312" i="17"/>
  <c r="C121" i="17"/>
  <c r="B169" i="17"/>
  <c r="B339" i="17"/>
  <c r="A107" i="17"/>
  <c r="B325" i="17"/>
  <c r="A289" i="17"/>
  <c r="A236" i="17"/>
  <c r="A372" i="17"/>
  <c r="A203" i="17"/>
  <c r="B133" i="17"/>
  <c r="B307" i="17"/>
  <c r="C300" i="17"/>
  <c r="A247" i="17"/>
  <c r="B272" i="17"/>
  <c r="B284" i="17"/>
  <c r="B190" i="17"/>
  <c r="B398" i="17"/>
  <c r="B288" i="17"/>
  <c r="B76" i="17"/>
  <c r="A128" i="17"/>
  <c r="A194" i="17"/>
  <c r="A482" i="17"/>
  <c r="C382" i="17"/>
  <c r="B85" i="17"/>
  <c r="A382" i="17"/>
  <c r="A229" i="17"/>
  <c r="A30" i="17"/>
  <c r="B348" i="17"/>
  <c r="B354" i="17"/>
  <c r="B233" i="17"/>
  <c r="A404" i="17"/>
  <c r="A500" i="17"/>
  <c r="A439" i="17"/>
  <c r="C233" i="17"/>
  <c r="A327" i="17"/>
  <c r="A139" i="17"/>
  <c r="A174" i="17"/>
  <c r="C305" i="17"/>
  <c r="A418" i="17"/>
  <c r="C450" i="17"/>
  <c r="C110" i="17"/>
  <c r="B71" i="17"/>
  <c r="C277" i="17"/>
  <c r="C436" i="17"/>
  <c r="B226" i="17"/>
  <c r="A478" i="17"/>
  <c r="A97" i="17"/>
  <c r="B437" i="17"/>
  <c r="A220" i="17"/>
  <c r="A13" i="17"/>
  <c r="A197" i="17"/>
  <c r="B245" i="17"/>
  <c r="C369" i="17"/>
  <c r="A46" i="17"/>
  <c r="B69" i="17"/>
  <c r="C123" i="17"/>
  <c r="B153" i="17"/>
  <c r="C213" i="17"/>
  <c r="A383" i="17"/>
  <c r="C219" i="17"/>
  <c r="B496" i="17"/>
  <c r="C321" i="17"/>
  <c r="B221" i="17"/>
  <c r="A397" i="17"/>
  <c r="A407" i="17"/>
  <c r="C178" i="17"/>
  <c r="C75" i="17"/>
  <c r="A468" i="17"/>
  <c r="A357" i="17"/>
  <c r="B326" i="17"/>
  <c r="B453" i="17"/>
  <c r="C76" i="17"/>
  <c r="B56" i="17"/>
  <c r="A243" i="17"/>
  <c r="A64" i="17"/>
  <c r="C452" i="17"/>
  <c r="A350" i="17"/>
  <c r="A487" i="17"/>
  <c r="A406" i="17"/>
  <c r="B390" i="17"/>
  <c r="B495" i="17"/>
  <c r="B293" i="17"/>
  <c r="B351" i="17"/>
  <c r="B217" i="17"/>
  <c r="A373" i="17"/>
  <c r="C417" i="17"/>
  <c r="A108" i="17"/>
  <c r="A274" i="17"/>
  <c r="A273" i="17"/>
  <c r="C266" i="17"/>
  <c r="A219" i="17"/>
  <c r="C282" i="17"/>
  <c r="B42" i="17"/>
  <c r="A230" i="17"/>
  <c r="A282" i="17"/>
  <c r="B332" i="17"/>
  <c r="C157" i="17"/>
  <c r="B137" i="17"/>
  <c r="C92" i="17"/>
  <c r="C459" i="17"/>
  <c r="A428" i="17"/>
  <c r="B3" i="17"/>
  <c r="C497" i="17"/>
  <c r="C186" i="17"/>
  <c r="B197" i="17"/>
  <c r="A148" i="17"/>
  <c r="A342" i="17"/>
  <c r="B111" i="17"/>
  <c r="C301" i="17"/>
  <c r="A354" i="17"/>
  <c r="B14" i="17"/>
  <c r="B336" i="17"/>
  <c r="B491" i="17"/>
  <c r="B290" i="17"/>
  <c r="B63" i="17"/>
  <c r="A460" i="17"/>
  <c r="A48" i="17"/>
  <c r="B324" i="17"/>
  <c r="A287" i="17"/>
  <c r="C481" i="17"/>
  <c r="B97" i="17"/>
  <c r="A233" i="17"/>
  <c r="C93" i="17"/>
  <c r="A331" i="17"/>
  <c r="B369" i="17"/>
  <c r="A396" i="17"/>
  <c r="C453" i="17"/>
  <c r="B99" i="17"/>
  <c r="C339" i="17"/>
  <c r="C444" i="17"/>
  <c r="B310" i="17"/>
  <c r="A96" i="17"/>
  <c r="C182" i="17"/>
  <c r="B308" i="17"/>
  <c r="B192" i="17"/>
  <c r="A106" i="17"/>
  <c r="B191" i="17"/>
  <c r="C184" i="17"/>
  <c r="B280" i="17"/>
  <c r="B477" i="17"/>
  <c r="A393" i="17"/>
  <c r="A295" i="17"/>
  <c r="B64" i="17"/>
  <c r="B363" i="17"/>
  <c r="C416" i="17"/>
  <c r="C254" i="17"/>
  <c r="F5" i="17"/>
  <c r="B68" i="17"/>
  <c r="A33" i="17"/>
  <c r="C234" i="17"/>
  <c r="A316" i="17"/>
  <c r="C342" i="17"/>
  <c r="C89" i="17"/>
  <c r="A496" i="17"/>
  <c r="A414" i="17"/>
  <c r="A55" i="17"/>
  <c r="B229" i="17"/>
  <c r="C77" i="17"/>
  <c r="C191" i="17"/>
  <c r="C272" i="17"/>
  <c r="A42" i="17"/>
  <c r="A109" i="17"/>
  <c r="B371" i="17"/>
  <c r="A3" i="17"/>
  <c r="A98" i="17"/>
  <c r="A429" i="17"/>
  <c r="C84" i="17"/>
  <c r="B220" i="17"/>
  <c r="B305" i="17"/>
  <c r="C190" i="17"/>
  <c r="A44" i="17"/>
  <c r="B241" i="17"/>
  <c r="B39" i="17"/>
  <c r="B368" i="17"/>
  <c r="A498" i="17"/>
  <c r="C264" i="17"/>
  <c r="C236" i="17"/>
  <c r="B463" i="17"/>
  <c r="B421" i="17"/>
  <c r="B52" i="17"/>
  <c r="B350" i="17"/>
  <c r="A447" i="17"/>
  <c r="C168" i="17"/>
  <c r="A221" i="17"/>
  <c r="C162" i="17"/>
  <c r="B91" i="17"/>
  <c r="A217" i="17"/>
  <c r="B281" i="17"/>
  <c r="C309" i="17"/>
  <c r="C74" i="17"/>
  <c r="C287" i="17"/>
  <c r="C263" i="17"/>
  <c r="A499" i="17"/>
  <c r="B236" i="17"/>
  <c r="C152" i="17"/>
  <c r="B238" i="17"/>
  <c r="B436" i="17"/>
  <c r="B28" i="17"/>
  <c r="A140" i="17"/>
  <c r="B81" i="17"/>
  <c r="A188" i="17"/>
  <c r="C499" i="17"/>
  <c r="B446" i="17"/>
  <c r="C247" i="17"/>
  <c r="A63" i="17"/>
  <c r="B301" i="17"/>
  <c r="B254" i="17"/>
  <c r="A278" i="17"/>
  <c r="B383" i="17"/>
  <c r="A191" i="17"/>
  <c r="A257" i="17"/>
  <c r="A147" i="17"/>
  <c r="C206" i="17"/>
  <c r="B18" i="17"/>
  <c r="C437" i="17"/>
  <c r="C314" i="17"/>
  <c r="A143" i="17"/>
  <c r="A344" i="17"/>
  <c r="C154" i="17"/>
  <c r="B148" i="17"/>
  <c r="B400" i="17"/>
  <c r="B152" i="17"/>
  <c r="B381" i="17"/>
  <c r="C386" i="17"/>
  <c r="F13" i="17"/>
  <c r="B77" i="17"/>
  <c r="B376" i="17"/>
  <c r="A307" i="17"/>
  <c r="B313" i="17"/>
  <c r="A402" i="17"/>
  <c r="A390" i="17"/>
  <c r="A290" i="17"/>
  <c r="B122" i="17"/>
  <c r="C151" i="17"/>
  <c r="C237" i="17"/>
  <c r="C448" i="17"/>
  <c r="C440" i="17"/>
  <c r="A231" i="17"/>
  <c r="F9" i="17"/>
  <c r="C375" i="17"/>
  <c r="B346" i="17"/>
  <c r="C63" i="17"/>
  <c r="A322" i="17"/>
  <c r="C296" i="17"/>
  <c r="A470" i="17"/>
  <c r="A202" i="17"/>
  <c r="B240" i="17"/>
  <c r="B5" i="17"/>
  <c r="A403" i="17"/>
  <c r="B78" i="17"/>
  <c r="C177" i="17"/>
  <c r="A27" i="17"/>
  <c r="C378" i="17"/>
  <c r="C363" i="17"/>
  <c r="C283" i="17"/>
  <c r="A15" i="17"/>
  <c r="B458" i="17"/>
  <c r="A464" i="17"/>
  <c r="B74" i="17"/>
  <c r="C70" i="17"/>
  <c r="C122" i="17"/>
  <c r="C171" i="17"/>
  <c r="A318" i="17"/>
  <c r="A99" i="17"/>
  <c r="B157" i="17"/>
  <c r="B408" i="17"/>
  <c r="B411" i="17"/>
  <c r="B378" i="17"/>
  <c r="A374" i="17"/>
  <c r="B43" i="17"/>
  <c r="B355" i="17"/>
  <c r="A151" i="17"/>
  <c r="A377" i="17"/>
  <c r="B252" i="17"/>
  <c r="B163" i="17"/>
  <c r="A51" i="17"/>
  <c r="C313" i="17"/>
  <c r="A277" i="17"/>
  <c r="B2" i="17"/>
  <c r="A389" i="17"/>
  <c r="A358" i="17"/>
  <c r="A239" i="17"/>
  <c r="A205" i="17"/>
  <c r="B201" i="17"/>
  <c r="C53" i="17"/>
  <c r="B278" i="17"/>
  <c r="C100" i="17"/>
  <c r="A124" i="17"/>
  <c r="A323" i="17"/>
  <c r="B304" i="17"/>
  <c r="B223" i="17"/>
  <c r="A366" i="17"/>
  <c r="A346" i="17"/>
  <c r="B395" i="17"/>
  <c r="B315" i="17"/>
  <c r="A501" i="17"/>
  <c r="A34" i="17"/>
  <c r="A368" i="17"/>
  <c r="A488" i="17"/>
  <c r="B146" i="17"/>
  <c r="A41" i="17"/>
  <c r="B276" i="17"/>
  <c r="B80" i="17"/>
  <c r="C129" i="17"/>
  <c r="A370" i="17"/>
  <c r="A153" i="17"/>
  <c r="B178" i="17"/>
  <c r="C268" i="17"/>
  <c r="C164" i="17"/>
  <c r="B6" i="17"/>
  <c r="B438" i="17"/>
  <c r="B409" i="17"/>
  <c r="B100" i="17"/>
  <c r="C155" i="17"/>
  <c r="C441" i="17"/>
  <c r="C392" i="17"/>
  <c r="B253" i="17"/>
  <c r="C338" i="17"/>
  <c r="B129" i="17"/>
  <c r="A237" i="17"/>
  <c r="B473" i="17"/>
  <c r="A100" i="17"/>
  <c r="C230" i="17"/>
  <c r="C324" i="17"/>
  <c r="B181" i="17"/>
  <c r="A339" i="17"/>
  <c r="C346" i="17"/>
  <c r="C483" i="17"/>
  <c r="C207" i="17"/>
  <c r="A455" i="17"/>
  <c r="C102" i="17"/>
  <c r="A17" i="17"/>
  <c r="C294" i="17"/>
  <c r="B488" i="17"/>
  <c r="B418" i="17"/>
  <c r="C426" i="17"/>
  <c r="B36" i="17"/>
  <c r="C97" i="17"/>
  <c r="C185" i="17"/>
  <c r="B214" i="17"/>
  <c r="B334" i="17"/>
  <c r="B58" i="17"/>
  <c r="A260" i="17"/>
  <c r="C278" i="17"/>
  <c r="C489" i="17"/>
  <c r="A256" i="17"/>
  <c r="C127" i="17"/>
  <c r="B396" i="17"/>
  <c r="B210" i="17"/>
  <c r="A340" i="17"/>
  <c r="A8" i="17"/>
  <c r="B287" i="17"/>
  <c r="B27" i="17"/>
  <c r="C495" i="17"/>
  <c r="B196" i="17"/>
  <c r="B311" i="17"/>
  <c r="B98" i="17"/>
  <c r="B158" i="17"/>
  <c r="A311" i="17"/>
  <c r="C73" i="17"/>
  <c r="A473" i="17"/>
  <c r="A25" i="17"/>
  <c r="B434" i="17"/>
  <c r="A459" i="17"/>
  <c r="C451" i="17"/>
  <c r="A170" i="17"/>
  <c r="B31" i="17"/>
  <c r="B362" i="17"/>
  <c r="A254" i="17"/>
  <c r="A483" i="17"/>
  <c r="A126" i="17"/>
  <c r="B123" i="17"/>
  <c r="B107" i="17"/>
  <c r="B340" i="17"/>
  <c r="B367" i="17"/>
  <c r="A266" i="17"/>
  <c r="A248" i="17"/>
  <c r="A88" i="17"/>
  <c r="B120" i="17"/>
  <c r="B248" i="17"/>
  <c r="C318" i="17"/>
  <c r="C311" i="17"/>
  <c r="A89" i="17"/>
  <c r="A416" i="17"/>
  <c r="C216" i="17"/>
  <c r="B359" i="17"/>
  <c r="A267" i="17"/>
  <c r="B104" i="17"/>
  <c r="B105" i="17"/>
  <c r="C288" i="17"/>
  <c r="B21" i="17"/>
  <c r="A200" i="17"/>
  <c r="C250" i="17"/>
  <c r="B500" i="17"/>
  <c r="B67" i="17"/>
  <c r="C159" i="17"/>
  <c r="B94" i="17"/>
  <c r="C116" i="17"/>
  <c r="B57" i="17"/>
  <c r="B412" i="17"/>
  <c r="A409" i="17"/>
  <c r="C460" i="17"/>
  <c r="A493" i="17"/>
  <c r="C80" i="17"/>
  <c r="B185" i="17"/>
  <c r="A438" i="17"/>
  <c r="B375" i="17"/>
  <c r="B35" i="17"/>
  <c r="C181" i="17"/>
  <c r="A167" i="17"/>
  <c r="B465" i="17"/>
  <c r="A304" i="17"/>
  <c r="B112" i="17"/>
  <c r="B432" i="17"/>
  <c r="B365" i="17"/>
  <c r="C414" i="17"/>
  <c r="A152" i="17"/>
  <c r="B370" i="17"/>
  <c r="B11" i="17"/>
  <c r="B32" i="17"/>
  <c r="B499" i="17"/>
  <c r="B443" i="17"/>
  <c r="B204" i="17"/>
  <c r="C170" i="17"/>
  <c r="A458" i="17"/>
  <c r="A457" i="17"/>
  <c r="A212" i="17"/>
  <c r="B490" i="17"/>
  <c r="B497" i="17"/>
  <c r="B384" i="17"/>
  <c r="A47" i="17"/>
  <c r="A141" i="17"/>
  <c r="B455" i="17"/>
  <c r="C156" i="17"/>
  <c r="B187" i="17"/>
  <c r="A471" i="17"/>
  <c r="B321" i="17"/>
  <c r="C412" i="17"/>
  <c r="A275" i="17"/>
  <c r="B341" i="17"/>
  <c r="A193" i="17"/>
  <c r="A399" i="17"/>
  <c r="C189" i="17"/>
  <c r="C371" i="17"/>
  <c r="A82" i="17"/>
  <c r="B51" i="17"/>
  <c r="C302" i="17"/>
  <c r="C241" i="17"/>
  <c r="C404" i="17"/>
  <c r="B358" i="17"/>
  <c r="C211" i="17"/>
  <c r="A20" i="17"/>
  <c r="B372" i="17"/>
  <c r="B151" i="17"/>
  <c r="A325" i="17"/>
  <c r="B414" i="17"/>
  <c r="C209" i="17"/>
  <c r="C252" i="17"/>
  <c r="A356" i="17"/>
  <c r="C447" i="17"/>
  <c r="A297" i="17"/>
  <c r="B402" i="17"/>
  <c r="A81" i="17"/>
  <c r="B492" i="17"/>
  <c r="B264" i="17"/>
  <c r="B195" i="17"/>
  <c r="A154" i="17"/>
  <c r="B46" i="17"/>
  <c r="C132" i="17"/>
  <c r="A454" i="17"/>
  <c r="C393" i="17"/>
  <c r="B467" i="17"/>
  <c r="B386" i="17"/>
  <c r="A185" i="17"/>
  <c r="A320" i="17"/>
  <c r="B136" i="17"/>
  <c r="C359" i="17"/>
  <c r="A312" i="17"/>
  <c r="A83" i="17"/>
  <c r="A116" i="17"/>
  <c r="B413" i="17"/>
  <c r="C358" i="17"/>
  <c r="C83" i="17"/>
  <c r="B404" i="17"/>
  <c r="C144" i="17"/>
  <c r="A424" i="17"/>
  <c r="C115" i="17"/>
  <c r="B222" i="17"/>
  <c r="A309" i="17"/>
  <c r="B397" i="17"/>
  <c r="A129" i="17"/>
  <c r="C90" i="17"/>
  <c r="B266" i="17"/>
  <c r="A12" i="17"/>
  <c r="A246" i="17"/>
  <c r="A119" i="17"/>
  <c r="C446" i="17"/>
  <c r="A76" i="17"/>
  <c r="B457" i="17"/>
  <c r="B60" i="17"/>
  <c r="B399" i="17"/>
  <c r="C353" i="17"/>
  <c r="B406" i="17"/>
  <c r="A375" i="17"/>
  <c r="A28" i="17"/>
  <c r="C235" i="17"/>
  <c r="L13" i="17"/>
  <c r="G15" i="17"/>
  <c r="G10" i="17"/>
  <c r="L4" i="17"/>
  <c r="L5" i="17"/>
  <c r="G12" i="17"/>
  <c r="L6" i="17"/>
  <c r="G7" i="17"/>
  <c r="G5" i="17"/>
  <c r="L12" i="17"/>
  <c r="G6" i="17"/>
  <c r="C52" i="17" s="1"/>
  <c r="L7" i="17"/>
  <c r="G3" i="17"/>
  <c r="G2" i="17"/>
  <c r="L8" i="17"/>
  <c r="L3" i="17"/>
  <c r="L2" i="17"/>
  <c r="G8" i="17"/>
  <c r="L9" i="17"/>
  <c r="G11" i="17"/>
  <c r="L16" i="17"/>
  <c r="G14" i="17"/>
  <c r="G9" i="17"/>
  <c r="L11" i="17"/>
  <c r="G16" i="17"/>
  <c r="L14" i="17"/>
  <c r="G13" i="17"/>
  <c r="L15" i="17"/>
  <c r="L10" i="17"/>
  <c r="G4" i="17"/>
  <c r="C9" i="17"/>
  <c r="C11" i="17"/>
  <c r="C28" i="17"/>
  <c r="C22" i="17"/>
  <c r="C13" i="17"/>
  <c r="C15" i="17"/>
  <c r="C16" i="17"/>
  <c r="C23" i="17"/>
  <c r="C2" i="17"/>
  <c r="C10" i="17"/>
  <c r="C25" i="17"/>
  <c r="C20" i="17"/>
  <c r="C8" i="17"/>
  <c r="C19" i="17"/>
  <c r="C3" i="17"/>
  <c r="C29" i="17"/>
  <c r="C7" i="17"/>
  <c r="C18" i="17"/>
  <c r="C12" i="17"/>
  <c r="C6" i="17"/>
  <c r="C27" i="17"/>
  <c r="C4" i="17"/>
  <c r="C5" i="17"/>
  <c r="C21" i="17"/>
  <c r="C24" i="17"/>
  <c r="C17" i="17"/>
  <c r="C26" i="17"/>
  <c r="C14" i="17"/>
  <c r="C31" i="17"/>
  <c r="C33" i="17"/>
  <c r="C41" i="17"/>
  <c r="C38" i="17"/>
  <c r="C34" i="17"/>
  <c r="C35" i="17"/>
  <c r="C36" i="17"/>
  <c r="C40" i="17"/>
  <c r="C37" i="17"/>
  <c r="C39" i="17"/>
  <c r="C30" i="17"/>
  <c r="C32" i="17"/>
  <c r="C45" i="17"/>
  <c r="C44" i="17"/>
  <c r="C49" i="17"/>
  <c r="C43" i="17"/>
  <c r="C46" i="17"/>
  <c r="C50" i="17"/>
  <c r="C48" i="17"/>
  <c r="C51" i="17"/>
  <c r="C47" i="17"/>
  <c r="C42" i="17"/>
  <c r="J4" i="17" l="1"/>
  <c r="K4" i="17" s="1"/>
  <c r="J13" i="17"/>
  <c r="K13" i="17" s="1"/>
  <c r="J16" i="17"/>
  <c r="K16" i="17" s="1"/>
  <c r="J9" i="17"/>
  <c r="K9" i="17" s="1"/>
  <c r="J14" i="17"/>
  <c r="K14" i="17" s="1"/>
  <c r="J11" i="17"/>
  <c r="K11" i="17" s="1"/>
  <c r="J8" i="17"/>
  <c r="K8" i="17" s="1"/>
  <c r="J2" i="17"/>
  <c r="K2" i="17" s="1"/>
  <c r="J3" i="17"/>
  <c r="K3" i="17" s="1"/>
  <c r="J6" i="17"/>
  <c r="K6" i="17" s="1"/>
  <c r="J5" i="17"/>
  <c r="K5" i="17" s="1"/>
  <c r="J7" i="17"/>
  <c r="K7" i="17" s="1"/>
  <c r="J12" i="17"/>
  <c r="K12" i="17" s="1"/>
  <c r="J10" i="17"/>
  <c r="K10" i="17" s="1"/>
  <c r="J15" i="17"/>
  <c r="K15" i="17" s="1"/>
</calcChain>
</file>

<file path=xl/comments1.xml><?xml version="1.0" encoding="utf-8"?>
<comments xmlns="http://schemas.openxmlformats.org/spreadsheetml/2006/main">
  <authors>
    <author>deh262</author>
  </authors>
  <commentList>
    <comment ref="C1" authorId="0" shapeId="0">
      <text>
        <r>
          <rPr>
            <b/>
            <sz val="8"/>
            <color indexed="81"/>
            <rFont val="Tahoma"/>
            <family val="2"/>
          </rPr>
          <t>deh262:</t>
        </r>
        <r>
          <rPr>
            <sz val="8"/>
            <color indexed="81"/>
            <rFont val="Tahoma"/>
            <family val="2"/>
          </rPr>
          <t xml:space="preserve">
This is the reaeration model - a rearrangement of Eq 1.5 from the lab manual.  It is plotted in magenta below to make easy comparison with measured data.</t>
        </r>
      </text>
    </comment>
    <comment ref="O2" authorId="0" shapeId="0">
      <text>
        <r>
          <rPr>
            <b/>
            <sz val="8"/>
            <color indexed="81"/>
            <rFont val="Tahoma"/>
            <family val="2"/>
          </rPr>
          <t>deh262:</t>
        </r>
        <r>
          <rPr>
            <sz val="8"/>
            <color indexed="81"/>
            <rFont val="Tahoma"/>
            <family val="2"/>
          </rPr>
          <t xml:space="preserve">
This cell is linked to the list box below to the right of the graph.</t>
        </r>
      </text>
    </comment>
    <comment ref="O3" authorId="0" shapeId="0">
      <text>
        <r>
          <rPr>
            <b/>
            <sz val="8"/>
            <color indexed="81"/>
            <rFont val="Tahoma"/>
            <family val="2"/>
          </rPr>
          <t>deh262:</t>
        </r>
        <r>
          <rPr>
            <sz val="8"/>
            <color indexed="81"/>
            <rFont val="Tahoma"/>
            <family val="2"/>
          </rPr>
          <t xml:space="preserve">
This cell should always be set to 4 to call the dissolved oxygen data in column 4 of the data sheets</t>
        </r>
      </text>
    </comment>
  </commentList>
</comments>
</file>

<file path=xl/sharedStrings.xml><?xml version="1.0" encoding="utf-8"?>
<sst xmlns="http://schemas.openxmlformats.org/spreadsheetml/2006/main" count="156" uniqueCount="38">
  <si>
    <t xml:space="preserve">Day fraction since midnight on </t>
  </si>
  <si>
    <t>Source Pressure (Pa)</t>
  </si>
  <si>
    <t>Accumulator Pressure Sensor (Pa)</t>
  </si>
  <si>
    <t>Dissolved Oxygen (mg/L)</t>
  </si>
  <si>
    <t>air valve control ()</t>
  </si>
  <si>
    <t>Source Air Pressure (Pa)</t>
  </si>
  <si>
    <t>Accumulator Pressure (Pa)</t>
  </si>
  <si>
    <t>NaN</t>
  </si>
  <si>
    <t>source air pressure (Pa)</t>
  </si>
  <si>
    <t>accumulator air pressure (Pa)</t>
  </si>
  <si>
    <t>Time (s)</t>
  </si>
  <si>
    <t>model</t>
  </si>
  <si>
    <t>data rows</t>
  </si>
  <si>
    <t>model calculated Q</t>
  </si>
  <si>
    <t>OTE</t>
  </si>
  <si>
    <t>accumulator pressure (Pa)</t>
  </si>
  <si>
    <t>kvl</t>
  </si>
  <si>
    <t>time constant</t>
  </si>
  <si>
    <t>sheet to graph</t>
  </si>
  <si>
    <t>column</t>
  </si>
  <si>
    <t>data key</t>
  </si>
  <si>
    <t>Day fraction since midnight on 1/29/03</t>
  </si>
  <si>
    <t>source air pressure</t>
  </si>
  <si>
    <t>ln(Csat-C/Csat-Co)</t>
  </si>
  <si>
    <t>fraction O2</t>
  </si>
  <si>
    <t>T</t>
  </si>
  <si>
    <t>C</t>
  </si>
  <si>
    <t>C*</t>
  </si>
  <si>
    <t>V</t>
  </si>
  <si>
    <t>L</t>
  </si>
  <si>
    <t>C*-C</t>
  </si>
  <si>
    <t>mg/L</t>
  </si>
  <si>
    <t>MWO2</t>
  </si>
  <si>
    <t>mg/Mol</t>
  </si>
  <si>
    <r>
      <t>flowrate (</t>
    </r>
    <r>
      <rPr>
        <sz val="10"/>
        <rFont val="Symbol"/>
        <family val="1"/>
        <charset val="2"/>
      </rPr>
      <t>m</t>
    </r>
    <r>
      <rPr>
        <sz val="10"/>
        <rFont val="Arial"/>
      </rPr>
      <t>M/s)</t>
    </r>
  </si>
  <si>
    <r>
      <t>n oxygen dissolved (</t>
    </r>
    <r>
      <rPr>
        <sz val="10"/>
        <rFont val="Symbol"/>
        <family val="1"/>
        <charset val="2"/>
      </rPr>
      <t>m</t>
    </r>
    <r>
      <rPr>
        <sz val="10"/>
        <rFont val="Arial"/>
      </rPr>
      <t>mol/s)</t>
    </r>
  </si>
  <si>
    <t>Kvl (1/s)</t>
  </si>
  <si>
    <t>air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</si>
</sst>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0"/>
    <numFmt numFmtId="165" formatCode="0.00000"/>
    <numFmt numFmtId="166" formatCode="0.0000"/>
    <numFmt numFmtId="167" formatCode="0.0%"/>
  </numFmts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Symbol"/>
      <family val="1"/>
      <charset val="2"/>
    </font>
    <font>
      <sz val="10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Border="1" applyAlignment="1">
      <alignment horizontal="center" vertical="top" wrapText="1"/>
    </xf>
    <xf numFmtId="167" fontId="1" fillId="0" borderId="0" xfId="1" applyNumberFormat="1" applyFont="1"/>
    <xf numFmtId="0" fontId="0" fillId="2" borderId="0" xfId="0" applyFill="1"/>
    <xf numFmtId="2" fontId="0" fillId="0" borderId="0" xfId="0" applyNumberFormat="1"/>
    <xf numFmtId="1" fontId="0" fillId="0" borderId="0" xfId="0" applyNumberFormat="1"/>
    <xf numFmtId="0" fontId="4" fillId="0" borderId="0" xfId="0" applyFont="1"/>
    <xf numFmtId="166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7" fontId="1" fillId="0" borderId="0" xfId="1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2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04571726613782"/>
          <c:y val="0.10661764705882353"/>
          <c:w val="0.48674332449863228"/>
          <c:h val="0.588235294117647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Calculations!$J$1</c:f>
              <c:strCache>
                <c:ptCount val="1"/>
                <c:pt idx="0">
                  <c:v>n oxygen dissolved (mmol/s)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Calculations!$E$2:$E$24</c:f>
              <c:numCache>
                <c:formatCode>General</c:formatCode>
                <c:ptCount val="23"/>
                <c:pt idx="0">
                  <c:v>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</c:numCache>
            </c:numRef>
          </c:xVal>
          <c:yVal>
            <c:numRef>
              <c:f>Calculations!$J$2:$J$24</c:f>
              <c:numCache>
                <c:formatCode>General</c:formatCode>
                <c:ptCount val="23"/>
                <c:pt idx="0">
                  <c:v>0.33030441123425108</c:v>
                </c:pt>
                <c:pt idx="1">
                  <c:v>1.0617402953541268</c:v>
                </c:pt>
                <c:pt idx="2">
                  <c:v>1.4995751885526252</c:v>
                </c:pt>
                <c:pt idx="3">
                  <c:v>2.7336609358045907</c:v>
                </c:pt>
                <c:pt idx="4">
                  <c:v>3.5841345563576437</c:v>
                </c:pt>
                <c:pt idx="5">
                  <c:v>3.5773016983536827</c:v>
                </c:pt>
                <c:pt idx="6">
                  <c:v>4.343267106740675</c:v>
                </c:pt>
                <c:pt idx="7">
                  <c:v>3.4518680017129126</c:v>
                </c:pt>
                <c:pt idx="8">
                  <c:v>4.0523918550257561</c:v>
                </c:pt>
                <c:pt idx="9">
                  <c:v>5.2054887605656095</c:v>
                </c:pt>
                <c:pt idx="10">
                  <c:v>5.8093274060146047</c:v>
                </c:pt>
                <c:pt idx="11">
                  <c:v>6.721306742122966</c:v>
                </c:pt>
                <c:pt idx="12">
                  <c:v>7.6159984318320966</c:v>
                </c:pt>
                <c:pt idx="13">
                  <c:v>10.852114914679989</c:v>
                </c:pt>
                <c:pt idx="14">
                  <c:v>10.240035493896286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3C-457F-93DA-C968A09C130F}"/>
            </c:ext>
          </c:extLst>
        </c:ser>
        <c:ser>
          <c:idx val="1"/>
          <c:order val="1"/>
          <c:tx>
            <c:v>required Oxygen dissolution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Calculations!$E$27:$E$28</c:f>
              <c:numCache>
                <c:formatCode>General</c:formatCode>
                <c:ptCount val="2"/>
              </c:numCache>
            </c:numRef>
          </c:xVal>
          <c:yVal>
            <c:numRef>
              <c:f>Calculations!$F$27:$F$28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3C-457F-93DA-C968A09C1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160264"/>
        <c:axId val="1"/>
      </c:scatterChart>
      <c:valAx>
        <c:axId val="299160264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Airflow rate (</a:t>
                </a: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Symbol"/>
                    <a:cs typeface="Times New Roman"/>
                  </a:rPr>
                  <a:t>m</a:t>
                </a: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mol/s)</a:t>
                </a:r>
              </a:p>
            </c:rich>
          </c:tx>
          <c:layout>
            <c:manualLayout>
              <c:xMode val="edge"/>
              <c:yMode val="edge"/>
              <c:x val="0.2613640340411994"/>
              <c:y val="0.838235429776298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oxygen dissolution rate (</a:t>
                </a: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Symbol"/>
                    <a:cs typeface="Times New Roman"/>
                  </a:rPr>
                  <a:t>m</a:t>
                </a: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mol/s)</a:t>
                </a:r>
              </a:p>
            </c:rich>
          </c:tx>
          <c:layout>
            <c:manualLayout>
              <c:xMode val="edge"/>
              <c:yMode val="edge"/>
              <c:x val="3.0303030303030304E-2"/>
              <c:y val="4.0441032737016658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991602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560725363874964"/>
          <c:y val="0.2384937238493724"/>
          <c:w val="0.29356120257695062"/>
          <c:h val="0.317991631799163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818181818181817"/>
          <c:y val="3.80622837370242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81818181818183"/>
          <c:y val="0.20761280752055769"/>
          <c:w val="0.45454545454545453"/>
          <c:h val="0.6366792763963768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Calculations!$AF$1</c:f>
              <c:strCache>
                <c:ptCount val="1"/>
                <c:pt idx="0">
                  <c:v>model calculated Q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Calculations!$AE$2:$AE$60</c:f>
              <c:numCache>
                <c:formatCode>General</c:formatCode>
                <c:ptCount val="59"/>
                <c:pt idx="0">
                  <c:v>9.7999999999999997E-4</c:v>
                </c:pt>
                <c:pt idx="1">
                  <c:v>1.6000000000000001E-3</c:v>
                </c:pt>
                <c:pt idx="2">
                  <c:v>2.2200000000000002E-3</c:v>
                </c:pt>
                <c:pt idx="3">
                  <c:v>2.8400000000000001E-3</c:v>
                </c:pt>
                <c:pt idx="4">
                  <c:v>3.46E-3</c:v>
                </c:pt>
                <c:pt idx="5">
                  <c:v>4.0800000000000003E-3</c:v>
                </c:pt>
                <c:pt idx="6">
                  <c:v>4.7000000000000002E-3</c:v>
                </c:pt>
                <c:pt idx="7">
                  <c:v>5.3200000000000001E-3</c:v>
                </c:pt>
                <c:pt idx="8">
                  <c:v>5.94E-3</c:v>
                </c:pt>
                <c:pt idx="9">
                  <c:v>6.5599999999999999E-3</c:v>
                </c:pt>
                <c:pt idx="10">
                  <c:v>7.1799999999999998E-3</c:v>
                </c:pt>
                <c:pt idx="11">
                  <c:v>7.7999999999999996E-3</c:v>
                </c:pt>
                <c:pt idx="12">
                  <c:v>8.4200000000000004E-3</c:v>
                </c:pt>
                <c:pt idx="13">
                  <c:v>9.0399999999999994E-3</c:v>
                </c:pt>
                <c:pt idx="14">
                  <c:v>9.6600000000000002E-3</c:v>
                </c:pt>
                <c:pt idx="15">
                  <c:v>1.0279999999999999E-2</c:v>
                </c:pt>
                <c:pt idx="16">
                  <c:v>1.09E-2</c:v>
                </c:pt>
                <c:pt idx="17">
                  <c:v>1.1520000000000001E-2</c:v>
                </c:pt>
                <c:pt idx="18">
                  <c:v>1.214E-2</c:v>
                </c:pt>
                <c:pt idx="19">
                  <c:v>1.2760000000000001E-2</c:v>
                </c:pt>
                <c:pt idx="20">
                  <c:v>1.338E-2</c:v>
                </c:pt>
                <c:pt idx="21">
                  <c:v>1.4E-2</c:v>
                </c:pt>
                <c:pt idx="22">
                  <c:v>1.4619999999999999E-2</c:v>
                </c:pt>
                <c:pt idx="23">
                  <c:v>1.524E-2</c:v>
                </c:pt>
                <c:pt idx="24">
                  <c:v>1.5859999999999999E-2</c:v>
                </c:pt>
                <c:pt idx="25">
                  <c:v>1.6480000000000002E-2</c:v>
                </c:pt>
                <c:pt idx="26">
                  <c:v>1.7100000000000001E-2</c:v>
                </c:pt>
                <c:pt idx="27">
                  <c:v>1.772E-2</c:v>
                </c:pt>
                <c:pt idx="28">
                  <c:v>1.8339999999999999E-2</c:v>
                </c:pt>
                <c:pt idx="29">
                  <c:v>1.8960000000000001E-2</c:v>
                </c:pt>
                <c:pt idx="30">
                  <c:v>1.958E-2</c:v>
                </c:pt>
                <c:pt idx="31">
                  <c:v>2.0199999999999999E-2</c:v>
                </c:pt>
                <c:pt idx="32">
                  <c:v>2.0820000000000002E-2</c:v>
                </c:pt>
                <c:pt idx="33">
                  <c:v>2.1440000000000001E-2</c:v>
                </c:pt>
                <c:pt idx="34">
                  <c:v>2.206E-2</c:v>
                </c:pt>
                <c:pt idx="35">
                  <c:v>2.2679999999999999E-2</c:v>
                </c:pt>
                <c:pt idx="36">
                  <c:v>2.3300000000000001E-2</c:v>
                </c:pt>
                <c:pt idx="37">
                  <c:v>2.392E-2</c:v>
                </c:pt>
                <c:pt idx="38">
                  <c:v>2.4539999999999999E-2</c:v>
                </c:pt>
                <c:pt idx="39">
                  <c:v>2.5159999999999998E-2</c:v>
                </c:pt>
                <c:pt idx="40">
                  <c:v>2.5780000000000001E-2</c:v>
                </c:pt>
                <c:pt idx="41">
                  <c:v>2.64E-2</c:v>
                </c:pt>
                <c:pt idx="42">
                  <c:v>2.7019999999999999E-2</c:v>
                </c:pt>
                <c:pt idx="43">
                  <c:v>2.7640000000000001E-2</c:v>
                </c:pt>
                <c:pt idx="44">
                  <c:v>2.826E-2</c:v>
                </c:pt>
                <c:pt idx="45">
                  <c:v>2.8879999999999999E-2</c:v>
                </c:pt>
                <c:pt idx="46">
                  <c:v>2.9499999999999998E-2</c:v>
                </c:pt>
                <c:pt idx="47">
                  <c:v>3.0120000000000001E-2</c:v>
                </c:pt>
                <c:pt idx="48">
                  <c:v>3.074E-2</c:v>
                </c:pt>
                <c:pt idx="49">
                  <c:v>3.1359999999999999E-2</c:v>
                </c:pt>
                <c:pt idx="50">
                  <c:v>3.1980000000000001E-2</c:v>
                </c:pt>
                <c:pt idx="51">
                  <c:v>3.2599999999999997E-2</c:v>
                </c:pt>
                <c:pt idx="52">
                  <c:v>3.322E-2</c:v>
                </c:pt>
                <c:pt idx="53">
                  <c:v>3.3840000000000002E-2</c:v>
                </c:pt>
                <c:pt idx="54">
                  <c:v>3.4459999999999998E-2</c:v>
                </c:pt>
                <c:pt idx="55">
                  <c:v>3.508E-2</c:v>
                </c:pt>
                <c:pt idx="56">
                  <c:v>3.5700000000000003E-2</c:v>
                </c:pt>
                <c:pt idx="57">
                  <c:v>3.6319999999999998E-2</c:v>
                </c:pt>
                <c:pt idx="58">
                  <c:v>3.6940000000000001E-2</c:v>
                </c:pt>
              </c:numCache>
            </c:numRef>
          </c:xVal>
          <c:yVal>
            <c:numRef>
              <c:f>Calculations!$AF$2:$AF$60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39-408C-BCD2-4DD992D72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157968"/>
        <c:axId val="1"/>
      </c:scatterChart>
      <c:valAx>
        <c:axId val="299157968"/>
        <c:scaling>
          <c:logBase val="10"/>
          <c:orientation val="minMax"/>
          <c:max val="0.1"/>
          <c:min val="1E-3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logBase val="10"/>
          <c:orientation val="minMax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9157968"/>
        <c:crossesAt val="1E-3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727272727272725"/>
          <c:y val="0.4602083390095269"/>
          <c:w val="0.30681818181818188"/>
          <c:h val="0.131488252549746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6670715443086"/>
          <c:y val="0.11740913898251475"/>
          <c:w val="0.79104669777746472"/>
          <c:h val="0.546559784918603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Calculations!$B$1</c:f>
              <c:strCache>
                <c:ptCount val="1"/>
                <c:pt idx="0">
                  <c:v>Dissolved Oxygen (mg/L)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[0]!time</c:f>
              <c:numCache>
                <c:formatCode>General</c:formatCode>
                <c:ptCount val="16"/>
                <c:pt idx="0">
                  <c:v>0</c:v>
                </c:pt>
                <c:pt idx="1">
                  <c:v>5.0008320000056727</c:v>
                </c:pt>
                <c:pt idx="2">
                  <c:v>10.000800000007004</c:v>
                </c:pt>
                <c:pt idx="3">
                  <c:v>15.000767999998743</c:v>
                </c:pt>
                <c:pt idx="4">
                  <c:v>20.000736000000074</c:v>
                </c:pt>
                <c:pt idx="5">
                  <c:v>25.000704000001406</c:v>
                </c:pt>
                <c:pt idx="6">
                  <c:v>30.000672000002737</c:v>
                </c:pt>
                <c:pt idx="7">
                  <c:v>35.010144000003862</c:v>
                </c:pt>
                <c:pt idx="8">
                  <c:v>40.010112000005194</c:v>
                </c:pt>
                <c:pt idx="9">
                  <c:v>45.010080000006525</c:v>
                </c:pt>
                <c:pt idx="10">
                  <c:v>50.010047999998264</c:v>
                </c:pt>
                <c:pt idx="11">
                  <c:v>55.010015999999595</c:v>
                </c:pt>
                <c:pt idx="12">
                  <c:v>60.020352000005062</c:v>
                </c:pt>
                <c:pt idx="13">
                  <c:v>64.970208000003993</c:v>
                </c:pt>
                <c:pt idx="14">
                  <c:v>69.970176000005324</c:v>
                </c:pt>
                <c:pt idx="15">
                  <c:v>74.970144000006655</c:v>
                </c:pt>
              </c:numCache>
            </c:numRef>
          </c:xVal>
          <c:yVal>
            <c:numRef>
              <c:f>[0]!dissolvedoxygen</c:f>
              <c:numCache>
                <c:formatCode>General</c:formatCode>
                <c:ptCount val="16"/>
                <c:pt idx="0">
                  <c:v>1.15425098</c:v>
                </c:pt>
                <c:pt idx="1">
                  <c:v>1.4219211300000001</c:v>
                </c:pt>
                <c:pt idx="2">
                  <c:v>1.7034499599999999</c:v>
                </c:pt>
                <c:pt idx="3">
                  <c:v>2.0064139399999998</c:v>
                </c:pt>
                <c:pt idx="4">
                  <c:v>2.3195574300000001</c:v>
                </c:pt>
                <c:pt idx="5">
                  <c:v>2.6118390599999999</c:v>
                </c:pt>
                <c:pt idx="6">
                  <c:v>2.9145984600000001</c:v>
                </c:pt>
                <c:pt idx="7">
                  <c:v>3.2113740399999999</c:v>
                </c:pt>
                <c:pt idx="8">
                  <c:v>3.4800119399999998</c:v>
                </c:pt>
                <c:pt idx="9">
                  <c:v>3.7442154900000002</c:v>
                </c:pt>
                <c:pt idx="10">
                  <c:v>4.0456934000000002</c:v>
                </c:pt>
                <c:pt idx="11">
                  <c:v>4.3391637799999998</c:v>
                </c:pt>
                <c:pt idx="12">
                  <c:v>4.6130814600000001</c:v>
                </c:pt>
                <c:pt idx="13">
                  <c:v>4.8323206900000004</c:v>
                </c:pt>
                <c:pt idx="14">
                  <c:v>5.0340008699999998</c:v>
                </c:pt>
                <c:pt idx="15">
                  <c:v>5.1817479100000003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4F-4AE8-9E9E-EC7623E9A800}"/>
            </c:ext>
          </c:extLst>
        </c:ser>
        <c:ser>
          <c:idx val="1"/>
          <c:order val="1"/>
          <c:tx>
            <c:strRef>
              <c:f>Calculations!$C$1</c:f>
              <c:strCache>
                <c:ptCount val="1"/>
                <c:pt idx="0">
                  <c:v>model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[0]!time</c:f>
              <c:numCache>
                <c:formatCode>General</c:formatCode>
                <c:ptCount val="16"/>
                <c:pt idx="0">
                  <c:v>0</c:v>
                </c:pt>
                <c:pt idx="1">
                  <c:v>5.0008320000056727</c:v>
                </c:pt>
                <c:pt idx="2">
                  <c:v>10.000800000007004</c:v>
                </c:pt>
                <c:pt idx="3">
                  <c:v>15.000767999998743</c:v>
                </c:pt>
                <c:pt idx="4">
                  <c:v>20.000736000000074</c:v>
                </c:pt>
                <c:pt idx="5">
                  <c:v>25.000704000001406</c:v>
                </c:pt>
                <c:pt idx="6">
                  <c:v>30.000672000002737</c:v>
                </c:pt>
                <c:pt idx="7">
                  <c:v>35.010144000003862</c:v>
                </c:pt>
                <c:pt idx="8">
                  <c:v>40.010112000005194</c:v>
                </c:pt>
                <c:pt idx="9">
                  <c:v>45.010080000006525</c:v>
                </c:pt>
                <c:pt idx="10">
                  <c:v>50.010047999998264</c:v>
                </c:pt>
                <c:pt idx="11">
                  <c:v>55.010015999999595</c:v>
                </c:pt>
                <c:pt idx="12">
                  <c:v>60.020352000005062</c:v>
                </c:pt>
                <c:pt idx="13">
                  <c:v>64.970208000003993</c:v>
                </c:pt>
                <c:pt idx="14">
                  <c:v>69.970176000005324</c:v>
                </c:pt>
                <c:pt idx="15">
                  <c:v>74.970144000006655</c:v>
                </c:pt>
              </c:numCache>
            </c:numRef>
          </c:xVal>
          <c:yVal>
            <c:numRef>
              <c:f>[0]!model</c:f>
              <c:numCache>
                <c:formatCode>General</c:formatCode>
                <c:ptCount val="16"/>
                <c:pt idx="0">
                  <c:v>1.1542509800000005</c:v>
                </c:pt>
                <c:pt idx="1">
                  <c:v>1.5375809345020146</c:v>
                </c:pt>
                <c:pt idx="2">
                  <c:v>1.9018693522217474</c:v>
                </c:pt>
                <c:pt idx="3">
                  <c:v>2.2481234569802728</c:v>
                </c:pt>
                <c:pt idx="4">
                  <c:v>2.5772360480778778</c:v>
                </c:pt>
                <c:pt idx="5">
                  <c:v>2.8900557262570121</c:v>
                </c:pt>
                <c:pt idx="6">
                  <c:v>3.1873890817805499</c:v>
                </c:pt>
                <c:pt idx="7">
                  <c:v>3.4705264223440633</c:v>
                </c:pt>
                <c:pt idx="8">
                  <c:v>3.7391232337216334</c:v>
                </c:pt>
                <c:pt idx="9">
                  <c:v>3.9944230015453277</c:v>
                </c:pt>
                <c:pt idx="10">
                  <c:v>4.2370840037978423</c:v>
                </c:pt>
                <c:pt idx="11">
                  <c:v>4.4677319300234739</c:v>
                </c:pt>
                <c:pt idx="12">
                  <c:v>4.6874046256622401</c:v>
                </c:pt>
                <c:pt idx="13">
                  <c:v>4.893722984163059</c:v>
                </c:pt>
                <c:pt idx="14">
                  <c:v>5.0918636104088151</c:v>
                </c:pt>
                <c:pt idx="15">
                  <c:v>5.2801951680976185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4F-4AE8-9E9E-EC7623E9A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159280"/>
        <c:axId val="1"/>
      </c:scatterChart>
      <c:valAx>
        <c:axId val="29915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248868891388576"/>
              <c:y val="0.821864048370471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DO (mg/L)</a:t>
                </a:r>
              </a:p>
            </c:rich>
          </c:tx>
          <c:layout>
            <c:manualLayout>
              <c:xMode val="edge"/>
              <c:yMode val="edge"/>
              <c:x val="3.9801024871891015E-2"/>
              <c:y val="0.242915404805168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991592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0000149981252349"/>
          <c:y val="0.40485914969130882"/>
          <c:w val="0.3357150356205475"/>
          <c:h val="0.242915404805168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80376848904037"/>
          <c:y val="9.5588235294117641E-2"/>
          <c:w val="0.74553652685604299"/>
          <c:h val="0.6507352941176470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Calculations!$K$1</c:f>
              <c:strCache>
                <c:ptCount val="1"/>
                <c:pt idx="0">
                  <c:v>OTE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Calculations!$E$2:$E$19</c:f>
              <c:numCache>
                <c:formatCode>General</c:formatCode>
                <c:ptCount val="18"/>
                <c:pt idx="0">
                  <c:v>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</c:numCache>
            </c:numRef>
          </c:xVal>
          <c:yVal>
            <c:numRef>
              <c:f>Calculations!$K$2:$K$19</c:f>
              <c:numCache>
                <c:formatCode>0.0%</c:formatCode>
                <c:ptCount val="18"/>
                <c:pt idx="0">
                  <c:v>3.145756297469058E-2</c:v>
                </c:pt>
                <c:pt idx="1">
                  <c:v>2.5279530841764923E-2</c:v>
                </c:pt>
                <c:pt idx="2">
                  <c:v>2.3802780770676591E-2</c:v>
                </c:pt>
                <c:pt idx="3">
                  <c:v>3.2543582569102267E-2</c:v>
                </c:pt>
                <c:pt idx="4">
                  <c:v>3.4134614822453752E-2</c:v>
                </c:pt>
                <c:pt idx="5">
                  <c:v>2.8391283320267323E-2</c:v>
                </c:pt>
                <c:pt idx="6">
                  <c:v>2.9546034739732482E-2</c:v>
                </c:pt>
                <c:pt idx="7">
                  <c:v>2.054683334352924E-2</c:v>
                </c:pt>
                <c:pt idx="8">
                  <c:v>1.9297104071551219E-2</c:v>
                </c:pt>
                <c:pt idx="9">
                  <c:v>1.652536114465273E-2</c:v>
                </c:pt>
                <c:pt idx="10">
                  <c:v>1.3831731919082392E-2</c:v>
                </c:pt>
                <c:pt idx="11">
                  <c:v>1.2802489032615173E-2</c:v>
                </c:pt>
                <c:pt idx="12">
                  <c:v>1.2088886399733486E-2</c:v>
                </c:pt>
                <c:pt idx="13">
                  <c:v>1.2919184422238082E-2</c:v>
                </c:pt>
                <c:pt idx="14">
                  <c:v>9.7524147560917006E-3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9-453C-87DE-8BCDE8602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51472"/>
        <c:axId val="1"/>
      </c:scatterChart>
      <c:valAx>
        <c:axId val="396551472"/>
        <c:scaling>
          <c:logBase val="10"/>
          <c:orientation val="minMax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air flow rate (mmol/s)</a:t>
                </a:r>
              </a:p>
            </c:rich>
          </c:tx>
          <c:layout>
            <c:manualLayout>
              <c:xMode val="edge"/>
              <c:yMode val="edge"/>
              <c:x val="0.40401815655396017"/>
              <c:y val="0.860294117647058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OTE</a:t>
                </a:r>
              </a:p>
            </c:rich>
          </c:tx>
          <c:layout>
            <c:manualLayout>
              <c:xMode val="edge"/>
              <c:yMode val="edge"/>
              <c:x val="3.5714559209510575E-2"/>
              <c:y val="0.3639705882352941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965514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836915798831598"/>
          <c:y val="0.13168777202197476"/>
          <c:w val="0.6616329586825842"/>
          <c:h val="0.6155022937996773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Calculations!$G$1</c:f>
              <c:strCache>
                <c:ptCount val="1"/>
                <c:pt idx="0">
                  <c:v>Kvl (1/s)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Calculations!$E$2:$E$19</c:f>
              <c:numCache>
                <c:formatCode>General</c:formatCode>
                <c:ptCount val="18"/>
                <c:pt idx="0">
                  <c:v>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</c:numCache>
            </c:numRef>
          </c:xVal>
          <c:yVal>
            <c:numRef>
              <c:f>Calculations!$G$2:$G$19</c:f>
              <c:numCache>
                <c:formatCode>General</c:formatCode>
                <c:ptCount val="18"/>
                <c:pt idx="0">
                  <c:v>4.4040588164566814E-4</c:v>
                </c:pt>
                <c:pt idx="1">
                  <c:v>1.4156537271388357E-3</c:v>
                </c:pt>
                <c:pt idx="2">
                  <c:v>1.9994335847368337E-3</c:v>
                </c:pt>
                <c:pt idx="3">
                  <c:v>3.6448812477394539E-3</c:v>
                </c:pt>
                <c:pt idx="4">
                  <c:v>4.7788460751435249E-3</c:v>
                </c:pt>
                <c:pt idx="5">
                  <c:v>4.7697355978049104E-3</c:v>
                </c:pt>
                <c:pt idx="6">
                  <c:v>5.791022808987566E-3</c:v>
                </c:pt>
                <c:pt idx="7">
                  <c:v>4.6024906689505502E-3</c:v>
                </c:pt>
                <c:pt idx="8">
                  <c:v>5.403189140034341E-3</c:v>
                </c:pt>
                <c:pt idx="9">
                  <c:v>6.9406516807541466E-3</c:v>
                </c:pt>
                <c:pt idx="10">
                  <c:v>7.7457698746861391E-3</c:v>
                </c:pt>
                <c:pt idx="11">
                  <c:v>8.9617423228306216E-3</c:v>
                </c:pt>
                <c:pt idx="12">
                  <c:v>1.0154664575776129E-2</c:v>
                </c:pt>
                <c:pt idx="13">
                  <c:v>1.4469486552906653E-2</c:v>
                </c:pt>
                <c:pt idx="14">
                  <c:v>1.3653380658528383E-2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7-4F38-972B-BD68015558F2}"/>
            </c:ext>
          </c:extLst>
        </c:ser>
        <c:ser>
          <c:idx val="1"/>
          <c:order val="1"/>
          <c:tx>
            <c:strRef>
              <c:f>Calculations!$H$1</c:f>
              <c:strCache>
                <c:ptCount val="1"/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Calculations!$E$2:$E$16</c:f>
              <c:numCache>
                <c:formatCode>General</c:formatCode>
                <c:ptCount val="15"/>
                <c:pt idx="0">
                  <c:v>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</c:numCache>
            </c:numRef>
          </c:xVal>
          <c:yVal>
            <c:numRef>
              <c:f>Calculations!$H$2:$H$16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07-4F38-972B-BD6801555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55736"/>
        <c:axId val="1"/>
      </c:scatterChart>
      <c:valAx>
        <c:axId val="396555736"/>
        <c:scaling>
          <c:logBase val="10"/>
          <c:orientation val="minMax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air flow rate (mmol/s)</a:t>
                </a:r>
              </a:p>
            </c:rich>
          </c:tx>
          <c:layout>
            <c:manualLayout>
              <c:xMode val="edge"/>
              <c:yMode val="edge"/>
              <c:x val="0.3794881209796962"/>
              <c:y val="0.855620355147914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Kvl (1/s)</a:t>
                </a:r>
              </a:p>
            </c:rich>
          </c:tx>
          <c:layout>
            <c:manualLayout>
              <c:xMode val="edge"/>
              <c:yMode val="edge"/>
              <c:x val="4.1025661947696954E-2"/>
              <c:y val="0.222222991356849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965557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'400'!$A$2:$A$50</c:f>
              <c:numCache>
                <c:formatCode>General</c:formatCode>
                <c:ptCount val="49"/>
                <c:pt idx="0">
                  <c:v>0.65614755000000002</c:v>
                </c:pt>
                <c:pt idx="1">
                  <c:v>0.65620542000000004</c:v>
                </c:pt>
                <c:pt idx="2">
                  <c:v>0.65626329000000005</c:v>
                </c:pt>
                <c:pt idx="3">
                  <c:v>0.65632115999999996</c:v>
                </c:pt>
                <c:pt idx="4">
                  <c:v>0.65637902999999997</c:v>
                </c:pt>
                <c:pt idx="5">
                  <c:v>0.65643689999999999</c:v>
                </c:pt>
                <c:pt idx="6">
                  <c:v>0.65649477000000001</c:v>
                </c:pt>
                <c:pt idx="7">
                  <c:v>0.65655264000000002</c:v>
                </c:pt>
                <c:pt idx="8">
                  <c:v>0.65661051000000004</c:v>
                </c:pt>
                <c:pt idx="9">
                  <c:v>0.65666849999999999</c:v>
                </c:pt>
                <c:pt idx="10">
                  <c:v>0.65672637</c:v>
                </c:pt>
                <c:pt idx="11">
                  <c:v>0.65678424000000002</c:v>
                </c:pt>
                <c:pt idx="12">
                  <c:v>0.65684211000000003</c:v>
                </c:pt>
                <c:pt idx="13">
                  <c:v>0.65689998000000005</c:v>
                </c:pt>
                <c:pt idx="14">
                  <c:v>0.65695784999999995</c:v>
                </c:pt>
                <c:pt idx="15">
                  <c:v>0.65701571999999997</c:v>
                </c:pt>
                <c:pt idx="16">
                  <c:v>0.65707358999999999</c:v>
                </c:pt>
                <c:pt idx="17">
                  <c:v>0.65713146</c:v>
                </c:pt>
                <c:pt idx="18">
                  <c:v>0.65718933000000002</c:v>
                </c:pt>
                <c:pt idx="19">
                  <c:v>0.65724720000000003</c:v>
                </c:pt>
                <c:pt idx="20">
                  <c:v>0.65730507000000005</c:v>
                </c:pt>
                <c:pt idx="21">
                  <c:v>0.65736293999999995</c:v>
                </c:pt>
                <c:pt idx="22">
                  <c:v>0.65742069000000003</c:v>
                </c:pt>
                <c:pt idx="23">
                  <c:v>0.65747867999999998</c:v>
                </c:pt>
                <c:pt idx="24">
                  <c:v>0.65753655</c:v>
                </c:pt>
                <c:pt idx="25">
                  <c:v>0.65759442000000001</c:v>
                </c:pt>
                <c:pt idx="26">
                  <c:v>0.65765229000000003</c:v>
                </c:pt>
                <c:pt idx="27">
                  <c:v>0.65771016000000004</c:v>
                </c:pt>
                <c:pt idx="28">
                  <c:v>0.65776815</c:v>
                </c:pt>
                <c:pt idx="29">
                  <c:v>0.65782602000000001</c:v>
                </c:pt>
                <c:pt idx="30">
                  <c:v>0.65788389000000003</c:v>
                </c:pt>
                <c:pt idx="31">
                  <c:v>0.65794176000000004</c:v>
                </c:pt>
                <c:pt idx="32">
                  <c:v>0.65799962999999995</c:v>
                </c:pt>
                <c:pt idx="33">
                  <c:v>0.65805749999999996</c:v>
                </c:pt>
                <c:pt idx="34">
                  <c:v>0.65811536999999998</c:v>
                </c:pt>
                <c:pt idx="35">
                  <c:v>0.65817323999999999</c:v>
                </c:pt>
                <c:pt idx="36">
                  <c:v>0.65823111000000001</c:v>
                </c:pt>
                <c:pt idx="37">
                  <c:v>0.65828898000000002</c:v>
                </c:pt>
                <c:pt idx="38">
                  <c:v>0.65834685000000004</c:v>
                </c:pt>
                <c:pt idx="39">
                  <c:v>0.65840472000000005</c:v>
                </c:pt>
                <c:pt idx="40">
                  <c:v>0.65846258999999996</c:v>
                </c:pt>
                <c:pt idx="41">
                  <c:v>0.65852045999999997</c:v>
                </c:pt>
                <c:pt idx="42">
                  <c:v>0.65857832999999999</c:v>
                </c:pt>
                <c:pt idx="43">
                  <c:v>0.6586362</c:v>
                </c:pt>
                <c:pt idx="44">
                  <c:v>0.65869396000000002</c:v>
                </c:pt>
                <c:pt idx="45">
                  <c:v>0.65875194000000004</c:v>
                </c:pt>
                <c:pt idx="46">
                  <c:v>0.65880981000000005</c:v>
                </c:pt>
                <c:pt idx="47">
                  <c:v>0.65886769000000001</c:v>
                </c:pt>
                <c:pt idx="48">
                  <c:v>0.65892556000000002</c:v>
                </c:pt>
              </c:numCache>
            </c:numRef>
          </c:xVal>
          <c:yVal>
            <c:numRef>
              <c:f>'400'!$D$2:$D$50</c:f>
              <c:numCache>
                <c:formatCode>General</c:formatCode>
                <c:ptCount val="49"/>
                <c:pt idx="0">
                  <c:v>1.2656456199999999</c:v>
                </c:pt>
                <c:pt idx="1">
                  <c:v>1.3716095699999999</c:v>
                </c:pt>
                <c:pt idx="2">
                  <c:v>1.4621582</c:v>
                </c:pt>
                <c:pt idx="3">
                  <c:v>1.55393124</c:v>
                </c:pt>
                <c:pt idx="4">
                  <c:v>1.65397978</c:v>
                </c:pt>
                <c:pt idx="5">
                  <c:v>1.7482562100000001</c:v>
                </c:pt>
                <c:pt idx="6">
                  <c:v>1.8536981299999999</c:v>
                </c:pt>
                <c:pt idx="7">
                  <c:v>1.9715923099999999</c:v>
                </c:pt>
                <c:pt idx="8">
                  <c:v>2.0805912000000002</c:v>
                </c:pt>
                <c:pt idx="9">
                  <c:v>2.17213893</c:v>
                </c:pt>
                <c:pt idx="10">
                  <c:v>2.2858653100000002</c:v>
                </c:pt>
                <c:pt idx="11">
                  <c:v>2.4077673000000002</c:v>
                </c:pt>
                <c:pt idx="12">
                  <c:v>2.49759507</c:v>
                </c:pt>
                <c:pt idx="13">
                  <c:v>2.60529733</c:v>
                </c:pt>
                <c:pt idx="14">
                  <c:v>2.7116038800000002</c:v>
                </c:pt>
                <c:pt idx="15">
                  <c:v>2.8089680700000002</c:v>
                </c:pt>
                <c:pt idx="16">
                  <c:v>2.9059374299999998</c:v>
                </c:pt>
                <c:pt idx="17">
                  <c:v>3.01174784</c:v>
                </c:pt>
                <c:pt idx="18">
                  <c:v>3.1115527200000002</c:v>
                </c:pt>
                <c:pt idx="19">
                  <c:v>3.1964108900000001</c:v>
                </c:pt>
                <c:pt idx="20">
                  <c:v>3.3122794600000001</c:v>
                </c:pt>
                <c:pt idx="21">
                  <c:v>3.4186024700000002</c:v>
                </c:pt>
                <c:pt idx="22">
                  <c:v>3.5216770199999998</c:v>
                </c:pt>
                <c:pt idx="23">
                  <c:v>3.6300568599999998</c:v>
                </c:pt>
                <c:pt idx="24">
                  <c:v>3.7161197700000002</c:v>
                </c:pt>
                <c:pt idx="25">
                  <c:v>3.8012390100000002</c:v>
                </c:pt>
                <c:pt idx="26">
                  <c:v>3.8697707700000001</c:v>
                </c:pt>
                <c:pt idx="27">
                  <c:v>3.9510173800000001</c:v>
                </c:pt>
                <c:pt idx="28">
                  <c:v>4.0650682400000004</c:v>
                </c:pt>
                <c:pt idx="29">
                  <c:v>4.1666827199999998</c:v>
                </c:pt>
                <c:pt idx="30">
                  <c:v>4.2576179500000002</c:v>
                </c:pt>
                <c:pt idx="31">
                  <c:v>4.3506250399999997</c:v>
                </c:pt>
                <c:pt idx="32">
                  <c:v>4.4370212599999999</c:v>
                </c:pt>
                <c:pt idx="33">
                  <c:v>4.5320725399999997</c:v>
                </c:pt>
                <c:pt idx="34">
                  <c:v>4.5943570100000004</c:v>
                </c:pt>
                <c:pt idx="35">
                  <c:v>4.6717228899999999</c:v>
                </c:pt>
                <c:pt idx="36">
                  <c:v>4.7735710100000004</c:v>
                </c:pt>
                <c:pt idx="37">
                  <c:v>4.8673529599999998</c:v>
                </c:pt>
                <c:pt idx="38">
                  <c:v>4.9488868699999999</c:v>
                </c:pt>
                <c:pt idx="39">
                  <c:v>5.0269379599999997</c:v>
                </c:pt>
                <c:pt idx="40">
                  <c:v>5.1075549100000002</c:v>
                </c:pt>
                <c:pt idx="41">
                  <c:v>5.1684703799999996</c:v>
                </c:pt>
                <c:pt idx="42">
                  <c:v>5.2169218099999997</c:v>
                </c:pt>
                <c:pt idx="43">
                  <c:v>5.3195915200000004</c:v>
                </c:pt>
                <c:pt idx="44">
                  <c:v>5.4132189799999999</c:v>
                </c:pt>
                <c:pt idx="45">
                  <c:v>5.4754924799999998</c:v>
                </c:pt>
                <c:pt idx="46">
                  <c:v>5.5558486</c:v>
                </c:pt>
                <c:pt idx="47">
                  <c:v>5.6291708900000001</c:v>
                </c:pt>
                <c:pt idx="48">
                  <c:v>5.7040619899999996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2-43BD-A9DE-8BEF9E16B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948896"/>
        <c:axId val="1"/>
      </c:scatterChart>
      <c:valAx>
        <c:axId val="2959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59488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47625</xdr:colOff>
      <xdr:row>1</xdr:row>
      <xdr:rowOff>133350</xdr:rowOff>
    </xdr:from>
    <xdr:to>
      <xdr:col>25</xdr:col>
      <xdr:colOff>200025</xdr:colOff>
      <xdr:row>15</xdr:row>
      <xdr:rowOff>142875</xdr:rowOff>
    </xdr:to>
    <xdr:graphicFrame macro="">
      <xdr:nvGraphicFramePr>
        <xdr:cNvPr id="329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276225</xdr:colOff>
      <xdr:row>5</xdr:row>
      <xdr:rowOff>76200</xdr:rowOff>
    </xdr:from>
    <xdr:to>
      <xdr:col>39</xdr:col>
      <xdr:colOff>200025</xdr:colOff>
      <xdr:row>22</xdr:row>
      <xdr:rowOff>76200</xdr:rowOff>
    </xdr:to>
    <xdr:graphicFrame macro="">
      <xdr:nvGraphicFramePr>
        <xdr:cNvPr id="329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0</xdr:rowOff>
        </xdr:from>
        <xdr:to>
          <xdr:col>10</xdr:col>
          <xdr:colOff>800100</xdr:colOff>
          <xdr:row>37</xdr:row>
          <xdr:rowOff>9525</xdr:rowOff>
        </xdr:to>
        <xdr:sp macro="" textlink="">
          <xdr:nvSpPr>
            <xdr:cNvPr id="3080" name="ListBox1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76200</xdr:colOff>
          <xdr:row>0</xdr:row>
          <xdr:rowOff>38100</xdr:rowOff>
        </xdr:from>
        <xdr:to>
          <xdr:col>3</xdr:col>
          <xdr:colOff>904875</xdr:colOff>
          <xdr:row>0</xdr:row>
          <xdr:rowOff>257175</xdr:rowOff>
        </xdr:to>
        <xdr:sp macro="" textlink="">
          <xdr:nvSpPr>
            <xdr:cNvPr id="3081" name="Object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17</xdr:row>
      <xdr:rowOff>0</xdr:rowOff>
    </xdr:from>
    <xdr:to>
      <xdr:col>9</xdr:col>
      <xdr:colOff>628650</xdr:colOff>
      <xdr:row>31</xdr:row>
      <xdr:rowOff>85725</xdr:rowOff>
    </xdr:to>
    <xdr:graphicFrame macro="">
      <xdr:nvGraphicFramePr>
        <xdr:cNvPr id="329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34</xdr:row>
      <xdr:rowOff>0</xdr:rowOff>
    </xdr:from>
    <xdr:to>
      <xdr:col>9</xdr:col>
      <xdr:colOff>676275</xdr:colOff>
      <xdr:row>50</xdr:row>
      <xdr:rowOff>0</xdr:rowOff>
    </xdr:to>
    <xdr:graphicFrame macro="">
      <xdr:nvGraphicFramePr>
        <xdr:cNvPr id="329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14</xdr:col>
      <xdr:colOff>352425</xdr:colOff>
      <xdr:row>50</xdr:row>
      <xdr:rowOff>9525</xdr:rowOff>
    </xdr:to>
    <xdr:graphicFrame macro="">
      <xdr:nvGraphicFramePr>
        <xdr:cNvPr id="329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</xdr:row>
      <xdr:rowOff>0</xdr:rowOff>
    </xdr:from>
    <xdr:to>
      <xdr:col>15</xdr:col>
      <xdr:colOff>123825</xdr:colOff>
      <xdr:row>1</xdr:row>
      <xdr:rowOff>0</xdr:rowOff>
    </xdr:to>
    <xdr:graphicFrame macro="">
      <xdr:nvGraphicFramePr>
        <xdr:cNvPr id="106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G501"/>
  <sheetViews>
    <sheetView tabSelected="1" workbookViewId="0">
      <selection activeCell="P27" sqref="P27"/>
    </sheetView>
  </sheetViews>
  <sheetFormatPr defaultRowHeight="12.75" x14ac:dyDescent="0.2"/>
  <cols>
    <col min="1" max="1" width="10.5703125" style="11" bestFit="1" customWidth="1"/>
    <col min="2" max="2" width="13.5703125" style="11" customWidth="1"/>
    <col min="3" max="3" width="8.85546875" style="11" customWidth="1"/>
    <col min="4" max="4" width="14.5703125" customWidth="1"/>
    <col min="7" max="7" width="11.42578125" bestFit="1" customWidth="1"/>
    <col min="9" max="9" width="11.7109375" customWidth="1"/>
    <col min="10" max="10" width="16.28515625" customWidth="1"/>
    <col min="11" max="13" width="12.42578125" customWidth="1"/>
    <col min="14" max="14" width="12.5703125" customWidth="1"/>
    <col min="15" max="15" width="17.7109375" customWidth="1"/>
    <col min="16" max="16" width="9.28515625" customWidth="1"/>
    <col min="17" max="17" width="10" bestFit="1" customWidth="1"/>
  </cols>
  <sheetData>
    <row r="1" spans="1:33" s="1" customFormat="1" ht="26.45" customHeight="1" x14ac:dyDescent="0.2">
      <c r="A1" s="10" t="s">
        <v>10</v>
      </c>
      <c r="B1" s="10" t="str">
        <f>VLOOKUP(column,datakey,2)</f>
        <v>Dissolved Oxygen (mg/L)</v>
      </c>
      <c r="C1" s="10" t="s">
        <v>11</v>
      </c>
      <c r="E1" s="10" t="s">
        <v>34</v>
      </c>
      <c r="F1" s="10" t="s">
        <v>12</v>
      </c>
      <c r="G1" s="10" t="s">
        <v>36</v>
      </c>
      <c r="H1" s="10"/>
      <c r="I1" s="10"/>
      <c r="J1" s="10" t="s">
        <v>35</v>
      </c>
      <c r="K1" s="10" t="s">
        <v>14</v>
      </c>
      <c r="L1" s="10" t="s">
        <v>15</v>
      </c>
      <c r="M1" s="10"/>
      <c r="AE1" s="1" t="s">
        <v>16</v>
      </c>
      <c r="AF1" s="1" t="s">
        <v>13</v>
      </c>
      <c r="AG1" s="1" t="s">
        <v>17</v>
      </c>
    </row>
    <row r="2" spans="1:33" x14ac:dyDescent="0.2">
      <c r="A2" s="2">
        <f t="shared" ref="A2:A65" ca="1" si="0">IF(ISNUMBER((INDIRECT(ADDRESS(ROW(),1,,,sheet)))),(INDIRECT(ADDRESS(ROW(),1,,,sheet))-INDIRECT(ADDRESS(2,1,,,sheet)))*86400," ")</f>
        <v>0</v>
      </c>
      <c r="B2" s="2">
        <f t="shared" ref="B2:B65" ca="1" si="1">IF(ISNUMBER(INDIRECT(ADDRESS(ROW(),column,,,sheet))),INDIRECT(ADDRESS(ROW(),column,,,sheet)),"")</f>
        <v>1.15425098</v>
      </c>
      <c r="C2" s="11">
        <f ca="1">IF(ISNUMBER(INDIRECT(ADDRESS(ROW(),column,,,sheet))),Csat-(Csat-INDIRECT(ADDRESS(2,4,,,sheet)))*EXP(-VLOOKUP(sheet,resultstable,3)*A2),"")</f>
        <v>1.1542509800000005</v>
      </c>
      <c r="E2" s="11">
        <v>50</v>
      </c>
      <c r="F2" s="11">
        <f t="shared" ref="F2:F16" ca="1" si="2">COUNT(INDIRECT(CONCATENATE("'",E2,"'!A:A")))</f>
        <v>40</v>
      </c>
      <c r="G2" s="11">
        <f ca="1">-SLOPE(INDIRECT(CONCATENATE("'",E2,"'!f2:f",F2+1)),INDIRECT(CONCATENATE("'",E2,"'!A2:A",F2+1)))/86400</f>
        <v>4.4040588164566814E-4</v>
      </c>
      <c r="H2" s="11"/>
      <c r="I2" s="11"/>
      <c r="J2" s="11">
        <f ca="1">V*G2*D/_MWO2*1000000</f>
        <v>0.33030441123425108</v>
      </c>
      <c r="K2" s="12">
        <f ca="1">J2/(E2*0.21)</f>
        <v>3.145756297469058E-2</v>
      </c>
      <c r="L2" s="11">
        <f t="shared" ref="L2:L16" ca="1" si="3">ABS(AVERAGE(INDIRECT(CONCATENATE("'",E2,"'!C1:C",F2))))</f>
        <v>61429.095653846154</v>
      </c>
      <c r="M2" s="11"/>
      <c r="N2" t="s">
        <v>18</v>
      </c>
      <c r="O2" s="4">
        <v>3000</v>
      </c>
      <c r="AE2">
        <v>9.7999999999999997E-4</v>
      </c>
      <c r="AF2">
        <f t="shared" ref="AF2:AF33" si="4">(kmin-AE2)*Qhalf/(AE2-Kvlmax-kmin)</f>
        <v>0</v>
      </c>
      <c r="AG2">
        <f t="shared" ref="AG2:AG33" si="5">1/AE2</f>
        <v>1020.4081632653061</v>
      </c>
    </row>
    <row r="3" spans="1:33" x14ac:dyDescent="0.2">
      <c r="A3" s="2">
        <f t="shared" ca="1" si="0"/>
        <v>5.0008320000056727</v>
      </c>
      <c r="B3" s="2">
        <f t="shared" ca="1" si="1"/>
        <v>1.4219211300000001</v>
      </c>
      <c r="C3" s="11">
        <f t="shared" ref="C3:C65" ca="1" si="6">IF(ISNUMBER(INDIRECT(ADDRESS(ROW(),column,,,sheet))),Csat-(Csat-INDIRECT(ADDRESS(2,4,,,sheet)))*EXP(-VLOOKUP(sheet,resultstable,3)*A3),"")</f>
        <v>1.5375809345020146</v>
      </c>
      <c r="E3" s="11">
        <v>200</v>
      </c>
      <c r="F3" s="11">
        <f t="shared" ca="1" si="2"/>
        <v>50</v>
      </c>
      <c r="G3" s="11">
        <f t="shared" ref="G3:G16" ca="1" si="7">-SLOPE(INDIRECT(CONCATENATE("'",E3,"'!f2:f",F3+1)),INDIRECT(CONCATENATE("'",E3,"'!A2:A",F3+1)))/86400</f>
        <v>1.4156537271388357E-3</v>
      </c>
      <c r="H3" s="11"/>
      <c r="I3" s="11"/>
      <c r="J3" s="11">
        <f t="shared" ref="J3:J16" ca="1" si="8">V*G3*D/_MWO2*1000000</f>
        <v>1.0617402953541268</v>
      </c>
      <c r="K3" s="12">
        <f t="shared" ref="K3:K16" ca="1" si="9">J3/(E3*0.21)</f>
        <v>2.5279530841764923E-2</v>
      </c>
      <c r="L3" s="11">
        <f t="shared" ca="1" si="3"/>
        <v>67210.002392448936</v>
      </c>
      <c r="M3" s="11"/>
      <c r="N3" t="s">
        <v>19</v>
      </c>
      <c r="O3" s="4">
        <v>4</v>
      </c>
      <c r="AE3">
        <v>1.6000000000000001E-3</v>
      </c>
      <c r="AF3">
        <f t="shared" si="4"/>
        <v>0</v>
      </c>
      <c r="AG3">
        <f t="shared" si="5"/>
        <v>625</v>
      </c>
    </row>
    <row r="4" spans="1:33" x14ac:dyDescent="0.2">
      <c r="A4" s="2">
        <f t="shared" ca="1" si="0"/>
        <v>10.000800000007004</v>
      </c>
      <c r="B4" s="2">
        <f t="shared" ca="1" si="1"/>
        <v>1.7034499599999999</v>
      </c>
      <c r="C4" s="11">
        <f t="shared" ca="1" si="6"/>
        <v>1.9018693522217474</v>
      </c>
      <c r="E4" s="11">
        <v>300</v>
      </c>
      <c r="F4" s="11">
        <f t="shared" ca="1" si="2"/>
        <v>50</v>
      </c>
      <c r="G4" s="11">
        <f t="shared" ca="1" si="7"/>
        <v>1.9994335847368337E-3</v>
      </c>
      <c r="H4" s="11"/>
      <c r="I4" s="11"/>
      <c r="J4" s="11">
        <f t="shared" ca="1" si="8"/>
        <v>1.4995751885526252</v>
      </c>
      <c r="K4" s="12">
        <f t="shared" ca="1" si="9"/>
        <v>2.3802780770676591E-2</v>
      </c>
      <c r="L4" s="11">
        <f t="shared" ca="1" si="3"/>
        <v>43834.906171632654</v>
      </c>
      <c r="M4" s="11"/>
      <c r="AE4">
        <v>2.2200000000000002E-3</v>
      </c>
      <c r="AF4">
        <f t="shared" si="4"/>
        <v>0</v>
      </c>
      <c r="AG4">
        <f t="shared" si="5"/>
        <v>450.45045045045043</v>
      </c>
    </row>
    <row r="5" spans="1:33" x14ac:dyDescent="0.2">
      <c r="A5" s="2">
        <f t="shared" ca="1" si="0"/>
        <v>15.000767999998743</v>
      </c>
      <c r="B5" s="2">
        <f t="shared" ca="1" si="1"/>
        <v>2.0064139399999998</v>
      </c>
      <c r="C5" s="11">
        <f t="shared" ca="1" si="6"/>
        <v>2.2481234569802728</v>
      </c>
      <c r="E5" s="11">
        <v>400</v>
      </c>
      <c r="F5" s="11">
        <f t="shared" ca="1" si="2"/>
        <v>49</v>
      </c>
      <c r="G5" s="11">
        <f t="shared" ca="1" si="7"/>
        <v>3.6448812477394539E-3</v>
      </c>
      <c r="H5" s="11"/>
      <c r="I5" s="11"/>
      <c r="J5" s="11">
        <f t="shared" ca="1" si="8"/>
        <v>2.7336609358045907</v>
      </c>
      <c r="K5" s="12">
        <f t="shared" ca="1" si="9"/>
        <v>3.2543582569102267E-2</v>
      </c>
      <c r="L5" s="11">
        <f t="shared" ca="1" si="3"/>
        <v>94837.68212890625</v>
      </c>
      <c r="M5" s="11"/>
      <c r="N5" t="s">
        <v>19</v>
      </c>
      <c r="O5" t="s">
        <v>20</v>
      </c>
      <c r="AE5">
        <v>2.8400000000000001E-3</v>
      </c>
      <c r="AF5">
        <f t="shared" si="4"/>
        <v>0</v>
      </c>
      <c r="AG5">
        <f t="shared" si="5"/>
        <v>352.11267605633805</v>
      </c>
    </row>
    <row r="6" spans="1:33" x14ac:dyDescent="0.2">
      <c r="A6" s="2">
        <f t="shared" ca="1" si="0"/>
        <v>20.000736000000074</v>
      </c>
      <c r="B6" s="2">
        <f t="shared" ca="1" si="1"/>
        <v>2.3195574300000001</v>
      </c>
      <c r="C6" s="11">
        <f t="shared" ca="1" si="6"/>
        <v>2.5772360480778778</v>
      </c>
      <c r="E6" s="11">
        <v>500</v>
      </c>
      <c r="F6" s="11">
        <f t="shared" ca="1" si="2"/>
        <v>51</v>
      </c>
      <c r="G6" s="11">
        <f t="shared" ca="1" si="7"/>
        <v>4.7788460751435249E-3</v>
      </c>
      <c r="H6" s="11"/>
      <c r="I6" s="11"/>
      <c r="J6" s="11">
        <f t="shared" ca="1" si="8"/>
        <v>3.5841345563576437</v>
      </c>
      <c r="K6" s="12">
        <f t="shared" ca="1" si="9"/>
        <v>3.4134614822453752E-2</v>
      </c>
      <c r="L6" s="11">
        <f t="shared" ca="1" si="3"/>
        <v>84646.059218750001</v>
      </c>
      <c r="M6" s="11"/>
      <c r="N6" s="11">
        <v>1</v>
      </c>
      <c r="O6" t="s">
        <v>21</v>
      </c>
      <c r="AE6">
        <v>3.46E-3</v>
      </c>
      <c r="AF6">
        <f t="shared" si="4"/>
        <v>0</v>
      </c>
      <c r="AG6">
        <f t="shared" si="5"/>
        <v>289.01734104046244</v>
      </c>
    </row>
    <row r="7" spans="1:33" x14ac:dyDescent="0.2">
      <c r="A7" s="2">
        <f t="shared" ca="1" si="0"/>
        <v>25.000704000001406</v>
      </c>
      <c r="B7" s="2">
        <f t="shared" ca="1" si="1"/>
        <v>2.6118390599999999</v>
      </c>
      <c r="C7" s="11">
        <f t="shared" ca="1" si="6"/>
        <v>2.8900557262570121</v>
      </c>
      <c r="E7" s="11">
        <v>600</v>
      </c>
      <c r="F7" s="11">
        <f t="shared" ca="1" si="2"/>
        <v>46</v>
      </c>
      <c r="G7" s="11">
        <f t="shared" ca="1" si="7"/>
        <v>4.7697355978049104E-3</v>
      </c>
      <c r="H7" s="11"/>
      <c r="I7" s="11"/>
      <c r="J7" s="11">
        <f t="shared" ca="1" si="8"/>
        <v>3.5773016983536827</v>
      </c>
      <c r="K7" s="12">
        <f t="shared" ca="1" si="9"/>
        <v>2.8391283320267323E-2</v>
      </c>
      <c r="L7" s="11">
        <f t="shared" ca="1" si="3"/>
        <v>56905.073958333334</v>
      </c>
      <c r="M7" s="11"/>
      <c r="N7" s="11">
        <v>2</v>
      </c>
      <c r="O7" t="s">
        <v>22</v>
      </c>
      <c r="AE7">
        <v>4.0800000000000003E-3</v>
      </c>
      <c r="AF7">
        <f t="shared" si="4"/>
        <v>0</v>
      </c>
      <c r="AG7">
        <f t="shared" si="5"/>
        <v>245.09803921568627</v>
      </c>
    </row>
    <row r="8" spans="1:33" x14ac:dyDescent="0.2">
      <c r="A8" s="2">
        <f t="shared" ca="1" si="0"/>
        <v>30.000672000002737</v>
      </c>
      <c r="B8" s="2">
        <f t="shared" ca="1" si="1"/>
        <v>2.9145984600000001</v>
      </c>
      <c r="C8" s="11">
        <f t="shared" ca="1" si="6"/>
        <v>3.1873890817805499</v>
      </c>
      <c r="E8" s="11">
        <v>700</v>
      </c>
      <c r="F8" s="11">
        <f t="shared" ca="1" si="2"/>
        <v>42</v>
      </c>
      <c r="G8" s="11">
        <f t="shared" ca="1" si="7"/>
        <v>5.791022808987566E-3</v>
      </c>
      <c r="H8" s="11"/>
      <c r="I8" s="11"/>
      <c r="J8" s="11">
        <f t="shared" ca="1" si="8"/>
        <v>4.343267106740675</v>
      </c>
      <c r="K8" s="12">
        <f t="shared" ca="1" si="9"/>
        <v>2.9546034739732482E-2</v>
      </c>
      <c r="L8" s="11">
        <f t="shared" ca="1" si="3"/>
        <v>74835.906631097561</v>
      </c>
      <c r="M8" s="11"/>
      <c r="N8" s="11">
        <v>3</v>
      </c>
      <c r="O8" t="s">
        <v>9</v>
      </c>
      <c r="AE8">
        <v>4.7000000000000002E-3</v>
      </c>
      <c r="AF8">
        <f t="shared" si="4"/>
        <v>0</v>
      </c>
      <c r="AG8">
        <f t="shared" si="5"/>
        <v>212.7659574468085</v>
      </c>
    </row>
    <row r="9" spans="1:33" x14ac:dyDescent="0.2">
      <c r="A9" s="2">
        <f t="shared" ca="1" si="0"/>
        <v>35.010144000003862</v>
      </c>
      <c r="B9" s="2">
        <f t="shared" ca="1" si="1"/>
        <v>3.2113740399999999</v>
      </c>
      <c r="C9" s="11">
        <f t="shared" ca="1" si="6"/>
        <v>3.4705264223440633</v>
      </c>
      <c r="E9" s="11">
        <v>800</v>
      </c>
      <c r="F9" s="11">
        <f t="shared" ca="1" si="2"/>
        <v>31</v>
      </c>
      <c r="G9" s="11">
        <f t="shared" ca="1" si="7"/>
        <v>4.6024906689505502E-3</v>
      </c>
      <c r="H9" s="11"/>
      <c r="I9" s="11"/>
      <c r="J9" s="11">
        <f t="shared" ca="1" si="8"/>
        <v>3.4518680017129126</v>
      </c>
      <c r="K9" s="12">
        <f t="shared" ca="1" si="9"/>
        <v>2.054683334352924E-2</v>
      </c>
      <c r="L9" s="11">
        <f t="shared" ca="1" si="3"/>
        <v>77725.751041666663</v>
      </c>
      <c r="M9" s="11"/>
      <c r="N9" s="11">
        <v>4</v>
      </c>
      <c r="O9" t="s">
        <v>3</v>
      </c>
      <c r="AE9">
        <v>5.3200000000000001E-3</v>
      </c>
      <c r="AF9">
        <f t="shared" si="4"/>
        <v>0</v>
      </c>
      <c r="AG9">
        <f t="shared" si="5"/>
        <v>187.96992481203009</v>
      </c>
    </row>
    <row r="10" spans="1:33" x14ac:dyDescent="0.2">
      <c r="A10" s="2">
        <f t="shared" ca="1" si="0"/>
        <v>40.010112000005194</v>
      </c>
      <c r="B10" s="2">
        <f t="shared" ca="1" si="1"/>
        <v>3.4800119399999998</v>
      </c>
      <c r="C10" s="11">
        <f t="shared" ca="1" si="6"/>
        <v>3.7391232337216334</v>
      </c>
      <c r="E10" s="11">
        <v>1000</v>
      </c>
      <c r="F10" s="11">
        <f t="shared" ca="1" si="2"/>
        <v>28</v>
      </c>
      <c r="G10" s="11">
        <f t="shared" ca="1" si="7"/>
        <v>5.403189140034341E-3</v>
      </c>
      <c r="H10" s="11"/>
      <c r="I10" s="11"/>
      <c r="J10" s="11">
        <f t="shared" ca="1" si="8"/>
        <v>4.0523918550257561</v>
      </c>
      <c r="K10" s="12">
        <f t="shared" ca="1" si="9"/>
        <v>1.9297104071551219E-2</v>
      </c>
      <c r="L10" s="11">
        <f t="shared" ca="1" si="3"/>
        <v>68602.433449074073</v>
      </c>
      <c r="M10" s="11"/>
      <c r="N10" s="11">
        <v>5</v>
      </c>
      <c r="O10" t="s">
        <v>37</v>
      </c>
      <c r="AE10">
        <v>5.94E-3</v>
      </c>
      <c r="AF10">
        <f t="shared" si="4"/>
        <v>0</v>
      </c>
      <c r="AG10">
        <f t="shared" si="5"/>
        <v>168.35016835016836</v>
      </c>
    </row>
    <row r="11" spans="1:33" x14ac:dyDescent="0.2">
      <c r="A11" s="2">
        <f t="shared" ca="1" si="0"/>
        <v>45.010080000006525</v>
      </c>
      <c r="B11" s="2">
        <f t="shared" ca="1" si="1"/>
        <v>3.7442154900000002</v>
      </c>
      <c r="C11" s="11">
        <f t="shared" ca="1" si="6"/>
        <v>3.9944230015453277</v>
      </c>
      <c r="E11" s="11">
        <v>1500</v>
      </c>
      <c r="F11" s="11">
        <f t="shared" ca="1" si="2"/>
        <v>23</v>
      </c>
      <c r="G11" s="11">
        <f t="shared" ca="1" si="7"/>
        <v>6.9406516807541466E-3</v>
      </c>
      <c r="H11" s="11"/>
      <c r="I11" s="11"/>
      <c r="J11" s="11">
        <f t="shared" ca="1" si="8"/>
        <v>5.2054887605656095</v>
      </c>
      <c r="K11" s="12">
        <f t="shared" ca="1" si="9"/>
        <v>1.652536114465273E-2</v>
      </c>
      <c r="L11" s="11">
        <f t="shared" ca="1" si="3"/>
        <v>71371.506747159088</v>
      </c>
      <c r="M11" s="11"/>
      <c r="N11" s="11">
        <v>6</v>
      </c>
      <c r="O11" t="s">
        <v>23</v>
      </c>
      <c r="P11">
        <v>0.21</v>
      </c>
      <c r="Q11" t="s">
        <v>24</v>
      </c>
      <c r="AE11">
        <v>6.5599999999999999E-3</v>
      </c>
      <c r="AF11">
        <f t="shared" si="4"/>
        <v>0</v>
      </c>
      <c r="AG11">
        <f t="shared" si="5"/>
        <v>152.4390243902439</v>
      </c>
    </row>
    <row r="12" spans="1:33" x14ac:dyDescent="0.2">
      <c r="A12" s="2">
        <f t="shared" ca="1" si="0"/>
        <v>50.010047999998264</v>
      </c>
      <c r="B12" s="2">
        <f t="shared" ca="1" si="1"/>
        <v>4.0456934000000002</v>
      </c>
      <c r="C12" s="11">
        <f t="shared" ca="1" si="6"/>
        <v>4.2370840037978423</v>
      </c>
      <c r="E12" s="11">
        <v>2000</v>
      </c>
      <c r="F12" s="11">
        <f t="shared" ca="1" si="2"/>
        <v>21</v>
      </c>
      <c r="G12" s="11">
        <f t="shared" ca="1" si="7"/>
        <v>7.7457698746861391E-3</v>
      </c>
      <c r="H12" s="11"/>
      <c r="I12" s="11"/>
      <c r="J12" s="11">
        <f t="shared" ca="1" si="8"/>
        <v>5.8093274060146047</v>
      </c>
      <c r="K12" s="12">
        <f t="shared" ca="1" si="9"/>
        <v>1.3831731919082392E-2</v>
      </c>
      <c r="L12" s="11">
        <f t="shared" ca="1" si="3"/>
        <v>60887.691992187501</v>
      </c>
      <c r="M12" s="11"/>
      <c r="O12" t="s">
        <v>25</v>
      </c>
      <c r="P12">
        <v>22</v>
      </c>
      <c r="Q12" t="s">
        <v>26</v>
      </c>
      <c r="AE12">
        <v>7.1799999999999998E-3</v>
      </c>
      <c r="AF12">
        <f t="shared" si="4"/>
        <v>0</v>
      </c>
      <c r="AG12">
        <f t="shared" si="5"/>
        <v>139.27576601671311</v>
      </c>
    </row>
    <row r="13" spans="1:33" x14ac:dyDescent="0.2">
      <c r="A13" s="2">
        <f t="shared" ca="1" si="0"/>
        <v>55.010015999999595</v>
      </c>
      <c r="B13" s="2">
        <f t="shared" ca="1" si="1"/>
        <v>4.3391637799999998</v>
      </c>
      <c r="C13" s="11">
        <f t="shared" ca="1" si="6"/>
        <v>4.4677319300234739</v>
      </c>
      <c r="E13" s="11">
        <v>2500</v>
      </c>
      <c r="F13" s="11">
        <f t="shared" ca="1" si="2"/>
        <v>17</v>
      </c>
      <c r="G13" s="11">
        <f t="shared" ca="1" si="7"/>
        <v>8.9617423228306216E-3</v>
      </c>
      <c r="H13" s="11"/>
      <c r="I13" s="11"/>
      <c r="J13" s="11">
        <f t="shared" ca="1" si="8"/>
        <v>6.721306742122966</v>
      </c>
      <c r="K13" s="12">
        <f t="shared" ca="1" si="9"/>
        <v>1.2802489032615173E-2</v>
      </c>
      <c r="L13" s="11">
        <f t="shared" ca="1" si="3"/>
        <v>56992.181396484375</v>
      </c>
      <c r="M13" s="11"/>
      <c r="O13" t="s">
        <v>27</v>
      </c>
      <c r="P13" s="5">
        <f>P11*EXP(1727/(P12+273.15)-2.105)</f>
        <v>8.8961119511792983</v>
      </c>
      <c r="AE13">
        <v>7.7999999999999996E-3</v>
      </c>
      <c r="AF13">
        <f t="shared" si="4"/>
        <v>0</v>
      </c>
      <c r="AG13">
        <f t="shared" si="5"/>
        <v>128.2051282051282</v>
      </c>
    </row>
    <row r="14" spans="1:33" x14ac:dyDescent="0.2">
      <c r="A14" s="2">
        <f t="shared" ca="1" si="0"/>
        <v>60.020352000005062</v>
      </c>
      <c r="B14" s="2">
        <f t="shared" ca="1" si="1"/>
        <v>4.6130814600000001</v>
      </c>
      <c r="C14" s="11">
        <f t="shared" ca="1" si="6"/>
        <v>4.6874046256622401</v>
      </c>
      <c r="E14" s="11">
        <v>3000</v>
      </c>
      <c r="F14" s="11">
        <f t="shared" ca="1" si="2"/>
        <v>16</v>
      </c>
      <c r="G14" s="11">
        <f t="shared" ca="1" si="7"/>
        <v>1.0154664575776129E-2</v>
      </c>
      <c r="H14" s="11"/>
      <c r="I14" s="11"/>
      <c r="J14" s="11">
        <f t="shared" ca="1" si="8"/>
        <v>7.6159984318320966</v>
      </c>
      <c r="K14" s="12">
        <f t="shared" ca="1" si="9"/>
        <v>1.2088886399733486E-2</v>
      </c>
      <c r="L14" s="11">
        <f t="shared" ca="1" si="3"/>
        <v>65938.234635416666</v>
      </c>
      <c r="M14" s="11"/>
      <c r="AE14">
        <v>8.4200000000000004E-3</v>
      </c>
      <c r="AF14">
        <f t="shared" si="4"/>
        <v>0</v>
      </c>
      <c r="AG14">
        <f t="shared" si="5"/>
        <v>118.76484560570071</v>
      </c>
    </row>
    <row r="15" spans="1:33" x14ac:dyDescent="0.2">
      <c r="A15" s="2">
        <f t="shared" ca="1" si="0"/>
        <v>64.970208000003993</v>
      </c>
      <c r="B15" s="2">
        <f t="shared" ca="1" si="1"/>
        <v>4.8323206900000004</v>
      </c>
      <c r="C15" s="11">
        <f t="shared" ca="1" si="6"/>
        <v>4.893722984163059</v>
      </c>
      <c r="E15" s="11">
        <v>4000</v>
      </c>
      <c r="F15" s="11">
        <f t="shared" ca="1" si="2"/>
        <v>21</v>
      </c>
      <c r="G15" s="11">
        <f t="shared" ca="1" si="7"/>
        <v>1.4469486552906653E-2</v>
      </c>
      <c r="H15" s="11"/>
      <c r="I15" s="11"/>
      <c r="J15" s="11">
        <f t="shared" ca="1" si="8"/>
        <v>10.852114914679989</v>
      </c>
      <c r="K15" s="12">
        <f t="shared" ca="1" si="9"/>
        <v>1.2919184422238082E-2</v>
      </c>
      <c r="L15" s="11">
        <f t="shared" ca="1" si="3"/>
        <v>63904.577539062499</v>
      </c>
      <c r="M15" s="11"/>
      <c r="AE15">
        <v>9.0399999999999994E-3</v>
      </c>
      <c r="AF15">
        <f t="shared" si="4"/>
        <v>0</v>
      </c>
      <c r="AG15">
        <f t="shared" si="5"/>
        <v>110.61946902654869</v>
      </c>
    </row>
    <row r="16" spans="1:33" x14ac:dyDescent="0.2">
      <c r="A16" s="2">
        <f t="shared" ca="1" si="0"/>
        <v>69.970176000005324</v>
      </c>
      <c r="B16" s="2">
        <f t="shared" ca="1" si="1"/>
        <v>5.0340008699999998</v>
      </c>
      <c r="C16" s="11">
        <f t="shared" ca="1" si="6"/>
        <v>5.0918636104088151</v>
      </c>
      <c r="E16" s="11">
        <v>5000</v>
      </c>
      <c r="F16" s="11">
        <f t="shared" ca="1" si="2"/>
        <v>12</v>
      </c>
      <c r="G16" s="11">
        <f t="shared" ca="1" si="7"/>
        <v>1.3653380658528383E-2</v>
      </c>
      <c r="H16" s="11"/>
      <c r="I16" s="11"/>
      <c r="J16" s="11">
        <f t="shared" ca="1" si="8"/>
        <v>10.240035493896286</v>
      </c>
      <c r="K16" s="12">
        <f t="shared" ca="1" si="9"/>
        <v>9.7524147560917006E-3</v>
      </c>
      <c r="L16" s="11">
        <f t="shared" ca="1" si="3"/>
        <v>55995.713423295456</v>
      </c>
      <c r="M16" s="11"/>
      <c r="AE16">
        <v>9.6600000000000002E-3</v>
      </c>
      <c r="AF16">
        <f t="shared" si="4"/>
        <v>0</v>
      </c>
      <c r="AG16">
        <f t="shared" si="5"/>
        <v>103.51966873706004</v>
      </c>
    </row>
    <row r="17" spans="1:33" x14ac:dyDescent="0.2">
      <c r="A17" s="2">
        <f t="shared" ca="1" si="0"/>
        <v>74.970144000006655</v>
      </c>
      <c r="B17" s="2">
        <f t="shared" ca="1" si="1"/>
        <v>5.1817479100000003</v>
      </c>
      <c r="C17" s="11">
        <f t="shared" ca="1" si="6"/>
        <v>5.2801951680976185</v>
      </c>
      <c r="AE17">
        <v>1.0279999999999999E-2</v>
      </c>
      <c r="AF17">
        <f t="shared" si="4"/>
        <v>0</v>
      </c>
      <c r="AG17">
        <f t="shared" si="5"/>
        <v>97.276264591439698</v>
      </c>
    </row>
    <row r="18" spans="1:33" x14ac:dyDescent="0.2">
      <c r="A18" s="2" t="str">
        <f t="shared" ca="1" si="0"/>
        <v xml:space="preserve"> </v>
      </c>
      <c r="B18" s="2" t="str">
        <f t="shared" ca="1" si="1"/>
        <v/>
      </c>
      <c r="C18" s="11" t="str">
        <f t="shared" ca="1" si="6"/>
        <v/>
      </c>
      <c r="P18" s="6"/>
      <c r="Q18" s="7"/>
      <c r="AE18">
        <v>1.09E-2</v>
      </c>
      <c r="AF18">
        <f t="shared" si="4"/>
        <v>0</v>
      </c>
      <c r="AG18">
        <f t="shared" si="5"/>
        <v>91.743119266055047</v>
      </c>
    </row>
    <row r="19" spans="1:33" x14ac:dyDescent="0.2">
      <c r="A19" s="2" t="str">
        <f t="shared" ca="1" si="0"/>
        <v xml:space="preserve"> </v>
      </c>
      <c r="B19" s="2" t="str">
        <f t="shared" ca="1" si="1"/>
        <v/>
      </c>
      <c r="C19" s="11" t="str">
        <f t="shared" ca="1" si="6"/>
        <v/>
      </c>
      <c r="P19" s="8"/>
      <c r="AE19">
        <v>1.1520000000000001E-2</v>
      </c>
      <c r="AF19">
        <f t="shared" si="4"/>
        <v>0</v>
      </c>
      <c r="AG19">
        <f t="shared" si="5"/>
        <v>86.805555555555557</v>
      </c>
    </row>
    <row r="20" spans="1:33" x14ac:dyDescent="0.2">
      <c r="A20" s="2" t="str">
        <f t="shared" ca="1" si="0"/>
        <v xml:space="preserve"> </v>
      </c>
      <c r="B20" s="2" t="str">
        <f t="shared" ca="1" si="1"/>
        <v/>
      </c>
      <c r="C20" s="11" t="str">
        <f t="shared" ca="1" si="6"/>
        <v/>
      </c>
      <c r="O20" s="14"/>
      <c r="P20" s="9"/>
      <c r="AE20">
        <v>1.214E-2</v>
      </c>
      <c r="AF20">
        <f t="shared" si="4"/>
        <v>0</v>
      </c>
      <c r="AG20">
        <f t="shared" si="5"/>
        <v>82.372322899505761</v>
      </c>
    </row>
    <row r="21" spans="1:33" x14ac:dyDescent="0.2">
      <c r="A21" s="2" t="str">
        <f t="shared" ca="1" si="0"/>
        <v xml:space="preserve"> </v>
      </c>
      <c r="B21" s="2" t="str">
        <f t="shared" ca="1" si="1"/>
        <v/>
      </c>
      <c r="C21" s="11" t="str">
        <f t="shared" ca="1" si="6"/>
        <v/>
      </c>
      <c r="K21" s="3"/>
      <c r="P21" s="15"/>
      <c r="AE21">
        <v>1.2760000000000001E-2</v>
      </c>
      <c r="AF21">
        <f t="shared" si="4"/>
        <v>0</v>
      </c>
      <c r="AG21">
        <f t="shared" si="5"/>
        <v>78.369905956112845</v>
      </c>
    </row>
    <row r="22" spans="1:33" x14ac:dyDescent="0.2">
      <c r="A22" s="2" t="str">
        <f t="shared" ca="1" si="0"/>
        <v xml:space="preserve"> </v>
      </c>
      <c r="B22" s="2" t="str">
        <f t="shared" ca="1" si="1"/>
        <v/>
      </c>
      <c r="C22" s="11" t="str">
        <f t="shared" ca="1" si="6"/>
        <v/>
      </c>
      <c r="K22" s="3"/>
      <c r="P22" s="15"/>
      <c r="AE22">
        <v>1.338E-2</v>
      </c>
      <c r="AF22">
        <f t="shared" si="4"/>
        <v>0</v>
      </c>
      <c r="AG22">
        <f t="shared" si="5"/>
        <v>74.738415545590442</v>
      </c>
    </row>
    <row r="23" spans="1:33" x14ac:dyDescent="0.2">
      <c r="A23" s="2" t="str">
        <f t="shared" ca="1" si="0"/>
        <v xml:space="preserve"> </v>
      </c>
      <c r="B23" s="2" t="str">
        <f t="shared" ca="1" si="1"/>
        <v/>
      </c>
      <c r="C23" s="11" t="str">
        <f t="shared" ca="1" si="6"/>
        <v/>
      </c>
      <c r="K23" s="3"/>
      <c r="O23" t="s">
        <v>28</v>
      </c>
      <c r="P23">
        <v>4</v>
      </c>
      <c r="Q23" t="s">
        <v>29</v>
      </c>
      <c r="AE23">
        <v>1.4E-2</v>
      </c>
      <c r="AF23">
        <f t="shared" si="4"/>
        <v>0</v>
      </c>
      <c r="AG23">
        <f t="shared" si="5"/>
        <v>71.428571428571431</v>
      </c>
    </row>
    <row r="24" spans="1:33" x14ac:dyDescent="0.2">
      <c r="A24" s="2" t="str">
        <f t="shared" ca="1" si="0"/>
        <v xml:space="preserve"> </v>
      </c>
      <c r="B24" s="2" t="str">
        <f t="shared" ca="1" si="1"/>
        <v/>
      </c>
      <c r="C24" s="11" t="str">
        <f t="shared" ca="1" si="6"/>
        <v/>
      </c>
      <c r="K24" s="3"/>
      <c r="O24" t="s">
        <v>30</v>
      </c>
      <c r="P24">
        <v>6</v>
      </c>
      <c r="Q24" t="s">
        <v>31</v>
      </c>
      <c r="AE24">
        <v>1.4619999999999999E-2</v>
      </c>
      <c r="AF24">
        <f t="shared" si="4"/>
        <v>0</v>
      </c>
      <c r="AG24">
        <f t="shared" si="5"/>
        <v>68.399452804377574</v>
      </c>
    </row>
    <row r="25" spans="1:33" x14ac:dyDescent="0.2">
      <c r="A25" s="2" t="str">
        <f t="shared" ca="1" si="0"/>
        <v xml:space="preserve"> </v>
      </c>
      <c r="B25" s="2" t="str">
        <f t="shared" ca="1" si="1"/>
        <v/>
      </c>
      <c r="C25" s="11" t="str">
        <f t="shared" ca="1" si="6"/>
        <v/>
      </c>
      <c r="O25" t="s">
        <v>32</v>
      </c>
      <c r="P25">
        <v>32000</v>
      </c>
      <c r="Q25" t="s">
        <v>33</v>
      </c>
      <c r="AE25">
        <v>1.524E-2</v>
      </c>
      <c r="AF25">
        <f t="shared" si="4"/>
        <v>0</v>
      </c>
      <c r="AG25">
        <f t="shared" si="5"/>
        <v>65.616797900262469</v>
      </c>
    </row>
    <row r="26" spans="1:33" x14ac:dyDescent="0.2">
      <c r="A26" s="2" t="str">
        <f t="shared" ca="1" si="0"/>
        <v xml:space="preserve"> </v>
      </c>
      <c r="B26" s="2" t="str">
        <f t="shared" ca="1" si="1"/>
        <v/>
      </c>
      <c r="C26" s="11" t="str">
        <f t="shared" ca="1" si="6"/>
        <v/>
      </c>
      <c r="AE26">
        <v>1.5859999999999999E-2</v>
      </c>
      <c r="AF26">
        <f t="shared" si="4"/>
        <v>0</v>
      </c>
      <c r="AG26">
        <f t="shared" si="5"/>
        <v>63.051702395964696</v>
      </c>
    </row>
    <row r="27" spans="1:33" x14ac:dyDescent="0.2">
      <c r="A27" s="2" t="str">
        <f t="shared" ca="1" si="0"/>
        <v xml:space="preserve"> </v>
      </c>
      <c r="B27" s="2" t="str">
        <f t="shared" ca="1" si="1"/>
        <v/>
      </c>
      <c r="C27" s="11" t="str">
        <f t="shared" ca="1" si="6"/>
        <v/>
      </c>
      <c r="AE27">
        <v>1.6480000000000002E-2</v>
      </c>
      <c r="AF27">
        <f t="shared" si="4"/>
        <v>0</v>
      </c>
      <c r="AG27">
        <f t="shared" si="5"/>
        <v>60.679611650485434</v>
      </c>
    </row>
    <row r="28" spans="1:33" x14ac:dyDescent="0.2">
      <c r="A28" s="2" t="str">
        <f t="shared" ca="1" si="0"/>
        <v xml:space="preserve"> </v>
      </c>
      <c r="B28" s="2" t="str">
        <f t="shared" ca="1" si="1"/>
        <v/>
      </c>
      <c r="C28" s="11" t="str">
        <f t="shared" ca="1" si="6"/>
        <v/>
      </c>
      <c r="AE28">
        <v>1.7100000000000001E-2</v>
      </c>
      <c r="AF28">
        <f t="shared" si="4"/>
        <v>0</v>
      </c>
      <c r="AG28">
        <f t="shared" si="5"/>
        <v>58.479532163742689</v>
      </c>
    </row>
    <row r="29" spans="1:33" x14ac:dyDescent="0.2">
      <c r="A29" s="2" t="str">
        <f t="shared" ca="1" si="0"/>
        <v xml:space="preserve"> </v>
      </c>
      <c r="B29" s="2" t="str">
        <f t="shared" ca="1" si="1"/>
        <v/>
      </c>
      <c r="C29" s="11" t="str">
        <f t="shared" ca="1" si="6"/>
        <v/>
      </c>
      <c r="N29" s="13"/>
      <c r="AE29">
        <v>1.772E-2</v>
      </c>
      <c r="AF29">
        <f t="shared" si="4"/>
        <v>0</v>
      </c>
      <c r="AG29">
        <f t="shared" si="5"/>
        <v>56.433408577878104</v>
      </c>
    </row>
    <row r="30" spans="1:33" x14ac:dyDescent="0.2">
      <c r="A30" s="2" t="str">
        <f t="shared" ca="1" si="0"/>
        <v xml:space="preserve"> </v>
      </c>
      <c r="B30" s="2" t="str">
        <f t="shared" ca="1" si="1"/>
        <v/>
      </c>
      <c r="C30" s="11" t="str">
        <f t="shared" ca="1" si="6"/>
        <v/>
      </c>
      <c r="AE30">
        <v>1.8339999999999999E-2</v>
      </c>
      <c r="AF30">
        <f t="shared" si="4"/>
        <v>0</v>
      </c>
      <c r="AG30">
        <f t="shared" si="5"/>
        <v>54.525627044711015</v>
      </c>
    </row>
    <row r="31" spans="1:33" x14ac:dyDescent="0.2">
      <c r="A31" s="2" t="str">
        <f t="shared" ca="1" si="0"/>
        <v xml:space="preserve"> </v>
      </c>
      <c r="B31" s="2" t="str">
        <f t="shared" ca="1" si="1"/>
        <v/>
      </c>
      <c r="C31" s="11" t="str">
        <f t="shared" ca="1" si="6"/>
        <v/>
      </c>
      <c r="AE31">
        <v>1.8960000000000001E-2</v>
      </c>
      <c r="AF31">
        <f t="shared" si="4"/>
        <v>0</v>
      </c>
      <c r="AG31">
        <f t="shared" si="5"/>
        <v>52.742616033755269</v>
      </c>
    </row>
    <row r="32" spans="1:33" x14ac:dyDescent="0.2">
      <c r="A32" s="2" t="str">
        <f t="shared" ca="1" si="0"/>
        <v xml:space="preserve"> </v>
      </c>
      <c r="B32" s="2" t="str">
        <f t="shared" ca="1" si="1"/>
        <v/>
      </c>
      <c r="C32" s="11" t="str">
        <f t="shared" ca="1" si="6"/>
        <v/>
      </c>
      <c r="AE32">
        <v>1.958E-2</v>
      </c>
      <c r="AF32">
        <f t="shared" si="4"/>
        <v>0</v>
      </c>
      <c r="AG32">
        <f t="shared" si="5"/>
        <v>51.072522982635341</v>
      </c>
    </row>
    <row r="33" spans="1:33" x14ac:dyDescent="0.2">
      <c r="A33" s="2" t="str">
        <f t="shared" ca="1" si="0"/>
        <v xml:space="preserve"> </v>
      </c>
      <c r="B33" s="2" t="str">
        <f t="shared" ca="1" si="1"/>
        <v/>
      </c>
      <c r="C33" s="11" t="str">
        <f t="shared" ca="1" si="6"/>
        <v/>
      </c>
      <c r="AE33">
        <v>2.0199999999999999E-2</v>
      </c>
      <c r="AF33">
        <f t="shared" si="4"/>
        <v>0</v>
      </c>
      <c r="AG33">
        <f t="shared" si="5"/>
        <v>49.504950495049506</v>
      </c>
    </row>
    <row r="34" spans="1:33" x14ac:dyDescent="0.2">
      <c r="A34" s="2" t="str">
        <f t="shared" ca="1" si="0"/>
        <v xml:space="preserve"> </v>
      </c>
      <c r="B34" s="2" t="str">
        <f t="shared" ca="1" si="1"/>
        <v/>
      </c>
      <c r="C34" s="11" t="str">
        <f t="shared" ca="1" si="6"/>
        <v/>
      </c>
      <c r="AE34">
        <v>2.0820000000000002E-2</v>
      </c>
      <c r="AF34">
        <f t="shared" ref="AF34:AF65" si="10">(kmin-AE34)*Qhalf/(AE34-Kvlmax-kmin)</f>
        <v>0</v>
      </c>
      <c r="AG34">
        <f t="shared" ref="AG34:AG65" si="11">1/AE34</f>
        <v>48.030739673390968</v>
      </c>
    </row>
    <row r="35" spans="1:33" x14ac:dyDescent="0.2">
      <c r="A35" s="2" t="str">
        <f t="shared" ca="1" si="0"/>
        <v xml:space="preserve"> </v>
      </c>
      <c r="B35" s="2" t="str">
        <f t="shared" ca="1" si="1"/>
        <v/>
      </c>
      <c r="C35" s="11" t="str">
        <f t="shared" ca="1" si="6"/>
        <v/>
      </c>
      <c r="AE35">
        <v>2.1440000000000001E-2</v>
      </c>
      <c r="AF35">
        <f t="shared" si="10"/>
        <v>0</v>
      </c>
      <c r="AG35">
        <f t="shared" si="11"/>
        <v>46.64179104477612</v>
      </c>
    </row>
    <row r="36" spans="1:33" x14ac:dyDescent="0.2">
      <c r="A36" s="2" t="str">
        <f t="shared" ca="1" si="0"/>
        <v xml:space="preserve"> </v>
      </c>
      <c r="B36" s="2" t="str">
        <f t="shared" ca="1" si="1"/>
        <v/>
      </c>
      <c r="C36" s="11" t="str">
        <f t="shared" ca="1" si="6"/>
        <v/>
      </c>
      <c r="AE36">
        <v>2.206E-2</v>
      </c>
      <c r="AF36">
        <f t="shared" si="10"/>
        <v>0</v>
      </c>
      <c r="AG36">
        <f t="shared" si="11"/>
        <v>45.33091568449683</v>
      </c>
    </row>
    <row r="37" spans="1:33" x14ac:dyDescent="0.2">
      <c r="A37" s="2" t="str">
        <f t="shared" ca="1" si="0"/>
        <v xml:space="preserve"> </v>
      </c>
      <c r="B37" s="2" t="str">
        <f t="shared" ca="1" si="1"/>
        <v/>
      </c>
      <c r="C37" s="11" t="str">
        <f t="shared" ca="1" si="6"/>
        <v/>
      </c>
      <c r="AE37">
        <v>2.2679999999999999E-2</v>
      </c>
      <c r="AF37">
        <f t="shared" si="10"/>
        <v>0</v>
      </c>
      <c r="AG37">
        <f t="shared" si="11"/>
        <v>44.091710758377424</v>
      </c>
    </row>
    <row r="38" spans="1:33" x14ac:dyDescent="0.2">
      <c r="A38" s="2" t="str">
        <f t="shared" ca="1" si="0"/>
        <v xml:space="preserve"> </v>
      </c>
      <c r="B38" s="2" t="str">
        <f t="shared" ca="1" si="1"/>
        <v/>
      </c>
      <c r="C38" s="11" t="str">
        <f t="shared" ca="1" si="6"/>
        <v/>
      </c>
      <c r="AE38">
        <v>2.3300000000000001E-2</v>
      </c>
      <c r="AF38">
        <f t="shared" si="10"/>
        <v>0</v>
      </c>
      <c r="AG38">
        <f t="shared" si="11"/>
        <v>42.918454935622314</v>
      </c>
    </row>
    <row r="39" spans="1:33" x14ac:dyDescent="0.2">
      <c r="A39" s="2" t="str">
        <f t="shared" ca="1" si="0"/>
        <v xml:space="preserve"> </v>
      </c>
      <c r="B39" s="2" t="str">
        <f t="shared" ca="1" si="1"/>
        <v/>
      </c>
      <c r="C39" s="11" t="str">
        <f t="shared" ca="1" si="6"/>
        <v/>
      </c>
      <c r="AE39">
        <v>2.392E-2</v>
      </c>
      <c r="AF39">
        <f t="shared" si="10"/>
        <v>0</v>
      </c>
      <c r="AG39">
        <f t="shared" si="11"/>
        <v>41.80602006688963</v>
      </c>
    </row>
    <row r="40" spans="1:33" x14ac:dyDescent="0.2">
      <c r="A40" s="2" t="str">
        <f t="shared" ca="1" si="0"/>
        <v xml:space="preserve"> </v>
      </c>
      <c r="B40" s="2" t="str">
        <f t="shared" ca="1" si="1"/>
        <v/>
      </c>
      <c r="C40" s="11" t="str">
        <f t="shared" ca="1" si="6"/>
        <v/>
      </c>
      <c r="AE40">
        <v>2.4539999999999999E-2</v>
      </c>
      <c r="AF40">
        <f t="shared" si="10"/>
        <v>0</v>
      </c>
      <c r="AG40">
        <f t="shared" si="11"/>
        <v>40.749796251018743</v>
      </c>
    </row>
    <row r="41" spans="1:33" x14ac:dyDescent="0.2">
      <c r="A41" s="2" t="str">
        <f t="shared" ca="1" si="0"/>
        <v xml:space="preserve"> </v>
      </c>
      <c r="B41" s="2" t="str">
        <f t="shared" ca="1" si="1"/>
        <v/>
      </c>
      <c r="C41" s="11" t="str">
        <f t="shared" ca="1" si="6"/>
        <v/>
      </c>
      <c r="AE41">
        <v>2.5159999999999998E-2</v>
      </c>
      <c r="AF41">
        <f t="shared" si="10"/>
        <v>0</v>
      </c>
      <c r="AG41">
        <f t="shared" si="11"/>
        <v>39.745627980922102</v>
      </c>
    </row>
    <row r="42" spans="1:33" x14ac:dyDescent="0.2">
      <c r="A42" s="2" t="str">
        <f t="shared" ca="1" si="0"/>
        <v xml:space="preserve"> </v>
      </c>
      <c r="B42" s="2" t="str">
        <f t="shared" ca="1" si="1"/>
        <v/>
      </c>
      <c r="C42" s="11" t="str">
        <f t="shared" ca="1" si="6"/>
        <v/>
      </c>
      <c r="AE42">
        <v>2.5780000000000001E-2</v>
      </c>
      <c r="AF42">
        <f t="shared" si="10"/>
        <v>0</v>
      </c>
      <c r="AG42">
        <f t="shared" si="11"/>
        <v>38.789759503491076</v>
      </c>
    </row>
    <row r="43" spans="1:33" x14ac:dyDescent="0.2">
      <c r="A43" s="2" t="str">
        <f t="shared" ca="1" si="0"/>
        <v xml:space="preserve"> </v>
      </c>
      <c r="B43" s="2" t="str">
        <f t="shared" ca="1" si="1"/>
        <v/>
      </c>
      <c r="C43" s="11" t="str">
        <f t="shared" ca="1" si="6"/>
        <v/>
      </c>
      <c r="AE43">
        <v>2.64E-2</v>
      </c>
      <c r="AF43">
        <f t="shared" si="10"/>
        <v>0</v>
      </c>
      <c r="AG43">
        <f t="shared" si="11"/>
        <v>37.878787878787882</v>
      </c>
    </row>
    <row r="44" spans="1:33" x14ac:dyDescent="0.2">
      <c r="A44" s="2" t="str">
        <f t="shared" ca="1" si="0"/>
        <v xml:space="preserve"> </v>
      </c>
      <c r="B44" s="2" t="str">
        <f t="shared" ca="1" si="1"/>
        <v/>
      </c>
      <c r="C44" s="11" t="str">
        <f t="shared" ca="1" si="6"/>
        <v/>
      </c>
      <c r="AE44">
        <v>2.7019999999999999E-2</v>
      </c>
      <c r="AF44">
        <f t="shared" si="10"/>
        <v>0</v>
      </c>
      <c r="AG44">
        <f t="shared" si="11"/>
        <v>37.00962250185048</v>
      </c>
    </row>
    <row r="45" spans="1:33" x14ac:dyDescent="0.2">
      <c r="A45" s="2" t="str">
        <f t="shared" ca="1" si="0"/>
        <v xml:space="preserve"> </v>
      </c>
      <c r="B45" s="2" t="str">
        <f t="shared" ca="1" si="1"/>
        <v/>
      </c>
      <c r="C45" s="11" t="str">
        <f t="shared" ca="1" si="6"/>
        <v/>
      </c>
      <c r="AE45">
        <v>2.7640000000000001E-2</v>
      </c>
      <c r="AF45">
        <f t="shared" si="10"/>
        <v>0</v>
      </c>
      <c r="AG45">
        <f t="shared" si="11"/>
        <v>36.179450072358897</v>
      </c>
    </row>
    <row r="46" spans="1:33" x14ac:dyDescent="0.2">
      <c r="A46" s="2" t="str">
        <f t="shared" ca="1" si="0"/>
        <v xml:space="preserve"> </v>
      </c>
      <c r="B46" s="2" t="str">
        <f t="shared" ca="1" si="1"/>
        <v/>
      </c>
      <c r="C46" s="11" t="str">
        <f t="shared" ca="1" si="6"/>
        <v/>
      </c>
      <c r="AE46">
        <v>2.826E-2</v>
      </c>
      <c r="AF46">
        <f t="shared" si="10"/>
        <v>0</v>
      </c>
      <c r="AG46">
        <f t="shared" si="11"/>
        <v>35.385704175513091</v>
      </c>
    </row>
    <row r="47" spans="1:33" x14ac:dyDescent="0.2">
      <c r="A47" s="2" t="str">
        <f t="shared" ca="1" si="0"/>
        <v xml:space="preserve"> </v>
      </c>
      <c r="B47" s="2" t="str">
        <f t="shared" ca="1" si="1"/>
        <v/>
      </c>
      <c r="C47" s="11" t="str">
        <f t="shared" ca="1" si="6"/>
        <v/>
      </c>
      <c r="AE47">
        <v>2.8879999999999999E-2</v>
      </c>
      <c r="AF47">
        <f t="shared" si="10"/>
        <v>0</v>
      </c>
      <c r="AG47">
        <f t="shared" si="11"/>
        <v>34.626038781163437</v>
      </c>
    </row>
    <row r="48" spans="1:33" x14ac:dyDescent="0.2">
      <c r="A48" s="2" t="str">
        <f t="shared" ca="1" si="0"/>
        <v xml:space="preserve"> </v>
      </c>
      <c r="B48" s="2" t="str">
        <f t="shared" ca="1" si="1"/>
        <v/>
      </c>
      <c r="C48" s="11" t="str">
        <f t="shared" ca="1" si="6"/>
        <v/>
      </c>
      <c r="AE48">
        <v>2.9499999999999998E-2</v>
      </c>
      <c r="AF48">
        <f t="shared" si="10"/>
        <v>0</v>
      </c>
      <c r="AG48">
        <f t="shared" si="11"/>
        <v>33.898305084745765</v>
      </c>
    </row>
    <row r="49" spans="1:33" x14ac:dyDescent="0.2">
      <c r="A49" s="2" t="str">
        <f t="shared" ca="1" si="0"/>
        <v xml:space="preserve"> </v>
      </c>
      <c r="B49" s="2" t="str">
        <f t="shared" ca="1" si="1"/>
        <v/>
      </c>
      <c r="C49" s="11" t="str">
        <f t="shared" ca="1" si="6"/>
        <v/>
      </c>
      <c r="AE49">
        <v>3.0120000000000001E-2</v>
      </c>
      <c r="AF49">
        <f t="shared" si="10"/>
        <v>0</v>
      </c>
      <c r="AG49">
        <f t="shared" si="11"/>
        <v>33.200531208499335</v>
      </c>
    </row>
    <row r="50" spans="1:33" x14ac:dyDescent="0.2">
      <c r="A50" s="2" t="str">
        <f t="shared" ca="1" si="0"/>
        <v xml:space="preserve"> </v>
      </c>
      <c r="B50" s="2" t="str">
        <f t="shared" ca="1" si="1"/>
        <v/>
      </c>
      <c r="C50" s="11" t="str">
        <f t="shared" ca="1" si="6"/>
        <v/>
      </c>
      <c r="AE50">
        <v>3.074E-2</v>
      </c>
      <c r="AF50">
        <f t="shared" si="10"/>
        <v>0</v>
      </c>
      <c r="AG50">
        <f t="shared" si="11"/>
        <v>32.530904359141182</v>
      </c>
    </row>
    <row r="51" spans="1:33" x14ac:dyDescent="0.2">
      <c r="A51" s="2" t="str">
        <f t="shared" ca="1" si="0"/>
        <v xml:space="preserve"> </v>
      </c>
      <c r="B51" s="2" t="str">
        <f t="shared" ca="1" si="1"/>
        <v/>
      </c>
      <c r="C51" s="11" t="str">
        <f t="shared" ca="1" si="6"/>
        <v/>
      </c>
      <c r="AE51">
        <v>3.1359999999999999E-2</v>
      </c>
      <c r="AF51">
        <f t="shared" si="10"/>
        <v>0</v>
      </c>
      <c r="AG51">
        <f t="shared" si="11"/>
        <v>31.887755102040817</v>
      </c>
    </row>
    <row r="52" spans="1:33" x14ac:dyDescent="0.2">
      <c r="A52" s="2" t="str">
        <f t="shared" ca="1" si="0"/>
        <v xml:space="preserve"> </v>
      </c>
      <c r="B52" s="2" t="str">
        <f t="shared" ca="1" si="1"/>
        <v/>
      </c>
      <c r="C52" s="11" t="str">
        <f t="shared" ca="1" si="6"/>
        <v/>
      </c>
      <c r="AE52">
        <v>3.1980000000000001E-2</v>
      </c>
      <c r="AF52">
        <f t="shared" si="10"/>
        <v>0</v>
      </c>
      <c r="AG52">
        <f t="shared" si="11"/>
        <v>31.269543464665414</v>
      </c>
    </row>
    <row r="53" spans="1:33" x14ac:dyDescent="0.2">
      <c r="A53" s="2" t="str">
        <f t="shared" ca="1" si="0"/>
        <v xml:space="preserve"> </v>
      </c>
      <c r="B53" s="2" t="str">
        <f t="shared" ca="1" si="1"/>
        <v/>
      </c>
      <c r="C53" s="11" t="str">
        <f t="shared" ca="1" si="6"/>
        <v/>
      </c>
      <c r="AE53">
        <v>3.2599999999999997E-2</v>
      </c>
      <c r="AF53">
        <f t="shared" si="10"/>
        <v>0</v>
      </c>
      <c r="AG53">
        <f t="shared" si="11"/>
        <v>30.674846625766875</v>
      </c>
    </row>
    <row r="54" spans="1:33" x14ac:dyDescent="0.2">
      <c r="A54" s="2" t="str">
        <f t="shared" ca="1" si="0"/>
        <v xml:space="preserve"> </v>
      </c>
      <c r="B54" s="2" t="str">
        <f t="shared" ca="1" si="1"/>
        <v/>
      </c>
      <c r="C54" s="11" t="str">
        <f t="shared" ca="1" si="6"/>
        <v/>
      </c>
      <c r="AE54">
        <v>3.322E-2</v>
      </c>
      <c r="AF54">
        <f t="shared" si="10"/>
        <v>0</v>
      </c>
      <c r="AG54">
        <f t="shared" si="11"/>
        <v>30.102347983142685</v>
      </c>
    </row>
    <row r="55" spans="1:33" x14ac:dyDescent="0.2">
      <c r="A55" s="2" t="str">
        <f t="shared" ca="1" si="0"/>
        <v xml:space="preserve"> </v>
      </c>
      <c r="B55" s="2" t="str">
        <f t="shared" ca="1" si="1"/>
        <v/>
      </c>
      <c r="C55" s="11" t="str">
        <f t="shared" ca="1" si="6"/>
        <v/>
      </c>
      <c r="AE55">
        <v>3.3840000000000002E-2</v>
      </c>
      <c r="AF55">
        <f t="shared" si="10"/>
        <v>0</v>
      </c>
      <c r="AG55">
        <f t="shared" si="11"/>
        <v>29.550827423167846</v>
      </c>
    </row>
    <row r="56" spans="1:33" x14ac:dyDescent="0.2">
      <c r="A56" s="2" t="str">
        <f t="shared" ca="1" si="0"/>
        <v xml:space="preserve"> </v>
      </c>
      <c r="B56" s="2" t="str">
        <f t="shared" ca="1" si="1"/>
        <v/>
      </c>
      <c r="C56" s="11" t="str">
        <f t="shared" ca="1" si="6"/>
        <v/>
      </c>
      <c r="AE56">
        <v>3.4459999999999998E-2</v>
      </c>
      <c r="AF56">
        <f t="shared" si="10"/>
        <v>0</v>
      </c>
      <c r="AG56">
        <f t="shared" si="11"/>
        <v>29.019152640742892</v>
      </c>
    </row>
    <row r="57" spans="1:33" x14ac:dyDescent="0.2">
      <c r="A57" s="2" t="str">
        <f t="shared" ca="1" si="0"/>
        <v xml:space="preserve"> </v>
      </c>
      <c r="B57" s="2" t="str">
        <f t="shared" ca="1" si="1"/>
        <v/>
      </c>
      <c r="C57" s="11" t="str">
        <f t="shared" ca="1" si="6"/>
        <v/>
      </c>
      <c r="AE57">
        <v>3.508E-2</v>
      </c>
      <c r="AF57">
        <f t="shared" si="10"/>
        <v>0</v>
      </c>
      <c r="AG57">
        <f t="shared" si="11"/>
        <v>28.506271379703534</v>
      </c>
    </row>
    <row r="58" spans="1:33" x14ac:dyDescent="0.2">
      <c r="A58" s="2" t="str">
        <f t="shared" ca="1" si="0"/>
        <v xml:space="preserve"> </v>
      </c>
      <c r="B58" s="2" t="str">
        <f t="shared" ca="1" si="1"/>
        <v/>
      </c>
      <c r="C58" s="11" t="str">
        <f t="shared" ca="1" si="6"/>
        <v/>
      </c>
      <c r="AE58">
        <v>3.5700000000000003E-2</v>
      </c>
      <c r="AF58">
        <f t="shared" si="10"/>
        <v>0</v>
      </c>
      <c r="AG58">
        <f t="shared" si="11"/>
        <v>28.011204481792713</v>
      </c>
    </row>
    <row r="59" spans="1:33" x14ac:dyDescent="0.2">
      <c r="A59" s="2" t="str">
        <f t="shared" ca="1" si="0"/>
        <v xml:space="preserve"> </v>
      </c>
      <c r="B59" s="2" t="str">
        <f t="shared" ca="1" si="1"/>
        <v/>
      </c>
      <c r="C59" s="11" t="str">
        <f t="shared" ca="1" si="6"/>
        <v/>
      </c>
      <c r="AE59">
        <v>3.6319999999999998E-2</v>
      </c>
      <c r="AF59">
        <f t="shared" si="10"/>
        <v>0</v>
      </c>
      <c r="AG59">
        <f t="shared" si="11"/>
        <v>27.533039647577095</v>
      </c>
    </row>
    <row r="60" spans="1:33" x14ac:dyDescent="0.2">
      <c r="A60" s="2" t="str">
        <f t="shared" ca="1" si="0"/>
        <v xml:space="preserve"> </v>
      </c>
      <c r="B60" s="2" t="str">
        <f t="shared" ca="1" si="1"/>
        <v/>
      </c>
      <c r="C60" s="11" t="str">
        <f t="shared" ca="1" si="6"/>
        <v/>
      </c>
      <c r="AE60">
        <v>3.6940000000000001E-2</v>
      </c>
      <c r="AF60">
        <f t="shared" si="10"/>
        <v>0</v>
      </c>
      <c r="AG60">
        <f t="shared" si="11"/>
        <v>27.070925825663238</v>
      </c>
    </row>
    <row r="61" spans="1:33" x14ac:dyDescent="0.2">
      <c r="A61" s="2" t="str">
        <f t="shared" ca="1" si="0"/>
        <v xml:space="preserve"> </v>
      </c>
      <c r="B61" s="2" t="str">
        <f t="shared" ca="1" si="1"/>
        <v/>
      </c>
      <c r="C61" s="11" t="str">
        <f t="shared" ca="1" si="6"/>
        <v/>
      </c>
      <c r="AE61">
        <v>3.7560000000000003E-2</v>
      </c>
      <c r="AF61">
        <f t="shared" si="10"/>
        <v>0</v>
      </c>
      <c r="AG61">
        <f t="shared" si="11"/>
        <v>26.624068157614481</v>
      </c>
    </row>
    <row r="62" spans="1:33" x14ac:dyDescent="0.2">
      <c r="A62" s="2" t="str">
        <f t="shared" ca="1" si="0"/>
        <v xml:space="preserve"> </v>
      </c>
      <c r="B62" s="2" t="str">
        <f t="shared" ca="1" si="1"/>
        <v/>
      </c>
      <c r="C62" s="11" t="str">
        <f t="shared" ca="1" si="6"/>
        <v/>
      </c>
      <c r="AE62">
        <v>3.8179999999999999E-2</v>
      </c>
      <c r="AF62">
        <f t="shared" si="10"/>
        <v>0</v>
      </c>
      <c r="AG62">
        <f t="shared" si="11"/>
        <v>26.191723415400734</v>
      </c>
    </row>
    <row r="63" spans="1:33" x14ac:dyDescent="0.2">
      <c r="A63" s="2" t="str">
        <f t="shared" ca="1" si="0"/>
        <v xml:space="preserve"> </v>
      </c>
      <c r="B63" s="2" t="str">
        <f t="shared" ca="1" si="1"/>
        <v/>
      </c>
      <c r="C63" s="11" t="str">
        <f t="shared" ca="1" si="6"/>
        <v/>
      </c>
      <c r="AE63">
        <v>3.8800000000000001E-2</v>
      </c>
      <c r="AF63">
        <f t="shared" si="10"/>
        <v>0</v>
      </c>
      <c r="AG63">
        <f t="shared" si="11"/>
        <v>25.773195876288661</v>
      </c>
    </row>
    <row r="64" spans="1:33" x14ac:dyDescent="0.2">
      <c r="A64" s="2" t="str">
        <f t="shared" ca="1" si="0"/>
        <v xml:space="preserve"> </v>
      </c>
      <c r="B64" s="2" t="str">
        <f t="shared" ca="1" si="1"/>
        <v/>
      </c>
      <c r="C64" s="11" t="str">
        <f t="shared" ca="1" si="6"/>
        <v/>
      </c>
      <c r="AE64">
        <v>3.9419999999999997E-2</v>
      </c>
      <c r="AF64">
        <f t="shared" si="10"/>
        <v>0</v>
      </c>
      <c r="AG64">
        <f t="shared" si="11"/>
        <v>25.36783358701167</v>
      </c>
    </row>
    <row r="65" spans="1:33" x14ac:dyDescent="0.2">
      <c r="A65" s="2" t="str">
        <f t="shared" ca="1" si="0"/>
        <v xml:space="preserve"> </v>
      </c>
      <c r="B65" s="2" t="str">
        <f t="shared" ca="1" si="1"/>
        <v/>
      </c>
      <c r="C65" s="11" t="str">
        <f t="shared" ca="1" si="6"/>
        <v/>
      </c>
      <c r="AE65">
        <v>4.0039999999999999E-2</v>
      </c>
      <c r="AF65">
        <f t="shared" si="10"/>
        <v>0</v>
      </c>
      <c r="AG65">
        <f t="shared" si="11"/>
        <v>24.975024975024976</v>
      </c>
    </row>
    <row r="66" spans="1:33" x14ac:dyDescent="0.2">
      <c r="A66" s="2" t="str">
        <f t="shared" ref="A66:A129" ca="1" si="12">IF(ISNUMBER((INDIRECT(ADDRESS(ROW(),1,,,sheet)))),(INDIRECT(ADDRESS(ROW(),1,,,sheet))-INDIRECT(ADDRESS(2,1,,,sheet)))*86400," ")</f>
        <v xml:space="preserve"> </v>
      </c>
      <c r="B66" s="2" t="str">
        <f t="shared" ref="B66:B129" ca="1" si="13">IF(ISNUMBER(INDIRECT(ADDRESS(ROW(),column,,,sheet))),INDIRECT(ADDRESS(ROW(),column,,,sheet)),"")</f>
        <v/>
      </c>
      <c r="C66" s="11" t="str">
        <f t="shared" ref="C66:C129" ca="1" si="14">IF(ISNUMBER(INDIRECT(ADDRESS(ROW(),column,,,sheet))),Csat-(Csat-INDIRECT(ADDRESS(2,4,,,sheet)))*EXP(-VLOOKUP(sheet,resultstable,3)*A66),"")</f>
        <v/>
      </c>
      <c r="AE66">
        <v>4.0660000000000002E-2</v>
      </c>
      <c r="AF66">
        <f t="shared" ref="AF66:AF79" si="15">(kmin-AE66)*Qhalf/(AE66-Kvlmax-kmin)</f>
        <v>0</v>
      </c>
      <c r="AG66">
        <f t="shared" ref="AG66:AG79" si="16">1/AE66</f>
        <v>24.594195769798326</v>
      </c>
    </row>
    <row r="67" spans="1:33" x14ac:dyDescent="0.2">
      <c r="A67" s="2" t="str">
        <f t="shared" ca="1" si="12"/>
        <v xml:space="preserve"> </v>
      </c>
      <c r="B67" s="2" t="str">
        <f t="shared" ca="1" si="13"/>
        <v/>
      </c>
      <c r="C67" s="11" t="str">
        <f t="shared" ca="1" si="14"/>
        <v/>
      </c>
      <c r="AE67">
        <v>4.1279999999999997E-2</v>
      </c>
      <c r="AF67">
        <f t="shared" si="15"/>
        <v>0</v>
      </c>
      <c r="AG67">
        <f t="shared" si="16"/>
        <v>24.22480620155039</v>
      </c>
    </row>
    <row r="68" spans="1:33" x14ac:dyDescent="0.2">
      <c r="A68" s="2" t="str">
        <f t="shared" ca="1" si="12"/>
        <v xml:space="preserve"> </v>
      </c>
      <c r="B68" s="2" t="str">
        <f t="shared" ca="1" si="13"/>
        <v/>
      </c>
      <c r="C68" s="11" t="str">
        <f t="shared" ca="1" si="14"/>
        <v/>
      </c>
      <c r="AE68">
        <v>4.19E-2</v>
      </c>
      <c r="AF68">
        <f t="shared" si="15"/>
        <v>0</v>
      </c>
      <c r="AG68">
        <f t="shared" si="16"/>
        <v>23.866348448687351</v>
      </c>
    </row>
    <row r="69" spans="1:33" x14ac:dyDescent="0.2">
      <c r="A69" s="2" t="str">
        <f t="shared" ca="1" si="12"/>
        <v xml:space="preserve"> </v>
      </c>
      <c r="B69" s="2" t="str">
        <f t="shared" ca="1" si="13"/>
        <v/>
      </c>
      <c r="C69" s="11" t="str">
        <f t="shared" ca="1" si="14"/>
        <v/>
      </c>
      <c r="AE69">
        <v>4.2520000000000002E-2</v>
      </c>
      <c r="AF69">
        <f t="shared" si="15"/>
        <v>0</v>
      </c>
      <c r="AG69">
        <f t="shared" si="16"/>
        <v>23.518344308560675</v>
      </c>
    </row>
    <row r="70" spans="1:33" x14ac:dyDescent="0.2">
      <c r="A70" s="2" t="str">
        <f t="shared" ca="1" si="12"/>
        <v xml:space="preserve"> </v>
      </c>
      <c r="B70" s="2" t="str">
        <f t="shared" ca="1" si="13"/>
        <v/>
      </c>
      <c r="C70" s="11" t="str">
        <f t="shared" ca="1" si="14"/>
        <v/>
      </c>
      <c r="AE70">
        <v>4.3139999999999998E-2</v>
      </c>
      <c r="AF70">
        <f t="shared" si="15"/>
        <v>0</v>
      </c>
      <c r="AG70">
        <f t="shared" si="16"/>
        <v>23.180343069077423</v>
      </c>
    </row>
    <row r="71" spans="1:33" x14ac:dyDescent="0.2">
      <c r="A71" s="2" t="str">
        <f t="shared" ca="1" si="12"/>
        <v xml:space="preserve"> </v>
      </c>
      <c r="B71" s="2" t="str">
        <f t="shared" ca="1" si="13"/>
        <v/>
      </c>
      <c r="C71" s="11" t="str">
        <f t="shared" ca="1" si="14"/>
        <v/>
      </c>
      <c r="AE71">
        <v>4.376E-2</v>
      </c>
      <c r="AF71">
        <f t="shared" si="15"/>
        <v>0</v>
      </c>
      <c r="AG71">
        <f t="shared" si="16"/>
        <v>22.851919561243143</v>
      </c>
    </row>
    <row r="72" spans="1:33" x14ac:dyDescent="0.2">
      <c r="A72" s="2" t="str">
        <f t="shared" ca="1" si="12"/>
        <v xml:space="preserve"> </v>
      </c>
      <c r="B72" s="2" t="str">
        <f t="shared" ca="1" si="13"/>
        <v/>
      </c>
      <c r="C72" s="11" t="str">
        <f t="shared" ca="1" si="14"/>
        <v/>
      </c>
      <c r="AE72">
        <v>4.4380000000000003E-2</v>
      </c>
      <c r="AF72">
        <f t="shared" si="15"/>
        <v>0</v>
      </c>
      <c r="AG72">
        <f t="shared" si="16"/>
        <v>22.532672374943665</v>
      </c>
    </row>
    <row r="73" spans="1:33" x14ac:dyDescent="0.2">
      <c r="A73" s="2" t="str">
        <f t="shared" ca="1" si="12"/>
        <v xml:space="preserve"> </v>
      </c>
      <c r="B73" s="2" t="str">
        <f t="shared" ca="1" si="13"/>
        <v/>
      </c>
      <c r="C73" s="11" t="str">
        <f t="shared" ca="1" si="14"/>
        <v/>
      </c>
      <c r="AE73">
        <v>4.4999999999999998E-2</v>
      </c>
      <c r="AF73">
        <f t="shared" si="15"/>
        <v>0</v>
      </c>
      <c r="AG73">
        <f t="shared" si="16"/>
        <v>22.222222222222221</v>
      </c>
    </row>
    <row r="74" spans="1:33" x14ac:dyDescent="0.2">
      <c r="A74" s="2" t="str">
        <f t="shared" ca="1" si="12"/>
        <v xml:space="preserve"> </v>
      </c>
      <c r="B74" s="2" t="str">
        <f t="shared" ca="1" si="13"/>
        <v/>
      </c>
      <c r="C74" s="11" t="str">
        <f t="shared" ca="1" si="14"/>
        <v/>
      </c>
      <c r="AE74">
        <v>4.5620000000000001E-2</v>
      </c>
      <c r="AF74">
        <f t="shared" si="15"/>
        <v>0</v>
      </c>
      <c r="AG74">
        <f t="shared" si="16"/>
        <v>21.920210434020166</v>
      </c>
    </row>
    <row r="75" spans="1:33" x14ac:dyDescent="0.2">
      <c r="A75" s="2" t="str">
        <f t="shared" ca="1" si="12"/>
        <v xml:space="preserve"> </v>
      </c>
      <c r="B75" s="2" t="str">
        <f t="shared" ca="1" si="13"/>
        <v/>
      </c>
      <c r="C75" s="11" t="str">
        <f t="shared" ca="1" si="14"/>
        <v/>
      </c>
      <c r="AE75">
        <v>4.6240000000000003E-2</v>
      </c>
      <c r="AF75">
        <f t="shared" si="15"/>
        <v>0</v>
      </c>
      <c r="AG75">
        <f t="shared" si="16"/>
        <v>21.626297577854668</v>
      </c>
    </row>
    <row r="76" spans="1:33" x14ac:dyDescent="0.2">
      <c r="A76" s="2" t="str">
        <f t="shared" ca="1" si="12"/>
        <v xml:space="preserve"> </v>
      </c>
      <c r="B76" s="2" t="str">
        <f t="shared" ca="1" si="13"/>
        <v/>
      </c>
      <c r="C76" s="11" t="str">
        <f t="shared" ca="1" si="14"/>
        <v/>
      </c>
      <c r="AE76">
        <v>4.6859999999999999E-2</v>
      </c>
      <c r="AF76">
        <f t="shared" si="15"/>
        <v>0</v>
      </c>
      <c r="AG76">
        <f t="shared" si="16"/>
        <v>21.340162185232607</v>
      </c>
    </row>
    <row r="77" spans="1:33" x14ac:dyDescent="0.2">
      <c r="A77" s="2" t="str">
        <f t="shared" ca="1" si="12"/>
        <v xml:space="preserve"> </v>
      </c>
      <c r="B77" s="2" t="str">
        <f t="shared" ca="1" si="13"/>
        <v/>
      </c>
      <c r="C77" s="11" t="str">
        <f t="shared" ca="1" si="14"/>
        <v/>
      </c>
      <c r="AE77">
        <v>4.7480000000000001E-2</v>
      </c>
      <c r="AF77">
        <f t="shared" si="15"/>
        <v>0</v>
      </c>
      <c r="AG77">
        <f t="shared" si="16"/>
        <v>21.061499578770007</v>
      </c>
    </row>
    <row r="78" spans="1:33" x14ac:dyDescent="0.2">
      <c r="A78" s="2" t="str">
        <f t="shared" ca="1" si="12"/>
        <v xml:space="preserve"> </v>
      </c>
      <c r="B78" s="2" t="str">
        <f t="shared" ca="1" si="13"/>
        <v/>
      </c>
      <c r="C78" s="11" t="str">
        <f t="shared" ca="1" si="14"/>
        <v/>
      </c>
      <c r="AE78">
        <v>4.8099999999999997E-2</v>
      </c>
      <c r="AF78">
        <f t="shared" si="15"/>
        <v>0</v>
      </c>
      <c r="AG78">
        <f t="shared" si="16"/>
        <v>20.79002079002079</v>
      </c>
    </row>
    <row r="79" spans="1:33" x14ac:dyDescent="0.2">
      <c r="A79" s="2" t="str">
        <f t="shared" ca="1" si="12"/>
        <v xml:space="preserve"> </v>
      </c>
      <c r="B79" s="2" t="str">
        <f t="shared" ca="1" si="13"/>
        <v/>
      </c>
      <c r="C79" s="11" t="str">
        <f t="shared" ca="1" si="14"/>
        <v/>
      </c>
      <c r="AE79">
        <v>4.8719999999999999E-2</v>
      </c>
      <c r="AF79">
        <f t="shared" si="15"/>
        <v>0</v>
      </c>
      <c r="AG79">
        <f t="shared" si="16"/>
        <v>20.525451559934318</v>
      </c>
    </row>
    <row r="80" spans="1:33" x14ac:dyDescent="0.2">
      <c r="A80" s="2" t="str">
        <f t="shared" ca="1" si="12"/>
        <v xml:space="preserve"> </v>
      </c>
      <c r="B80" s="2" t="str">
        <f t="shared" ca="1" si="13"/>
        <v/>
      </c>
      <c r="C80" s="11" t="str">
        <f t="shared" ca="1" si="14"/>
        <v/>
      </c>
    </row>
    <row r="81" spans="1:3" x14ac:dyDescent="0.2">
      <c r="A81" s="2" t="str">
        <f t="shared" ca="1" si="12"/>
        <v xml:space="preserve"> </v>
      </c>
      <c r="B81" s="2" t="str">
        <f t="shared" ca="1" si="13"/>
        <v/>
      </c>
      <c r="C81" s="11" t="str">
        <f t="shared" ca="1" si="14"/>
        <v/>
      </c>
    </row>
    <row r="82" spans="1:3" x14ac:dyDescent="0.2">
      <c r="A82" s="2" t="str">
        <f t="shared" ca="1" si="12"/>
        <v xml:space="preserve"> </v>
      </c>
      <c r="B82" s="2" t="str">
        <f t="shared" ca="1" si="13"/>
        <v/>
      </c>
      <c r="C82" s="11" t="str">
        <f t="shared" ca="1" si="14"/>
        <v/>
      </c>
    </row>
    <row r="83" spans="1:3" x14ac:dyDescent="0.2">
      <c r="A83" s="2" t="str">
        <f t="shared" ca="1" si="12"/>
        <v xml:space="preserve"> </v>
      </c>
      <c r="B83" s="2" t="str">
        <f t="shared" ca="1" si="13"/>
        <v/>
      </c>
      <c r="C83" s="11" t="str">
        <f t="shared" ca="1" si="14"/>
        <v/>
      </c>
    </row>
    <row r="84" spans="1:3" x14ac:dyDescent="0.2">
      <c r="A84" s="2" t="str">
        <f t="shared" ca="1" si="12"/>
        <v xml:space="preserve"> </v>
      </c>
      <c r="B84" s="2" t="str">
        <f t="shared" ca="1" si="13"/>
        <v/>
      </c>
      <c r="C84" s="11" t="str">
        <f t="shared" ca="1" si="14"/>
        <v/>
      </c>
    </row>
    <row r="85" spans="1:3" x14ac:dyDescent="0.2">
      <c r="A85" s="2" t="str">
        <f t="shared" ca="1" si="12"/>
        <v xml:space="preserve"> </v>
      </c>
      <c r="B85" s="2" t="str">
        <f t="shared" ca="1" si="13"/>
        <v/>
      </c>
      <c r="C85" s="11" t="str">
        <f t="shared" ca="1" si="14"/>
        <v/>
      </c>
    </row>
    <row r="86" spans="1:3" x14ac:dyDescent="0.2">
      <c r="A86" s="2" t="str">
        <f t="shared" ca="1" si="12"/>
        <v xml:space="preserve"> </v>
      </c>
      <c r="B86" s="2" t="str">
        <f t="shared" ca="1" si="13"/>
        <v/>
      </c>
      <c r="C86" s="11" t="str">
        <f t="shared" ca="1" si="14"/>
        <v/>
      </c>
    </row>
    <row r="87" spans="1:3" x14ac:dyDescent="0.2">
      <c r="A87" s="2" t="str">
        <f t="shared" ca="1" si="12"/>
        <v xml:space="preserve"> </v>
      </c>
      <c r="B87" s="2" t="str">
        <f t="shared" ca="1" si="13"/>
        <v/>
      </c>
      <c r="C87" s="11" t="str">
        <f t="shared" ca="1" si="14"/>
        <v/>
      </c>
    </row>
    <row r="88" spans="1:3" x14ac:dyDescent="0.2">
      <c r="A88" s="2" t="str">
        <f t="shared" ca="1" si="12"/>
        <v xml:space="preserve"> </v>
      </c>
      <c r="B88" s="2" t="str">
        <f t="shared" ca="1" si="13"/>
        <v/>
      </c>
      <c r="C88" s="11" t="str">
        <f t="shared" ca="1" si="14"/>
        <v/>
      </c>
    </row>
    <row r="89" spans="1:3" x14ac:dyDescent="0.2">
      <c r="A89" s="2" t="str">
        <f t="shared" ca="1" si="12"/>
        <v xml:space="preserve"> </v>
      </c>
      <c r="B89" s="2" t="str">
        <f t="shared" ca="1" si="13"/>
        <v/>
      </c>
      <c r="C89" s="11" t="str">
        <f t="shared" ca="1" si="14"/>
        <v/>
      </c>
    </row>
    <row r="90" spans="1:3" x14ac:dyDescent="0.2">
      <c r="A90" s="2" t="str">
        <f t="shared" ca="1" si="12"/>
        <v xml:space="preserve"> </v>
      </c>
      <c r="B90" s="2" t="str">
        <f t="shared" ca="1" si="13"/>
        <v/>
      </c>
      <c r="C90" s="11" t="str">
        <f t="shared" ca="1" si="14"/>
        <v/>
      </c>
    </row>
    <row r="91" spans="1:3" x14ac:dyDescent="0.2">
      <c r="A91" s="2" t="str">
        <f t="shared" ca="1" si="12"/>
        <v xml:space="preserve"> </v>
      </c>
      <c r="B91" s="2" t="str">
        <f t="shared" ca="1" si="13"/>
        <v/>
      </c>
      <c r="C91" s="11" t="str">
        <f t="shared" ca="1" si="14"/>
        <v/>
      </c>
    </row>
    <row r="92" spans="1:3" x14ac:dyDescent="0.2">
      <c r="A92" s="2" t="str">
        <f t="shared" ca="1" si="12"/>
        <v xml:space="preserve"> </v>
      </c>
      <c r="B92" s="2" t="str">
        <f t="shared" ca="1" si="13"/>
        <v/>
      </c>
      <c r="C92" s="11" t="str">
        <f t="shared" ca="1" si="14"/>
        <v/>
      </c>
    </row>
    <row r="93" spans="1:3" x14ac:dyDescent="0.2">
      <c r="A93" s="2" t="str">
        <f t="shared" ca="1" si="12"/>
        <v xml:space="preserve"> </v>
      </c>
      <c r="B93" s="2" t="str">
        <f t="shared" ca="1" si="13"/>
        <v/>
      </c>
      <c r="C93" s="11" t="str">
        <f t="shared" ca="1" si="14"/>
        <v/>
      </c>
    </row>
    <row r="94" spans="1:3" x14ac:dyDescent="0.2">
      <c r="A94" s="2" t="str">
        <f t="shared" ca="1" si="12"/>
        <v xml:space="preserve"> </v>
      </c>
      <c r="B94" s="2" t="str">
        <f t="shared" ca="1" si="13"/>
        <v/>
      </c>
      <c r="C94" s="11" t="str">
        <f t="shared" ca="1" si="14"/>
        <v/>
      </c>
    </row>
    <row r="95" spans="1:3" x14ac:dyDescent="0.2">
      <c r="A95" s="2" t="str">
        <f t="shared" ca="1" si="12"/>
        <v xml:space="preserve"> </v>
      </c>
      <c r="B95" s="2" t="str">
        <f t="shared" ca="1" si="13"/>
        <v/>
      </c>
      <c r="C95" s="11" t="str">
        <f t="shared" ca="1" si="14"/>
        <v/>
      </c>
    </row>
    <row r="96" spans="1:3" x14ac:dyDescent="0.2">
      <c r="A96" s="2" t="str">
        <f t="shared" ca="1" si="12"/>
        <v xml:space="preserve"> </v>
      </c>
      <c r="B96" s="2" t="str">
        <f t="shared" ca="1" si="13"/>
        <v/>
      </c>
      <c r="C96" s="11" t="str">
        <f t="shared" ca="1" si="14"/>
        <v/>
      </c>
    </row>
    <row r="97" spans="1:3" x14ac:dyDescent="0.2">
      <c r="A97" s="2" t="str">
        <f t="shared" ca="1" si="12"/>
        <v xml:space="preserve"> </v>
      </c>
      <c r="B97" s="2" t="str">
        <f t="shared" ca="1" si="13"/>
        <v/>
      </c>
      <c r="C97" s="11" t="str">
        <f t="shared" ca="1" si="14"/>
        <v/>
      </c>
    </row>
    <row r="98" spans="1:3" x14ac:dyDescent="0.2">
      <c r="A98" s="2" t="str">
        <f t="shared" ca="1" si="12"/>
        <v xml:space="preserve"> </v>
      </c>
      <c r="B98" s="2" t="str">
        <f t="shared" ca="1" si="13"/>
        <v/>
      </c>
      <c r="C98" s="11" t="str">
        <f t="shared" ca="1" si="14"/>
        <v/>
      </c>
    </row>
    <row r="99" spans="1:3" x14ac:dyDescent="0.2">
      <c r="A99" s="2" t="str">
        <f t="shared" ca="1" si="12"/>
        <v xml:space="preserve"> </v>
      </c>
      <c r="B99" s="2" t="str">
        <f t="shared" ca="1" si="13"/>
        <v/>
      </c>
      <c r="C99" s="11" t="str">
        <f t="shared" ca="1" si="14"/>
        <v/>
      </c>
    </row>
    <row r="100" spans="1:3" x14ac:dyDescent="0.2">
      <c r="A100" s="2" t="str">
        <f t="shared" ca="1" si="12"/>
        <v xml:space="preserve"> </v>
      </c>
      <c r="B100" s="2" t="str">
        <f t="shared" ca="1" si="13"/>
        <v/>
      </c>
      <c r="C100" s="11" t="str">
        <f t="shared" ca="1" si="14"/>
        <v/>
      </c>
    </row>
    <row r="101" spans="1:3" x14ac:dyDescent="0.2">
      <c r="A101" s="2" t="str">
        <f t="shared" ca="1" si="12"/>
        <v xml:space="preserve"> </v>
      </c>
      <c r="B101" s="2" t="str">
        <f t="shared" ca="1" si="13"/>
        <v/>
      </c>
      <c r="C101" s="11" t="str">
        <f t="shared" ca="1" si="14"/>
        <v/>
      </c>
    </row>
    <row r="102" spans="1:3" x14ac:dyDescent="0.2">
      <c r="A102" s="2" t="str">
        <f t="shared" ca="1" si="12"/>
        <v xml:space="preserve"> </v>
      </c>
      <c r="B102" s="2" t="str">
        <f t="shared" ca="1" si="13"/>
        <v/>
      </c>
      <c r="C102" s="11" t="str">
        <f t="shared" ca="1" si="14"/>
        <v/>
      </c>
    </row>
    <row r="103" spans="1:3" x14ac:dyDescent="0.2">
      <c r="A103" s="2" t="str">
        <f t="shared" ca="1" si="12"/>
        <v xml:space="preserve"> </v>
      </c>
      <c r="B103" s="2" t="str">
        <f t="shared" ca="1" si="13"/>
        <v/>
      </c>
      <c r="C103" s="11" t="str">
        <f t="shared" ca="1" si="14"/>
        <v/>
      </c>
    </row>
    <row r="104" spans="1:3" x14ac:dyDescent="0.2">
      <c r="A104" s="2" t="str">
        <f t="shared" ca="1" si="12"/>
        <v xml:space="preserve"> </v>
      </c>
      <c r="B104" s="2" t="str">
        <f t="shared" ca="1" si="13"/>
        <v/>
      </c>
      <c r="C104" s="11" t="str">
        <f t="shared" ca="1" si="14"/>
        <v/>
      </c>
    </row>
    <row r="105" spans="1:3" x14ac:dyDescent="0.2">
      <c r="A105" s="2" t="str">
        <f t="shared" ca="1" si="12"/>
        <v xml:space="preserve"> </v>
      </c>
      <c r="B105" s="2" t="str">
        <f t="shared" ca="1" si="13"/>
        <v/>
      </c>
      <c r="C105" s="11" t="str">
        <f t="shared" ca="1" si="14"/>
        <v/>
      </c>
    </row>
    <row r="106" spans="1:3" x14ac:dyDescent="0.2">
      <c r="A106" s="2" t="str">
        <f t="shared" ca="1" si="12"/>
        <v xml:space="preserve"> </v>
      </c>
      <c r="B106" s="2" t="str">
        <f t="shared" ca="1" si="13"/>
        <v/>
      </c>
      <c r="C106" s="11" t="str">
        <f t="shared" ca="1" si="14"/>
        <v/>
      </c>
    </row>
    <row r="107" spans="1:3" x14ac:dyDescent="0.2">
      <c r="A107" s="2" t="str">
        <f t="shared" ca="1" si="12"/>
        <v xml:space="preserve"> </v>
      </c>
      <c r="B107" s="2" t="str">
        <f t="shared" ca="1" si="13"/>
        <v/>
      </c>
      <c r="C107" s="11" t="str">
        <f t="shared" ca="1" si="14"/>
        <v/>
      </c>
    </row>
    <row r="108" spans="1:3" x14ac:dyDescent="0.2">
      <c r="A108" s="2" t="str">
        <f t="shared" ca="1" si="12"/>
        <v xml:space="preserve"> </v>
      </c>
      <c r="B108" s="2" t="str">
        <f t="shared" ca="1" si="13"/>
        <v/>
      </c>
      <c r="C108" s="11" t="str">
        <f t="shared" ca="1" si="14"/>
        <v/>
      </c>
    </row>
    <row r="109" spans="1:3" x14ac:dyDescent="0.2">
      <c r="A109" s="2" t="str">
        <f t="shared" ca="1" si="12"/>
        <v xml:space="preserve"> </v>
      </c>
      <c r="B109" s="2" t="str">
        <f t="shared" ca="1" si="13"/>
        <v/>
      </c>
      <c r="C109" s="11" t="str">
        <f t="shared" ca="1" si="14"/>
        <v/>
      </c>
    </row>
    <row r="110" spans="1:3" x14ac:dyDescent="0.2">
      <c r="A110" s="2" t="str">
        <f t="shared" ca="1" si="12"/>
        <v xml:space="preserve"> </v>
      </c>
      <c r="B110" s="2" t="str">
        <f t="shared" ca="1" si="13"/>
        <v/>
      </c>
      <c r="C110" s="11" t="str">
        <f t="shared" ca="1" si="14"/>
        <v/>
      </c>
    </row>
    <row r="111" spans="1:3" x14ac:dyDescent="0.2">
      <c r="A111" s="2" t="str">
        <f t="shared" ca="1" si="12"/>
        <v xml:space="preserve"> </v>
      </c>
      <c r="B111" s="2" t="str">
        <f t="shared" ca="1" si="13"/>
        <v/>
      </c>
      <c r="C111" s="11" t="str">
        <f t="shared" ca="1" si="14"/>
        <v/>
      </c>
    </row>
    <row r="112" spans="1:3" x14ac:dyDescent="0.2">
      <c r="A112" s="2" t="str">
        <f t="shared" ca="1" si="12"/>
        <v xml:space="preserve"> </v>
      </c>
      <c r="B112" s="2" t="str">
        <f t="shared" ca="1" si="13"/>
        <v/>
      </c>
      <c r="C112" s="11" t="str">
        <f t="shared" ca="1" si="14"/>
        <v/>
      </c>
    </row>
    <row r="113" spans="1:3" x14ac:dyDescent="0.2">
      <c r="A113" s="2" t="str">
        <f t="shared" ca="1" si="12"/>
        <v xml:space="preserve"> </v>
      </c>
      <c r="B113" s="2" t="str">
        <f t="shared" ca="1" si="13"/>
        <v/>
      </c>
      <c r="C113" s="11" t="str">
        <f t="shared" ca="1" si="14"/>
        <v/>
      </c>
    </row>
    <row r="114" spans="1:3" x14ac:dyDescent="0.2">
      <c r="A114" s="2" t="str">
        <f t="shared" ca="1" si="12"/>
        <v xml:space="preserve"> </v>
      </c>
      <c r="B114" s="2" t="str">
        <f t="shared" ca="1" si="13"/>
        <v/>
      </c>
      <c r="C114" s="11" t="str">
        <f t="shared" ca="1" si="14"/>
        <v/>
      </c>
    </row>
    <row r="115" spans="1:3" x14ac:dyDescent="0.2">
      <c r="A115" s="2" t="str">
        <f t="shared" ca="1" si="12"/>
        <v xml:space="preserve"> </v>
      </c>
      <c r="B115" s="2" t="str">
        <f t="shared" ca="1" si="13"/>
        <v/>
      </c>
      <c r="C115" s="11" t="str">
        <f t="shared" ca="1" si="14"/>
        <v/>
      </c>
    </row>
    <row r="116" spans="1:3" x14ac:dyDescent="0.2">
      <c r="A116" s="2" t="str">
        <f t="shared" ca="1" si="12"/>
        <v xml:space="preserve"> </v>
      </c>
      <c r="B116" s="2" t="str">
        <f t="shared" ca="1" si="13"/>
        <v/>
      </c>
      <c r="C116" s="11" t="str">
        <f t="shared" ca="1" si="14"/>
        <v/>
      </c>
    </row>
    <row r="117" spans="1:3" x14ac:dyDescent="0.2">
      <c r="A117" s="2" t="str">
        <f t="shared" ca="1" si="12"/>
        <v xml:space="preserve"> </v>
      </c>
      <c r="B117" s="2" t="str">
        <f t="shared" ca="1" si="13"/>
        <v/>
      </c>
      <c r="C117" s="11" t="str">
        <f t="shared" ca="1" si="14"/>
        <v/>
      </c>
    </row>
    <row r="118" spans="1:3" x14ac:dyDescent="0.2">
      <c r="A118" s="2" t="str">
        <f t="shared" ca="1" si="12"/>
        <v xml:space="preserve"> </v>
      </c>
      <c r="B118" s="2" t="str">
        <f t="shared" ca="1" si="13"/>
        <v/>
      </c>
      <c r="C118" s="11" t="str">
        <f t="shared" ca="1" si="14"/>
        <v/>
      </c>
    </row>
    <row r="119" spans="1:3" x14ac:dyDescent="0.2">
      <c r="A119" s="2" t="str">
        <f t="shared" ca="1" si="12"/>
        <v xml:space="preserve"> </v>
      </c>
      <c r="B119" s="2" t="str">
        <f t="shared" ca="1" si="13"/>
        <v/>
      </c>
      <c r="C119" s="11" t="str">
        <f t="shared" ca="1" si="14"/>
        <v/>
      </c>
    </row>
    <row r="120" spans="1:3" x14ac:dyDescent="0.2">
      <c r="A120" s="2" t="str">
        <f t="shared" ca="1" si="12"/>
        <v xml:space="preserve"> </v>
      </c>
      <c r="B120" s="2" t="str">
        <f t="shared" ca="1" si="13"/>
        <v/>
      </c>
      <c r="C120" s="11" t="str">
        <f t="shared" ca="1" si="14"/>
        <v/>
      </c>
    </row>
    <row r="121" spans="1:3" x14ac:dyDescent="0.2">
      <c r="A121" s="2" t="str">
        <f t="shared" ca="1" si="12"/>
        <v xml:space="preserve"> </v>
      </c>
      <c r="B121" s="2" t="str">
        <f t="shared" ca="1" si="13"/>
        <v/>
      </c>
      <c r="C121" s="11" t="str">
        <f t="shared" ca="1" si="14"/>
        <v/>
      </c>
    </row>
    <row r="122" spans="1:3" x14ac:dyDescent="0.2">
      <c r="A122" s="2" t="str">
        <f t="shared" ca="1" si="12"/>
        <v xml:space="preserve"> </v>
      </c>
      <c r="B122" s="2" t="str">
        <f t="shared" ca="1" si="13"/>
        <v/>
      </c>
      <c r="C122" s="11" t="str">
        <f t="shared" ca="1" si="14"/>
        <v/>
      </c>
    </row>
    <row r="123" spans="1:3" x14ac:dyDescent="0.2">
      <c r="A123" s="2" t="str">
        <f t="shared" ca="1" si="12"/>
        <v xml:space="preserve"> </v>
      </c>
      <c r="B123" s="2" t="str">
        <f t="shared" ca="1" si="13"/>
        <v/>
      </c>
      <c r="C123" s="11" t="str">
        <f t="shared" ca="1" si="14"/>
        <v/>
      </c>
    </row>
    <row r="124" spans="1:3" x14ac:dyDescent="0.2">
      <c r="A124" s="2" t="str">
        <f t="shared" ca="1" si="12"/>
        <v xml:space="preserve"> </v>
      </c>
      <c r="B124" s="2" t="str">
        <f t="shared" ca="1" si="13"/>
        <v/>
      </c>
      <c r="C124" s="11" t="str">
        <f t="shared" ca="1" si="14"/>
        <v/>
      </c>
    </row>
    <row r="125" spans="1:3" x14ac:dyDescent="0.2">
      <c r="A125" s="2" t="str">
        <f t="shared" ca="1" si="12"/>
        <v xml:space="preserve"> </v>
      </c>
      <c r="B125" s="2" t="str">
        <f t="shared" ca="1" si="13"/>
        <v/>
      </c>
      <c r="C125" s="11" t="str">
        <f t="shared" ca="1" si="14"/>
        <v/>
      </c>
    </row>
    <row r="126" spans="1:3" x14ac:dyDescent="0.2">
      <c r="A126" s="2" t="str">
        <f t="shared" ca="1" si="12"/>
        <v xml:space="preserve"> </v>
      </c>
      <c r="B126" s="2" t="str">
        <f t="shared" ca="1" si="13"/>
        <v/>
      </c>
      <c r="C126" s="11" t="str">
        <f t="shared" ca="1" si="14"/>
        <v/>
      </c>
    </row>
    <row r="127" spans="1:3" x14ac:dyDescent="0.2">
      <c r="A127" s="2" t="str">
        <f t="shared" ca="1" si="12"/>
        <v xml:space="preserve"> </v>
      </c>
      <c r="B127" s="2" t="str">
        <f t="shared" ca="1" si="13"/>
        <v/>
      </c>
      <c r="C127" s="11" t="str">
        <f t="shared" ca="1" si="14"/>
        <v/>
      </c>
    </row>
    <row r="128" spans="1:3" x14ac:dyDescent="0.2">
      <c r="A128" s="2" t="str">
        <f t="shared" ca="1" si="12"/>
        <v xml:space="preserve"> </v>
      </c>
      <c r="B128" s="2" t="str">
        <f t="shared" ca="1" si="13"/>
        <v/>
      </c>
      <c r="C128" s="11" t="str">
        <f t="shared" ca="1" si="14"/>
        <v/>
      </c>
    </row>
    <row r="129" spans="1:3" x14ac:dyDescent="0.2">
      <c r="A129" s="2" t="str">
        <f t="shared" ca="1" si="12"/>
        <v xml:space="preserve"> </v>
      </c>
      <c r="B129" s="2" t="str">
        <f t="shared" ca="1" si="13"/>
        <v/>
      </c>
      <c r="C129" s="11" t="str">
        <f t="shared" ca="1" si="14"/>
        <v/>
      </c>
    </row>
    <row r="130" spans="1:3" x14ac:dyDescent="0.2">
      <c r="A130" s="2" t="str">
        <f t="shared" ref="A130:A193" ca="1" si="17">IF(ISNUMBER((INDIRECT(ADDRESS(ROW(),1,,,sheet)))),(INDIRECT(ADDRESS(ROW(),1,,,sheet))-INDIRECT(ADDRESS(2,1,,,sheet)))*86400," ")</f>
        <v xml:space="preserve"> </v>
      </c>
      <c r="B130" s="2" t="str">
        <f t="shared" ref="B130:B193" ca="1" si="18">IF(ISNUMBER(INDIRECT(ADDRESS(ROW(),column,,,sheet))),INDIRECT(ADDRESS(ROW(),column,,,sheet)),"")</f>
        <v/>
      </c>
      <c r="C130" s="11" t="str">
        <f t="shared" ref="C130:C193" ca="1" si="19">IF(ISNUMBER(INDIRECT(ADDRESS(ROW(),column,,,sheet))),Csat-(Csat-INDIRECT(ADDRESS(2,4,,,sheet)))*EXP(-VLOOKUP(sheet,resultstable,3)*A130),"")</f>
        <v/>
      </c>
    </row>
    <row r="131" spans="1:3" x14ac:dyDescent="0.2">
      <c r="A131" s="2" t="str">
        <f t="shared" ca="1" si="17"/>
        <v xml:space="preserve"> </v>
      </c>
      <c r="B131" s="2" t="str">
        <f t="shared" ca="1" si="18"/>
        <v/>
      </c>
      <c r="C131" s="11" t="str">
        <f t="shared" ca="1" si="19"/>
        <v/>
      </c>
    </row>
    <row r="132" spans="1:3" x14ac:dyDescent="0.2">
      <c r="A132" s="2" t="str">
        <f t="shared" ca="1" si="17"/>
        <v xml:space="preserve"> </v>
      </c>
      <c r="B132" s="2" t="str">
        <f t="shared" ca="1" si="18"/>
        <v/>
      </c>
      <c r="C132" s="11" t="str">
        <f t="shared" ca="1" si="19"/>
        <v/>
      </c>
    </row>
    <row r="133" spans="1:3" x14ac:dyDescent="0.2">
      <c r="A133" s="2" t="str">
        <f t="shared" ca="1" si="17"/>
        <v xml:space="preserve"> </v>
      </c>
      <c r="B133" s="2" t="str">
        <f t="shared" ca="1" si="18"/>
        <v/>
      </c>
      <c r="C133" s="11" t="str">
        <f t="shared" ca="1" si="19"/>
        <v/>
      </c>
    </row>
    <row r="134" spans="1:3" x14ac:dyDescent="0.2">
      <c r="A134" s="2" t="str">
        <f t="shared" ca="1" si="17"/>
        <v xml:space="preserve"> </v>
      </c>
      <c r="B134" s="2" t="str">
        <f t="shared" ca="1" si="18"/>
        <v/>
      </c>
      <c r="C134" s="11" t="str">
        <f t="shared" ca="1" si="19"/>
        <v/>
      </c>
    </row>
    <row r="135" spans="1:3" x14ac:dyDescent="0.2">
      <c r="A135" s="2" t="str">
        <f t="shared" ca="1" si="17"/>
        <v xml:space="preserve"> </v>
      </c>
      <c r="B135" s="2" t="str">
        <f t="shared" ca="1" si="18"/>
        <v/>
      </c>
      <c r="C135" s="11" t="str">
        <f t="shared" ca="1" si="19"/>
        <v/>
      </c>
    </row>
    <row r="136" spans="1:3" x14ac:dyDescent="0.2">
      <c r="A136" s="2" t="str">
        <f t="shared" ca="1" si="17"/>
        <v xml:space="preserve"> </v>
      </c>
      <c r="B136" s="2" t="str">
        <f t="shared" ca="1" si="18"/>
        <v/>
      </c>
      <c r="C136" s="11" t="str">
        <f t="shared" ca="1" si="19"/>
        <v/>
      </c>
    </row>
    <row r="137" spans="1:3" x14ac:dyDescent="0.2">
      <c r="A137" s="2" t="str">
        <f t="shared" ca="1" si="17"/>
        <v xml:space="preserve"> </v>
      </c>
      <c r="B137" s="2" t="str">
        <f t="shared" ca="1" si="18"/>
        <v/>
      </c>
      <c r="C137" s="11" t="str">
        <f t="shared" ca="1" si="19"/>
        <v/>
      </c>
    </row>
    <row r="138" spans="1:3" x14ac:dyDescent="0.2">
      <c r="A138" s="2" t="str">
        <f t="shared" ca="1" si="17"/>
        <v xml:space="preserve"> </v>
      </c>
      <c r="B138" s="2" t="str">
        <f t="shared" ca="1" si="18"/>
        <v/>
      </c>
      <c r="C138" s="11" t="str">
        <f t="shared" ca="1" si="19"/>
        <v/>
      </c>
    </row>
    <row r="139" spans="1:3" x14ac:dyDescent="0.2">
      <c r="A139" s="2" t="str">
        <f t="shared" ca="1" si="17"/>
        <v xml:space="preserve"> </v>
      </c>
      <c r="B139" s="2" t="str">
        <f t="shared" ca="1" si="18"/>
        <v/>
      </c>
      <c r="C139" s="11" t="str">
        <f t="shared" ca="1" si="19"/>
        <v/>
      </c>
    </row>
    <row r="140" spans="1:3" x14ac:dyDescent="0.2">
      <c r="A140" s="2" t="str">
        <f t="shared" ca="1" si="17"/>
        <v xml:space="preserve"> </v>
      </c>
      <c r="B140" s="2" t="str">
        <f t="shared" ca="1" si="18"/>
        <v/>
      </c>
      <c r="C140" s="11" t="str">
        <f t="shared" ca="1" si="19"/>
        <v/>
      </c>
    </row>
    <row r="141" spans="1:3" x14ac:dyDescent="0.2">
      <c r="A141" s="2" t="str">
        <f t="shared" ca="1" si="17"/>
        <v xml:space="preserve"> </v>
      </c>
      <c r="B141" s="2" t="str">
        <f t="shared" ca="1" si="18"/>
        <v/>
      </c>
      <c r="C141" s="11" t="str">
        <f t="shared" ca="1" si="19"/>
        <v/>
      </c>
    </row>
    <row r="142" spans="1:3" x14ac:dyDescent="0.2">
      <c r="A142" s="2" t="str">
        <f t="shared" ca="1" si="17"/>
        <v xml:space="preserve"> </v>
      </c>
      <c r="B142" s="2" t="str">
        <f t="shared" ca="1" si="18"/>
        <v/>
      </c>
      <c r="C142" s="11" t="str">
        <f t="shared" ca="1" si="19"/>
        <v/>
      </c>
    </row>
    <row r="143" spans="1:3" x14ac:dyDescent="0.2">
      <c r="A143" s="2" t="str">
        <f t="shared" ca="1" si="17"/>
        <v xml:space="preserve"> </v>
      </c>
      <c r="B143" s="2" t="str">
        <f t="shared" ca="1" si="18"/>
        <v/>
      </c>
      <c r="C143" s="11" t="str">
        <f t="shared" ca="1" si="19"/>
        <v/>
      </c>
    </row>
    <row r="144" spans="1:3" x14ac:dyDescent="0.2">
      <c r="A144" s="2" t="str">
        <f t="shared" ca="1" si="17"/>
        <v xml:space="preserve"> </v>
      </c>
      <c r="B144" s="2" t="str">
        <f t="shared" ca="1" si="18"/>
        <v/>
      </c>
      <c r="C144" s="11" t="str">
        <f t="shared" ca="1" si="19"/>
        <v/>
      </c>
    </row>
    <row r="145" spans="1:3" x14ac:dyDescent="0.2">
      <c r="A145" s="2" t="str">
        <f t="shared" ca="1" si="17"/>
        <v xml:space="preserve"> </v>
      </c>
      <c r="B145" s="2" t="str">
        <f t="shared" ca="1" si="18"/>
        <v/>
      </c>
      <c r="C145" s="11" t="str">
        <f t="shared" ca="1" si="19"/>
        <v/>
      </c>
    </row>
    <row r="146" spans="1:3" x14ac:dyDescent="0.2">
      <c r="A146" s="2" t="str">
        <f t="shared" ca="1" si="17"/>
        <v xml:space="preserve"> </v>
      </c>
      <c r="B146" s="2" t="str">
        <f t="shared" ca="1" si="18"/>
        <v/>
      </c>
      <c r="C146" s="11" t="str">
        <f t="shared" ca="1" si="19"/>
        <v/>
      </c>
    </row>
    <row r="147" spans="1:3" x14ac:dyDescent="0.2">
      <c r="A147" s="2" t="str">
        <f t="shared" ca="1" si="17"/>
        <v xml:space="preserve"> </v>
      </c>
      <c r="B147" s="2" t="str">
        <f t="shared" ca="1" si="18"/>
        <v/>
      </c>
      <c r="C147" s="11" t="str">
        <f t="shared" ca="1" si="19"/>
        <v/>
      </c>
    </row>
    <row r="148" spans="1:3" x14ac:dyDescent="0.2">
      <c r="A148" s="2" t="str">
        <f t="shared" ca="1" si="17"/>
        <v xml:space="preserve"> </v>
      </c>
      <c r="B148" s="2" t="str">
        <f t="shared" ca="1" si="18"/>
        <v/>
      </c>
      <c r="C148" s="11" t="str">
        <f t="shared" ca="1" si="19"/>
        <v/>
      </c>
    </row>
    <row r="149" spans="1:3" x14ac:dyDescent="0.2">
      <c r="A149" s="2" t="str">
        <f t="shared" ca="1" si="17"/>
        <v xml:space="preserve"> </v>
      </c>
      <c r="B149" s="2" t="str">
        <f t="shared" ca="1" si="18"/>
        <v/>
      </c>
      <c r="C149" s="11" t="str">
        <f t="shared" ca="1" si="19"/>
        <v/>
      </c>
    </row>
    <row r="150" spans="1:3" x14ac:dyDescent="0.2">
      <c r="A150" s="2" t="str">
        <f t="shared" ca="1" si="17"/>
        <v xml:space="preserve"> </v>
      </c>
      <c r="B150" s="2" t="str">
        <f t="shared" ca="1" si="18"/>
        <v/>
      </c>
      <c r="C150" s="11" t="str">
        <f t="shared" ca="1" si="19"/>
        <v/>
      </c>
    </row>
    <row r="151" spans="1:3" x14ac:dyDescent="0.2">
      <c r="A151" s="2" t="str">
        <f t="shared" ca="1" si="17"/>
        <v xml:space="preserve"> </v>
      </c>
      <c r="B151" s="2" t="str">
        <f t="shared" ca="1" si="18"/>
        <v/>
      </c>
      <c r="C151" s="11" t="str">
        <f t="shared" ca="1" si="19"/>
        <v/>
      </c>
    </row>
    <row r="152" spans="1:3" x14ac:dyDescent="0.2">
      <c r="A152" s="2" t="str">
        <f t="shared" ca="1" si="17"/>
        <v xml:space="preserve"> </v>
      </c>
      <c r="B152" s="2" t="str">
        <f t="shared" ca="1" si="18"/>
        <v/>
      </c>
      <c r="C152" s="11" t="str">
        <f t="shared" ca="1" si="19"/>
        <v/>
      </c>
    </row>
    <row r="153" spans="1:3" x14ac:dyDescent="0.2">
      <c r="A153" s="2" t="str">
        <f t="shared" ca="1" si="17"/>
        <v xml:space="preserve"> </v>
      </c>
      <c r="B153" s="2" t="str">
        <f t="shared" ca="1" si="18"/>
        <v/>
      </c>
      <c r="C153" s="11" t="str">
        <f t="shared" ca="1" si="19"/>
        <v/>
      </c>
    </row>
    <row r="154" spans="1:3" x14ac:dyDescent="0.2">
      <c r="A154" s="2" t="str">
        <f t="shared" ca="1" si="17"/>
        <v xml:space="preserve"> </v>
      </c>
      <c r="B154" s="2" t="str">
        <f t="shared" ca="1" si="18"/>
        <v/>
      </c>
      <c r="C154" s="11" t="str">
        <f t="shared" ca="1" si="19"/>
        <v/>
      </c>
    </row>
    <row r="155" spans="1:3" x14ac:dyDescent="0.2">
      <c r="A155" s="2" t="str">
        <f t="shared" ca="1" si="17"/>
        <v xml:space="preserve"> </v>
      </c>
      <c r="B155" s="2" t="str">
        <f t="shared" ca="1" si="18"/>
        <v/>
      </c>
      <c r="C155" s="11" t="str">
        <f t="shared" ca="1" si="19"/>
        <v/>
      </c>
    </row>
    <row r="156" spans="1:3" x14ac:dyDescent="0.2">
      <c r="A156" s="2" t="str">
        <f t="shared" ca="1" si="17"/>
        <v xml:space="preserve"> </v>
      </c>
      <c r="B156" s="2" t="str">
        <f t="shared" ca="1" si="18"/>
        <v/>
      </c>
      <c r="C156" s="11" t="str">
        <f t="shared" ca="1" si="19"/>
        <v/>
      </c>
    </row>
    <row r="157" spans="1:3" x14ac:dyDescent="0.2">
      <c r="A157" s="2" t="str">
        <f t="shared" ca="1" si="17"/>
        <v xml:space="preserve"> </v>
      </c>
      <c r="B157" s="2" t="str">
        <f t="shared" ca="1" si="18"/>
        <v/>
      </c>
      <c r="C157" s="11" t="str">
        <f t="shared" ca="1" si="19"/>
        <v/>
      </c>
    </row>
    <row r="158" spans="1:3" x14ac:dyDescent="0.2">
      <c r="A158" s="2" t="str">
        <f t="shared" ca="1" si="17"/>
        <v xml:space="preserve"> </v>
      </c>
      <c r="B158" s="2" t="str">
        <f t="shared" ca="1" si="18"/>
        <v/>
      </c>
      <c r="C158" s="11" t="str">
        <f t="shared" ca="1" si="19"/>
        <v/>
      </c>
    </row>
    <row r="159" spans="1:3" x14ac:dyDescent="0.2">
      <c r="A159" s="2" t="str">
        <f t="shared" ca="1" si="17"/>
        <v xml:space="preserve"> </v>
      </c>
      <c r="B159" s="2" t="str">
        <f t="shared" ca="1" si="18"/>
        <v/>
      </c>
      <c r="C159" s="11" t="str">
        <f t="shared" ca="1" si="19"/>
        <v/>
      </c>
    </row>
    <row r="160" spans="1:3" x14ac:dyDescent="0.2">
      <c r="A160" s="2" t="str">
        <f t="shared" ca="1" si="17"/>
        <v xml:space="preserve"> </v>
      </c>
      <c r="B160" s="2" t="str">
        <f t="shared" ca="1" si="18"/>
        <v/>
      </c>
      <c r="C160" s="11" t="str">
        <f t="shared" ca="1" si="19"/>
        <v/>
      </c>
    </row>
    <row r="161" spans="1:3" x14ac:dyDescent="0.2">
      <c r="A161" s="2" t="str">
        <f t="shared" ca="1" si="17"/>
        <v xml:space="preserve"> </v>
      </c>
      <c r="B161" s="2" t="str">
        <f t="shared" ca="1" si="18"/>
        <v/>
      </c>
      <c r="C161" s="11" t="str">
        <f t="shared" ca="1" si="19"/>
        <v/>
      </c>
    </row>
    <row r="162" spans="1:3" x14ac:dyDescent="0.2">
      <c r="A162" s="2" t="str">
        <f t="shared" ca="1" si="17"/>
        <v xml:space="preserve"> </v>
      </c>
      <c r="B162" s="2" t="str">
        <f t="shared" ca="1" si="18"/>
        <v/>
      </c>
      <c r="C162" s="11" t="str">
        <f t="shared" ca="1" si="19"/>
        <v/>
      </c>
    </row>
    <row r="163" spans="1:3" x14ac:dyDescent="0.2">
      <c r="A163" s="2" t="str">
        <f t="shared" ca="1" si="17"/>
        <v xml:space="preserve"> </v>
      </c>
      <c r="B163" s="2" t="str">
        <f t="shared" ca="1" si="18"/>
        <v/>
      </c>
      <c r="C163" s="11" t="str">
        <f t="shared" ca="1" si="19"/>
        <v/>
      </c>
    </row>
    <row r="164" spans="1:3" x14ac:dyDescent="0.2">
      <c r="A164" s="2" t="str">
        <f t="shared" ca="1" si="17"/>
        <v xml:space="preserve"> </v>
      </c>
      <c r="B164" s="2" t="str">
        <f t="shared" ca="1" si="18"/>
        <v/>
      </c>
      <c r="C164" s="11" t="str">
        <f t="shared" ca="1" si="19"/>
        <v/>
      </c>
    </row>
    <row r="165" spans="1:3" x14ac:dyDescent="0.2">
      <c r="A165" s="2" t="str">
        <f t="shared" ca="1" si="17"/>
        <v xml:space="preserve"> </v>
      </c>
      <c r="B165" s="2" t="str">
        <f t="shared" ca="1" si="18"/>
        <v/>
      </c>
      <c r="C165" s="11" t="str">
        <f t="shared" ca="1" si="19"/>
        <v/>
      </c>
    </row>
    <row r="166" spans="1:3" x14ac:dyDescent="0.2">
      <c r="A166" s="2" t="str">
        <f t="shared" ca="1" si="17"/>
        <v xml:space="preserve"> </v>
      </c>
      <c r="B166" s="2" t="str">
        <f t="shared" ca="1" si="18"/>
        <v/>
      </c>
      <c r="C166" s="11" t="str">
        <f t="shared" ca="1" si="19"/>
        <v/>
      </c>
    </row>
    <row r="167" spans="1:3" x14ac:dyDescent="0.2">
      <c r="A167" s="2" t="str">
        <f t="shared" ca="1" si="17"/>
        <v xml:space="preserve"> </v>
      </c>
      <c r="B167" s="2" t="str">
        <f t="shared" ca="1" si="18"/>
        <v/>
      </c>
      <c r="C167" s="11" t="str">
        <f t="shared" ca="1" si="19"/>
        <v/>
      </c>
    </row>
    <row r="168" spans="1:3" x14ac:dyDescent="0.2">
      <c r="A168" s="2" t="str">
        <f t="shared" ca="1" si="17"/>
        <v xml:space="preserve"> </v>
      </c>
      <c r="B168" s="2" t="str">
        <f t="shared" ca="1" si="18"/>
        <v/>
      </c>
      <c r="C168" s="11" t="str">
        <f t="shared" ca="1" si="19"/>
        <v/>
      </c>
    </row>
    <row r="169" spans="1:3" x14ac:dyDescent="0.2">
      <c r="A169" s="2" t="str">
        <f t="shared" ca="1" si="17"/>
        <v xml:space="preserve"> </v>
      </c>
      <c r="B169" s="2" t="str">
        <f t="shared" ca="1" si="18"/>
        <v/>
      </c>
      <c r="C169" s="11" t="str">
        <f t="shared" ca="1" si="19"/>
        <v/>
      </c>
    </row>
    <row r="170" spans="1:3" x14ac:dyDescent="0.2">
      <c r="A170" s="2" t="str">
        <f t="shared" ca="1" si="17"/>
        <v xml:space="preserve"> </v>
      </c>
      <c r="B170" s="2" t="str">
        <f t="shared" ca="1" si="18"/>
        <v/>
      </c>
      <c r="C170" s="11" t="str">
        <f t="shared" ca="1" si="19"/>
        <v/>
      </c>
    </row>
    <row r="171" spans="1:3" x14ac:dyDescent="0.2">
      <c r="A171" s="2" t="str">
        <f t="shared" ca="1" si="17"/>
        <v xml:space="preserve"> </v>
      </c>
      <c r="B171" s="2" t="str">
        <f t="shared" ca="1" si="18"/>
        <v/>
      </c>
      <c r="C171" s="11" t="str">
        <f t="shared" ca="1" si="19"/>
        <v/>
      </c>
    </row>
    <row r="172" spans="1:3" x14ac:dyDescent="0.2">
      <c r="A172" s="2" t="str">
        <f t="shared" ca="1" si="17"/>
        <v xml:space="preserve"> </v>
      </c>
      <c r="B172" s="2" t="str">
        <f t="shared" ca="1" si="18"/>
        <v/>
      </c>
      <c r="C172" s="11" t="str">
        <f t="shared" ca="1" si="19"/>
        <v/>
      </c>
    </row>
    <row r="173" spans="1:3" x14ac:dyDescent="0.2">
      <c r="A173" s="2" t="str">
        <f t="shared" ca="1" si="17"/>
        <v xml:space="preserve"> </v>
      </c>
      <c r="B173" s="2" t="str">
        <f t="shared" ca="1" si="18"/>
        <v/>
      </c>
      <c r="C173" s="11" t="str">
        <f t="shared" ca="1" si="19"/>
        <v/>
      </c>
    </row>
    <row r="174" spans="1:3" x14ac:dyDescent="0.2">
      <c r="A174" s="2" t="str">
        <f t="shared" ca="1" si="17"/>
        <v xml:space="preserve"> </v>
      </c>
      <c r="B174" s="2" t="str">
        <f t="shared" ca="1" si="18"/>
        <v/>
      </c>
      <c r="C174" s="11" t="str">
        <f t="shared" ca="1" si="19"/>
        <v/>
      </c>
    </row>
    <row r="175" spans="1:3" x14ac:dyDescent="0.2">
      <c r="A175" s="2" t="str">
        <f t="shared" ca="1" si="17"/>
        <v xml:space="preserve"> </v>
      </c>
      <c r="B175" s="2" t="str">
        <f t="shared" ca="1" si="18"/>
        <v/>
      </c>
      <c r="C175" s="11" t="str">
        <f t="shared" ca="1" si="19"/>
        <v/>
      </c>
    </row>
    <row r="176" spans="1:3" x14ac:dyDescent="0.2">
      <c r="A176" s="2" t="str">
        <f t="shared" ca="1" si="17"/>
        <v xml:space="preserve"> </v>
      </c>
      <c r="B176" s="2" t="str">
        <f t="shared" ca="1" si="18"/>
        <v/>
      </c>
      <c r="C176" s="11" t="str">
        <f t="shared" ca="1" si="19"/>
        <v/>
      </c>
    </row>
    <row r="177" spans="1:3" x14ac:dyDescent="0.2">
      <c r="A177" s="2" t="str">
        <f t="shared" ca="1" si="17"/>
        <v xml:space="preserve"> </v>
      </c>
      <c r="B177" s="2" t="str">
        <f t="shared" ca="1" si="18"/>
        <v/>
      </c>
      <c r="C177" s="11" t="str">
        <f t="shared" ca="1" si="19"/>
        <v/>
      </c>
    </row>
    <row r="178" spans="1:3" x14ac:dyDescent="0.2">
      <c r="A178" s="2" t="str">
        <f t="shared" ca="1" si="17"/>
        <v xml:space="preserve"> </v>
      </c>
      <c r="B178" s="2" t="str">
        <f t="shared" ca="1" si="18"/>
        <v/>
      </c>
      <c r="C178" s="11" t="str">
        <f t="shared" ca="1" si="19"/>
        <v/>
      </c>
    </row>
    <row r="179" spans="1:3" x14ac:dyDescent="0.2">
      <c r="A179" s="2" t="str">
        <f t="shared" ca="1" si="17"/>
        <v xml:space="preserve"> </v>
      </c>
      <c r="B179" s="2" t="str">
        <f t="shared" ca="1" si="18"/>
        <v/>
      </c>
      <c r="C179" s="11" t="str">
        <f t="shared" ca="1" si="19"/>
        <v/>
      </c>
    </row>
    <row r="180" spans="1:3" x14ac:dyDescent="0.2">
      <c r="A180" s="2" t="str">
        <f t="shared" ca="1" si="17"/>
        <v xml:space="preserve"> </v>
      </c>
      <c r="B180" s="2" t="str">
        <f t="shared" ca="1" si="18"/>
        <v/>
      </c>
      <c r="C180" s="11" t="str">
        <f t="shared" ca="1" si="19"/>
        <v/>
      </c>
    </row>
    <row r="181" spans="1:3" x14ac:dyDescent="0.2">
      <c r="A181" s="2" t="str">
        <f t="shared" ca="1" si="17"/>
        <v xml:space="preserve"> </v>
      </c>
      <c r="B181" s="2" t="str">
        <f t="shared" ca="1" si="18"/>
        <v/>
      </c>
      <c r="C181" s="11" t="str">
        <f t="shared" ca="1" si="19"/>
        <v/>
      </c>
    </row>
    <row r="182" spans="1:3" x14ac:dyDescent="0.2">
      <c r="A182" s="2" t="str">
        <f t="shared" ca="1" si="17"/>
        <v xml:space="preserve"> </v>
      </c>
      <c r="B182" s="2" t="str">
        <f t="shared" ca="1" si="18"/>
        <v/>
      </c>
      <c r="C182" s="11" t="str">
        <f t="shared" ca="1" si="19"/>
        <v/>
      </c>
    </row>
    <row r="183" spans="1:3" x14ac:dyDescent="0.2">
      <c r="A183" s="2" t="str">
        <f t="shared" ca="1" si="17"/>
        <v xml:space="preserve"> </v>
      </c>
      <c r="B183" s="2" t="str">
        <f t="shared" ca="1" si="18"/>
        <v/>
      </c>
      <c r="C183" s="11" t="str">
        <f t="shared" ca="1" si="19"/>
        <v/>
      </c>
    </row>
    <row r="184" spans="1:3" x14ac:dyDescent="0.2">
      <c r="A184" s="2" t="str">
        <f t="shared" ca="1" si="17"/>
        <v xml:space="preserve"> </v>
      </c>
      <c r="B184" s="2" t="str">
        <f t="shared" ca="1" si="18"/>
        <v/>
      </c>
      <c r="C184" s="11" t="str">
        <f t="shared" ca="1" si="19"/>
        <v/>
      </c>
    </row>
    <row r="185" spans="1:3" x14ac:dyDescent="0.2">
      <c r="A185" s="2" t="str">
        <f t="shared" ca="1" si="17"/>
        <v xml:space="preserve"> </v>
      </c>
      <c r="B185" s="2" t="str">
        <f t="shared" ca="1" si="18"/>
        <v/>
      </c>
      <c r="C185" s="11" t="str">
        <f t="shared" ca="1" si="19"/>
        <v/>
      </c>
    </row>
    <row r="186" spans="1:3" x14ac:dyDescent="0.2">
      <c r="A186" s="2" t="str">
        <f t="shared" ca="1" si="17"/>
        <v xml:space="preserve"> </v>
      </c>
      <c r="B186" s="2" t="str">
        <f t="shared" ca="1" si="18"/>
        <v/>
      </c>
      <c r="C186" s="11" t="str">
        <f t="shared" ca="1" si="19"/>
        <v/>
      </c>
    </row>
    <row r="187" spans="1:3" x14ac:dyDescent="0.2">
      <c r="A187" s="2" t="str">
        <f t="shared" ca="1" si="17"/>
        <v xml:space="preserve"> </v>
      </c>
      <c r="B187" s="2" t="str">
        <f t="shared" ca="1" si="18"/>
        <v/>
      </c>
      <c r="C187" s="11" t="str">
        <f t="shared" ca="1" si="19"/>
        <v/>
      </c>
    </row>
    <row r="188" spans="1:3" x14ac:dyDescent="0.2">
      <c r="A188" s="2" t="str">
        <f t="shared" ca="1" si="17"/>
        <v xml:space="preserve"> </v>
      </c>
      <c r="B188" s="2" t="str">
        <f t="shared" ca="1" si="18"/>
        <v/>
      </c>
      <c r="C188" s="11" t="str">
        <f t="shared" ca="1" si="19"/>
        <v/>
      </c>
    </row>
    <row r="189" spans="1:3" x14ac:dyDescent="0.2">
      <c r="A189" s="2" t="str">
        <f t="shared" ca="1" si="17"/>
        <v xml:space="preserve"> </v>
      </c>
      <c r="B189" s="2" t="str">
        <f t="shared" ca="1" si="18"/>
        <v/>
      </c>
      <c r="C189" s="11" t="str">
        <f t="shared" ca="1" si="19"/>
        <v/>
      </c>
    </row>
    <row r="190" spans="1:3" x14ac:dyDescent="0.2">
      <c r="A190" s="2" t="str">
        <f t="shared" ca="1" si="17"/>
        <v xml:space="preserve"> </v>
      </c>
      <c r="B190" s="2" t="str">
        <f t="shared" ca="1" si="18"/>
        <v/>
      </c>
      <c r="C190" s="11" t="str">
        <f t="shared" ca="1" si="19"/>
        <v/>
      </c>
    </row>
    <row r="191" spans="1:3" x14ac:dyDescent="0.2">
      <c r="A191" s="2" t="str">
        <f t="shared" ca="1" si="17"/>
        <v xml:space="preserve"> </v>
      </c>
      <c r="B191" s="2" t="str">
        <f t="shared" ca="1" si="18"/>
        <v/>
      </c>
      <c r="C191" s="11" t="str">
        <f t="shared" ca="1" si="19"/>
        <v/>
      </c>
    </row>
    <row r="192" spans="1:3" x14ac:dyDescent="0.2">
      <c r="A192" s="2" t="str">
        <f t="shared" ca="1" si="17"/>
        <v xml:space="preserve"> </v>
      </c>
      <c r="B192" s="2" t="str">
        <f t="shared" ca="1" si="18"/>
        <v/>
      </c>
      <c r="C192" s="11" t="str">
        <f t="shared" ca="1" si="19"/>
        <v/>
      </c>
    </row>
    <row r="193" spans="1:3" x14ac:dyDescent="0.2">
      <c r="A193" s="2" t="str">
        <f t="shared" ca="1" si="17"/>
        <v xml:space="preserve"> </v>
      </c>
      <c r="B193" s="2" t="str">
        <f t="shared" ca="1" si="18"/>
        <v/>
      </c>
      <c r="C193" s="11" t="str">
        <f t="shared" ca="1" si="19"/>
        <v/>
      </c>
    </row>
    <row r="194" spans="1:3" x14ac:dyDescent="0.2">
      <c r="A194" s="2" t="str">
        <f t="shared" ref="A194:A257" ca="1" si="20">IF(ISNUMBER((INDIRECT(ADDRESS(ROW(),1,,,sheet)))),(INDIRECT(ADDRESS(ROW(),1,,,sheet))-INDIRECT(ADDRESS(2,1,,,sheet)))*86400," ")</f>
        <v xml:space="preserve"> </v>
      </c>
      <c r="B194" s="2" t="str">
        <f t="shared" ref="B194:B257" ca="1" si="21">IF(ISNUMBER(INDIRECT(ADDRESS(ROW(),column,,,sheet))),INDIRECT(ADDRESS(ROW(),column,,,sheet)),"")</f>
        <v/>
      </c>
      <c r="C194" s="11" t="str">
        <f t="shared" ref="C194:C257" ca="1" si="22">IF(ISNUMBER(INDIRECT(ADDRESS(ROW(),column,,,sheet))),Csat-(Csat-INDIRECT(ADDRESS(2,4,,,sheet)))*EXP(-VLOOKUP(sheet,resultstable,3)*A194),"")</f>
        <v/>
      </c>
    </row>
    <row r="195" spans="1:3" x14ac:dyDescent="0.2">
      <c r="A195" s="2" t="str">
        <f t="shared" ca="1" si="20"/>
        <v xml:space="preserve"> </v>
      </c>
      <c r="B195" s="2" t="str">
        <f t="shared" ca="1" si="21"/>
        <v/>
      </c>
      <c r="C195" s="11" t="str">
        <f t="shared" ca="1" si="22"/>
        <v/>
      </c>
    </row>
    <row r="196" spans="1:3" x14ac:dyDescent="0.2">
      <c r="A196" s="2" t="str">
        <f t="shared" ca="1" si="20"/>
        <v xml:space="preserve"> </v>
      </c>
      <c r="B196" s="2" t="str">
        <f t="shared" ca="1" si="21"/>
        <v/>
      </c>
      <c r="C196" s="11" t="str">
        <f t="shared" ca="1" si="22"/>
        <v/>
      </c>
    </row>
    <row r="197" spans="1:3" x14ac:dyDescent="0.2">
      <c r="A197" s="2" t="str">
        <f t="shared" ca="1" si="20"/>
        <v xml:space="preserve"> </v>
      </c>
      <c r="B197" s="2" t="str">
        <f t="shared" ca="1" si="21"/>
        <v/>
      </c>
      <c r="C197" s="11" t="str">
        <f t="shared" ca="1" si="22"/>
        <v/>
      </c>
    </row>
    <row r="198" spans="1:3" x14ac:dyDescent="0.2">
      <c r="A198" s="2" t="str">
        <f t="shared" ca="1" si="20"/>
        <v xml:space="preserve"> </v>
      </c>
      <c r="B198" s="2" t="str">
        <f t="shared" ca="1" si="21"/>
        <v/>
      </c>
      <c r="C198" s="11" t="str">
        <f t="shared" ca="1" si="22"/>
        <v/>
      </c>
    </row>
    <row r="199" spans="1:3" x14ac:dyDescent="0.2">
      <c r="A199" s="2" t="str">
        <f t="shared" ca="1" si="20"/>
        <v xml:space="preserve"> </v>
      </c>
      <c r="B199" s="2" t="str">
        <f t="shared" ca="1" si="21"/>
        <v/>
      </c>
      <c r="C199" s="11" t="str">
        <f t="shared" ca="1" si="22"/>
        <v/>
      </c>
    </row>
    <row r="200" spans="1:3" x14ac:dyDescent="0.2">
      <c r="A200" s="2" t="str">
        <f t="shared" ca="1" si="20"/>
        <v xml:space="preserve"> </v>
      </c>
      <c r="B200" s="2" t="str">
        <f t="shared" ca="1" si="21"/>
        <v/>
      </c>
      <c r="C200" s="11" t="str">
        <f t="shared" ca="1" si="22"/>
        <v/>
      </c>
    </row>
    <row r="201" spans="1:3" x14ac:dyDescent="0.2">
      <c r="A201" s="2" t="str">
        <f t="shared" ca="1" si="20"/>
        <v xml:space="preserve"> </v>
      </c>
      <c r="B201" s="2" t="str">
        <f t="shared" ca="1" si="21"/>
        <v/>
      </c>
      <c r="C201" s="11" t="str">
        <f t="shared" ca="1" si="22"/>
        <v/>
      </c>
    </row>
    <row r="202" spans="1:3" x14ac:dyDescent="0.2">
      <c r="A202" s="2" t="str">
        <f t="shared" ca="1" si="20"/>
        <v xml:space="preserve"> </v>
      </c>
      <c r="B202" s="2" t="str">
        <f t="shared" ca="1" si="21"/>
        <v/>
      </c>
      <c r="C202" s="11" t="str">
        <f t="shared" ca="1" si="22"/>
        <v/>
      </c>
    </row>
    <row r="203" spans="1:3" x14ac:dyDescent="0.2">
      <c r="A203" s="2" t="str">
        <f t="shared" ca="1" si="20"/>
        <v xml:space="preserve"> </v>
      </c>
      <c r="B203" s="2" t="str">
        <f t="shared" ca="1" si="21"/>
        <v/>
      </c>
      <c r="C203" s="11" t="str">
        <f t="shared" ca="1" si="22"/>
        <v/>
      </c>
    </row>
    <row r="204" spans="1:3" x14ac:dyDescent="0.2">
      <c r="A204" s="2" t="str">
        <f t="shared" ca="1" si="20"/>
        <v xml:space="preserve"> </v>
      </c>
      <c r="B204" s="2" t="str">
        <f t="shared" ca="1" si="21"/>
        <v/>
      </c>
      <c r="C204" s="11" t="str">
        <f t="shared" ca="1" si="22"/>
        <v/>
      </c>
    </row>
    <row r="205" spans="1:3" x14ac:dyDescent="0.2">
      <c r="A205" s="2" t="str">
        <f t="shared" ca="1" si="20"/>
        <v xml:space="preserve"> </v>
      </c>
      <c r="B205" s="2" t="str">
        <f t="shared" ca="1" si="21"/>
        <v/>
      </c>
      <c r="C205" s="11" t="str">
        <f t="shared" ca="1" si="22"/>
        <v/>
      </c>
    </row>
    <row r="206" spans="1:3" x14ac:dyDescent="0.2">
      <c r="A206" s="2" t="str">
        <f t="shared" ca="1" si="20"/>
        <v xml:space="preserve"> </v>
      </c>
      <c r="B206" s="2" t="str">
        <f t="shared" ca="1" si="21"/>
        <v/>
      </c>
      <c r="C206" s="11" t="str">
        <f t="shared" ca="1" si="22"/>
        <v/>
      </c>
    </row>
    <row r="207" spans="1:3" x14ac:dyDescent="0.2">
      <c r="A207" s="2" t="str">
        <f t="shared" ca="1" si="20"/>
        <v xml:space="preserve"> </v>
      </c>
      <c r="B207" s="2" t="str">
        <f t="shared" ca="1" si="21"/>
        <v/>
      </c>
      <c r="C207" s="11" t="str">
        <f t="shared" ca="1" si="22"/>
        <v/>
      </c>
    </row>
    <row r="208" spans="1:3" x14ac:dyDescent="0.2">
      <c r="A208" s="2" t="str">
        <f t="shared" ca="1" si="20"/>
        <v xml:space="preserve"> </v>
      </c>
      <c r="B208" s="2" t="str">
        <f t="shared" ca="1" si="21"/>
        <v/>
      </c>
      <c r="C208" s="11" t="str">
        <f t="shared" ca="1" si="22"/>
        <v/>
      </c>
    </row>
    <row r="209" spans="1:3" x14ac:dyDescent="0.2">
      <c r="A209" s="2" t="str">
        <f t="shared" ca="1" si="20"/>
        <v xml:space="preserve"> </v>
      </c>
      <c r="B209" s="2" t="str">
        <f t="shared" ca="1" si="21"/>
        <v/>
      </c>
      <c r="C209" s="11" t="str">
        <f t="shared" ca="1" si="22"/>
        <v/>
      </c>
    </row>
    <row r="210" spans="1:3" x14ac:dyDescent="0.2">
      <c r="A210" s="2" t="str">
        <f t="shared" ca="1" si="20"/>
        <v xml:space="preserve"> </v>
      </c>
      <c r="B210" s="2" t="str">
        <f t="shared" ca="1" si="21"/>
        <v/>
      </c>
      <c r="C210" s="11" t="str">
        <f t="shared" ca="1" si="22"/>
        <v/>
      </c>
    </row>
    <row r="211" spans="1:3" x14ac:dyDescent="0.2">
      <c r="A211" s="2" t="str">
        <f t="shared" ca="1" si="20"/>
        <v xml:space="preserve"> </v>
      </c>
      <c r="B211" s="2" t="str">
        <f t="shared" ca="1" si="21"/>
        <v/>
      </c>
      <c r="C211" s="11" t="str">
        <f t="shared" ca="1" si="22"/>
        <v/>
      </c>
    </row>
    <row r="212" spans="1:3" x14ac:dyDescent="0.2">
      <c r="A212" s="2" t="str">
        <f t="shared" ca="1" si="20"/>
        <v xml:space="preserve"> </v>
      </c>
      <c r="B212" s="2" t="str">
        <f t="shared" ca="1" si="21"/>
        <v/>
      </c>
      <c r="C212" s="11" t="str">
        <f t="shared" ca="1" si="22"/>
        <v/>
      </c>
    </row>
    <row r="213" spans="1:3" x14ac:dyDescent="0.2">
      <c r="A213" s="2" t="str">
        <f t="shared" ca="1" si="20"/>
        <v xml:space="preserve"> </v>
      </c>
      <c r="B213" s="2" t="str">
        <f t="shared" ca="1" si="21"/>
        <v/>
      </c>
      <c r="C213" s="11" t="str">
        <f t="shared" ca="1" si="22"/>
        <v/>
      </c>
    </row>
    <row r="214" spans="1:3" x14ac:dyDescent="0.2">
      <c r="A214" s="2" t="str">
        <f t="shared" ca="1" si="20"/>
        <v xml:space="preserve"> </v>
      </c>
      <c r="B214" s="2" t="str">
        <f t="shared" ca="1" si="21"/>
        <v/>
      </c>
      <c r="C214" s="11" t="str">
        <f t="shared" ca="1" si="22"/>
        <v/>
      </c>
    </row>
    <row r="215" spans="1:3" x14ac:dyDescent="0.2">
      <c r="A215" s="2" t="str">
        <f t="shared" ca="1" si="20"/>
        <v xml:space="preserve"> </v>
      </c>
      <c r="B215" s="2" t="str">
        <f t="shared" ca="1" si="21"/>
        <v/>
      </c>
      <c r="C215" s="11" t="str">
        <f t="shared" ca="1" si="22"/>
        <v/>
      </c>
    </row>
    <row r="216" spans="1:3" x14ac:dyDescent="0.2">
      <c r="A216" s="2" t="str">
        <f t="shared" ca="1" si="20"/>
        <v xml:space="preserve"> </v>
      </c>
      <c r="B216" s="2" t="str">
        <f t="shared" ca="1" si="21"/>
        <v/>
      </c>
      <c r="C216" s="11" t="str">
        <f t="shared" ca="1" si="22"/>
        <v/>
      </c>
    </row>
    <row r="217" spans="1:3" x14ac:dyDescent="0.2">
      <c r="A217" s="2" t="str">
        <f t="shared" ca="1" si="20"/>
        <v xml:space="preserve"> </v>
      </c>
      <c r="B217" s="2" t="str">
        <f t="shared" ca="1" si="21"/>
        <v/>
      </c>
      <c r="C217" s="11" t="str">
        <f t="shared" ca="1" si="22"/>
        <v/>
      </c>
    </row>
    <row r="218" spans="1:3" x14ac:dyDescent="0.2">
      <c r="A218" s="2" t="str">
        <f t="shared" ca="1" si="20"/>
        <v xml:space="preserve"> </v>
      </c>
      <c r="B218" s="2" t="str">
        <f t="shared" ca="1" si="21"/>
        <v/>
      </c>
      <c r="C218" s="11" t="str">
        <f t="shared" ca="1" si="22"/>
        <v/>
      </c>
    </row>
    <row r="219" spans="1:3" x14ac:dyDescent="0.2">
      <c r="A219" s="2" t="str">
        <f t="shared" ca="1" si="20"/>
        <v xml:space="preserve"> </v>
      </c>
      <c r="B219" s="2" t="str">
        <f t="shared" ca="1" si="21"/>
        <v/>
      </c>
      <c r="C219" s="11" t="str">
        <f t="shared" ca="1" si="22"/>
        <v/>
      </c>
    </row>
    <row r="220" spans="1:3" x14ac:dyDescent="0.2">
      <c r="A220" s="2" t="str">
        <f t="shared" ca="1" si="20"/>
        <v xml:space="preserve"> </v>
      </c>
      <c r="B220" s="2" t="str">
        <f t="shared" ca="1" si="21"/>
        <v/>
      </c>
      <c r="C220" s="11" t="str">
        <f t="shared" ca="1" si="22"/>
        <v/>
      </c>
    </row>
    <row r="221" spans="1:3" x14ac:dyDescent="0.2">
      <c r="A221" s="2" t="str">
        <f t="shared" ca="1" si="20"/>
        <v xml:space="preserve"> </v>
      </c>
      <c r="B221" s="2" t="str">
        <f t="shared" ca="1" si="21"/>
        <v/>
      </c>
      <c r="C221" s="11" t="str">
        <f t="shared" ca="1" si="22"/>
        <v/>
      </c>
    </row>
    <row r="222" spans="1:3" x14ac:dyDescent="0.2">
      <c r="A222" s="2" t="str">
        <f t="shared" ca="1" si="20"/>
        <v xml:space="preserve"> </v>
      </c>
      <c r="B222" s="2" t="str">
        <f t="shared" ca="1" si="21"/>
        <v/>
      </c>
      <c r="C222" s="11" t="str">
        <f t="shared" ca="1" si="22"/>
        <v/>
      </c>
    </row>
    <row r="223" spans="1:3" x14ac:dyDescent="0.2">
      <c r="A223" s="2" t="str">
        <f t="shared" ca="1" si="20"/>
        <v xml:space="preserve"> </v>
      </c>
      <c r="B223" s="2" t="str">
        <f t="shared" ca="1" si="21"/>
        <v/>
      </c>
      <c r="C223" s="11" t="str">
        <f t="shared" ca="1" si="22"/>
        <v/>
      </c>
    </row>
    <row r="224" spans="1:3" x14ac:dyDescent="0.2">
      <c r="A224" s="2" t="str">
        <f t="shared" ca="1" si="20"/>
        <v xml:space="preserve"> </v>
      </c>
      <c r="B224" s="2" t="str">
        <f t="shared" ca="1" si="21"/>
        <v/>
      </c>
      <c r="C224" s="11" t="str">
        <f t="shared" ca="1" si="22"/>
        <v/>
      </c>
    </row>
    <row r="225" spans="1:3" x14ac:dyDescent="0.2">
      <c r="A225" s="2" t="str">
        <f t="shared" ca="1" si="20"/>
        <v xml:space="preserve"> </v>
      </c>
      <c r="B225" s="2" t="str">
        <f t="shared" ca="1" si="21"/>
        <v/>
      </c>
      <c r="C225" s="11" t="str">
        <f t="shared" ca="1" si="22"/>
        <v/>
      </c>
    </row>
    <row r="226" spans="1:3" x14ac:dyDescent="0.2">
      <c r="A226" s="2" t="str">
        <f t="shared" ca="1" si="20"/>
        <v xml:space="preserve"> </v>
      </c>
      <c r="B226" s="2" t="str">
        <f t="shared" ca="1" si="21"/>
        <v/>
      </c>
      <c r="C226" s="11" t="str">
        <f t="shared" ca="1" si="22"/>
        <v/>
      </c>
    </row>
    <row r="227" spans="1:3" x14ac:dyDescent="0.2">
      <c r="A227" s="2" t="str">
        <f t="shared" ca="1" si="20"/>
        <v xml:space="preserve"> </v>
      </c>
      <c r="B227" s="2" t="str">
        <f t="shared" ca="1" si="21"/>
        <v/>
      </c>
      <c r="C227" s="11" t="str">
        <f t="shared" ca="1" si="22"/>
        <v/>
      </c>
    </row>
    <row r="228" spans="1:3" x14ac:dyDescent="0.2">
      <c r="A228" s="2" t="str">
        <f t="shared" ca="1" si="20"/>
        <v xml:space="preserve"> </v>
      </c>
      <c r="B228" s="2" t="str">
        <f t="shared" ca="1" si="21"/>
        <v/>
      </c>
      <c r="C228" s="11" t="str">
        <f t="shared" ca="1" si="22"/>
        <v/>
      </c>
    </row>
    <row r="229" spans="1:3" x14ac:dyDescent="0.2">
      <c r="A229" s="2" t="str">
        <f t="shared" ca="1" si="20"/>
        <v xml:space="preserve"> </v>
      </c>
      <c r="B229" s="2" t="str">
        <f t="shared" ca="1" si="21"/>
        <v/>
      </c>
      <c r="C229" s="11" t="str">
        <f t="shared" ca="1" si="22"/>
        <v/>
      </c>
    </row>
    <row r="230" spans="1:3" x14ac:dyDescent="0.2">
      <c r="A230" s="2" t="str">
        <f t="shared" ca="1" si="20"/>
        <v xml:space="preserve"> </v>
      </c>
      <c r="B230" s="2" t="str">
        <f t="shared" ca="1" si="21"/>
        <v/>
      </c>
      <c r="C230" s="11" t="str">
        <f t="shared" ca="1" si="22"/>
        <v/>
      </c>
    </row>
    <row r="231" spans="1:3" x14ac:dyDescent="0.2">
      <c r="A231" s="2" t="str">
        <f t="shared" ca="1" si="20"/>
        <v xml:space="preserve"> </v>
      </c>
      <c r="B231" s="2" t="str">
        <f t="shared" ca="1" si="21"/>
        <v/>
      </c>
      <c r="C231" s="11" t="str">
        <f t="shared" ca="1" si="22"/>
        <v/>
      </c>
    </row>
    <row r="232" spans="1:3" x14ac:dyDescent="0.2">
      <c r="A232" s="2" t="str">
        <f t="shared" ca="1" si="20"/>
        <v xml:space="preserve"> </v>
      </c>
      <c r="B232" s="2" t="str">
        <f t="shared" ca="1" si="21"/>
        <v/>
      </c>
      <c r="C232" s="11" t="str">
        <f t="shared" ca="1" si="22"/>
        <v/>
      </c>
    </row>
    <row r="233" spans="1:3" x14ac:dyDescent="0.2">
      <c r="A233" s="2" t="str">
        <f t="shared" ca="1" si="20"/>
        <v xml:space="preserve"> </v>
      </c>
      <c r="B233" s="2" t="str">
        <f t="shared" ca="1" si="21"/>
        <v/>
      </c>
      <c r="C233" s="11" t="str">
        <f t="shared" ca="1" si="22"/>
        <v/>
      </c>
    </row>
    <row r="234" spans="1:3" x14ac:dyDescent="0.2">
      <c r="A234" s="2" t="str">
        <f t="shared" ca="1" si="20"/>
        <v xml:space="preserve"> </v>
      </c>
      <c r="B234" s="2" t="str">
        <f t="shared" ca="1" si="21"/>
        <v/>
      </c>
      <c r="C234" s="11" t="str">
        <f t="shared" ca="1" si="22"/>
        <v/>
      </c>
    </row>
    <row r="235" spans="1:3" x14ac:dyDescent="0.2">
      <c r="A235" s="2" t="str">
        <f t="shared" ca="1" si="20"/>
        <v xml:space="preserve"> </v>
      </c>
      <c r="B235" s="2" t="str">
        <f t="shared" ca="1" si="21"/>
        <v/>
      </c>
      <c r="C235" s="11" t="str">
        <f t="shared" ca="1" si="22"/>
        <v/>
      </c>
    </row>
    <row r="236" spans="1:3" x14ac:dyDescent="0.2">
      <c r="A236" s="2" t="str">
        <f t="shared" ca="1" si="20"/>
        <v xml:space="preserve"> </v>
      </c>
      <c r="B236" s="2" t="str">
        <f t="shared" ca="1" si="21"/>
        <v/>
      </c>
      <c r="C236" s="11" t="str">
        <f t="shared" ca="1" si="22"/>
        <v/>
      </c>
    </row>
    <row r="237" spans="1:3" x14ac:dyDescent="0.2">
      <c r="A237" s="2" t="str">
        <f t="shared" ca="1" si="20"/>
        <v xml:space="preserve"> </v>
      </c>
      <c r="B237" s="2" t="str">
        <f t="shared" ca="1" si="21"/>
        <v/>
      </c>
      <c r="C237" s="11" t="str">
        <f t="shared" ca="1" si="22"/>
        <v/>
      </c>
    </row>
    <row r="238" spans="1:3" x14ac:dyDescent="0.2">
      <c r="A238" s="2" t="str">
        <f t="shared" ca="1" si="20"/>
        <v xml:space="preserve"> </v>
      </c>
      <c r="B238" s="2" t="str">
        <f t="shared" ca="1" si="21"/>
        <v/>
      </c>
      <c r="C238" s="11" t="str">
        <f t="shared" ca="1" si="22"/>
        <v/>
      </c>
    </row>
    <row r="239" spans="1:3" x14ac:dyDescent="0.2">
      <c r="A239" s="2" t="str">
        <f t="shared" ca="1" si="20"/>
        <v xml:space="preserve"> </v>
      </c>
      <c r="B239" s="2" t="str">
        <f t="shared" ca="1" si="21"/>
        <v/>
      </c>
      <c r="C239" s="11" t="str">
        <f t="shared" ca="1" si="22"/>
        <v/>
      </c>
    </row>
    <row r="240" spans="1:3" x14ac:dyDescent="0.2">
      <c r="A240" s="2" t="str">
        <f t="shared" ca="1" si="20"/>
        <v xml:space="preserve"> </v>
      </c>
      <c r="B240" s="2" t="str">
        <f t="shared" ca="1" si="21"/>
        <v/>
      </c>
      <c r="C240" s="11" t="str">
        <f t="shared" ca="1" si="22"/>
        <v/>
      </c>
    </row>
    <row r="241" spans="1:3" x14ac:dyDescent="0.2">
      <c r="A241" s="2" t="str">
        <f t="shared" ca="1" si="20"/>
        <v xml:space="preserve"> </v>
      </c>
      <c r="B241" s="2" t="str">
        <f t="shared" ca="1" si="21"/>
        <v/>
      </c>
      <c r="C241" s="11" t="str">
        <f t="shared" ca="1" si="22"/>
        <v/>
      </c>
    </row>
    <row r="242" spans="1:3" x14ac:dyDescent="0.2">
      <c r="A242" s="2" t="str">
        <f t="shared" ca="1" si="20"/>
        <v xml:space="preserve"> </v>
      </c>
      <c r="B242" s="2" t="str">
        <f t="shared" ca="1" si="21"/>
        <v/>
      </c>
      <c r="C242" s="11" t="str">
        <f t="shared" ca="1" si="22"/>
        <v/>
      </c>
    </row>
    <row r="243" spans="1:3" x14ac:dyDescent="0.2">
      <c r="A243" s="2" t="str">
        <f t="shared" ca="1" si="20"/>
        <v xml:space="preserve"> </v>
      </c>
      <c r="B243" s="2" t="str">
        <f t="shared" ca="1" si="21"/>
        <v/>
      </c>
      <c r="C243" s="11" t="str">
        <f t="shared" ca="1" si="22"/>
        <v/>
      </c>
    </row>
    <row r="244" spans="1:3" x14ac:dyDescent="0.2">
      <c r="A244" s="2" t="str">
        <f t="shared" ca="1" si="20"/>
        <v xml:space="preserve"> </v>
      </c>
      <c r="B244" s="2" t="str">
        <f t="shared" ca="1" si="21"/>
        <v/>
      </c>
      <c r="C244" s="11" t="str">
        <f t="shared" ca="1" si="22"/>
        <v/>
      </c>
    </row>
    <row r="245" spans="1:3" x14ac:dyDescent="0.2">
      <c r="A245" s="2" t="str">
        <f t="shared" ca="1" si="20"/>
        <v xml:space="preserve"> </v>
      </c>
      <c r="B245" s="2" t="str">
        <f t="shared" ca="1" si="21"/>
        <v/>
      </c>
      <c r="C245" s="11" t="str">
        <f t="shared" ca="1" si="22"/>
        <v/>
      </c>
    </row>
    <row r="246" spans="1:3" x14ac:dyDescent="0.2">
      <c r="A246" s="2" t="str">
        <f t="shared" ca="1" si="20"/>
        <v xml:space="preserve"> </v>
      </c>
      <c r="B246" s="2" t="str">
        <f t="shared" ca="1" si="21"/>
        <v/>
      </c>
      <c r="C246" s="11" t="str">
        <f t="shared" ca="1" si="22"/>
        <v/>
      </c>
    </row>
    <row r="247" spans="1:3" x14ac:dyDescent="0.2">
      <c r="A247" s="2" t="str">
        <f t="shared" ca="1" si="20"/>
        <v xml:space="preserve"> </v>
      </c>
      <c r="B247" s="2" t="str">
        <f t="shared" ca="1" si="21"/>
        <v/>
      </c>
      <c r="C247" s="11" t="str">
        <f t="shared" ca="1" si="22"/>
        <v/>
      </c>
    </row>
    <row r="248" spans="1:3" x14ac:dyDescent="0.2">
      <c r="A248" s="2" t="str">
        <f t="shared" ca="1" si="20"/>
        <v xml:space="preserve"> </v>
      </c>
      <c r="B248" s="2" t="str">
        <f t="shared" ca="1" si="21"/>
        <v/>
      </c>
      <c r="C248" s="11" t="str">
        <f t="shared" ca="1" si="22"/>
        <v/>
      </c>
    </row>
    <row r="249" spans="1:3" x14ac:dyDescent="0.2">
      <c r="A249" s="2" t="str">
        <f t="shared" ca="1" si="20"/>
        <v xml:space="preserve"> </v>
      </c>
      <c r="B249" s="2" t="str">
        <f t="shared" ca="1" si="21"/>
        <v/>
      </c>
      <c r="C249" s="11" t="str">
        <f t="shared" ca="1" si="22"/>
        <v/>
      </c>
    </row>
    <row r="250" spans="1:3" x14ac:dyDescent="0.2">
      <c r="A250" s="2" t="str">
        <f t="shared" ca="1" si="20"/>
        <v xml:space="preserve"> </v>
      </c>
      <c r="B250" s="2" t="str">
        <f t="shared" ca="1" si="21"/>
        <v/>
      </c>
      <c r="C250" s="11" t="str">
        <f t="shared" ca="1" si="22"/>
        <v/>
      </c>
    </row>
    <row r="251" spans="1:3" x14ac:dyDescent="0.2">
      <c r="A251" s="2" t="str">
        <f t="shared" ca="1" si="20"/>
        <v xml:space="preserve"> </v>
      </c>
      <c r="B251" s="2" t="str">
        <f t="shared" ca="1" si="21"/>
        <v/>
      </c>
      <c r="C251" s="11" t="str">
        <f t="shared" ca="1" si="22"/>
        <v/>
      </c>
    </row>
    <row r="252" spans="1:3" x14ac:dyDescent="0.2">
      <c r="A252" s="2" t="str">
        <f t="shared" ca="1" si="20"/>
        <v xml:space="preserve"> </v>
      </c>
      <c r="B252" s="2" t="str">
        <f t="shared" ca="1" si="21"/>
        <v/>
      </c>
      <c r="C252" s="11" t="str">
        <f t="shared" ca="1" si="22"/>
        <v/>
      </c>
    </row>
    <row r="253" spans="1:3" x14ac:dyDescent="0.2">
      <c r="A253" s="2" t="str">
        <f t="shared" ca="1" si="20"/>
        <v xml:space="preserve"> </v>
      </c>
      <c r="B253" s="2" t="str">
        <f t="shared" ca="1" si="21"/>
        <v/>
      </c>
      <c r="C253" s="11" t="str">
        <f t="shared" ca="1" si="22"/>
        <v/>
      </c>
    </row>
    <row r="254" spans="1:3" x14ac:dyDescent="0.2">
      <c r="A254" s="2" t="str">
        <f t="shared" ca="1" si="20"/>
        <v xml:space="preserve"> </v>
      </c>
      <c r="B254" s="2" t="str">
        <f t="shared" ca="1" si="21"/>
        <v/>
      </c>
      <c r="C254" s="11" t="str">
        <f t="shared" ca="1" si="22"/>
        <v/>
      </c>
    </row>
    <row r="255" spans="1:3" x14ac:dyDescent="0.2">
      <c r="A255" s="2" t="str">
        <f t="shared" ca="1" si="20"/>
        <v xml:space="preserve"> </v>
      </c>
      <c r="B255" s="2" t="str">
        <f t="shared" ca="1" si="21"/>
        <v/>
      </c>
      <c r="C255" s="11" t="str">
        <f t="shared" ca="1" si="22"/>
        <v/>
      </c>
    </row>
    <row r="256" spans="1:3" x14ac:dyDescent="0.2">
      <c r="A256" s="2" t="str">
        <f t="shared" ca="1" si="20"/>
        <v xml:space="preserve"> </v>
      </c>
      <c r="B256" s="2" t="str">
        <f t="shared" ca="1" si="21"/>
        <v/>
      </c>
      <c r="C256" s="11" t="str">
        <f t="shared" ca="1" si="22"/>
        <v/>
      </c>
    </row>
    <row r="257" spans="1:3" x14ac:dyDescent="0.2">
      <c r="A257" s="2" t="str">
        <f t="shared" ca="1" si="20"/>
        <v xml:space="preserve"> </v>
      </c>
      <c r="B257" s="2" t="str">
        <f t="shared" ca="1" si="21"/>
        <v/>
      </c>
      <c r="C257" s="11" t="str">
        <f t="shared" ca="1" si="22"/>
        <v/>
      </c>
    </row>
    <row r="258" spans="1:3" x14ac:dyDescent="0.2">
      <c r="A258" s="2" t="str">
        <f t="shared" ref="A258:A321" ca="1" si="23">IF(ISNUMBER((INDIRECT(ADDRESS(ROW(),1,,,sheet)))),(INDIRECT(ADDRESS(ROW(),1,,,sheet))-INDIRECT(ADDRESS(2,1,,,sheet)))*86400," ")</f>
        <v xml:space="preserve"> </v>
      </c>
      <c r="B258" s="2" t="str">
        <f t="shared" ref="B258:B321" ca="1" si="24">IF(ISNUMBER(INDIRECT(ADDRESS(ROW(),column,,,sheet))),INDIRECT(ADDRESS(ROW(),column,,,sheet)),"")</f>
        <v/>
      </c>
      <c r="C258" s="11" t="str">
        <f t="shared" ref="C258:C321" ca="1" si="25">IF(ISNUMBER(INDIRECT(ADDRESS(ROW(),column,,,sheet))),Csat-(Csat-INDIRECT(ADDRESS(2,4,,,sheet)))*EXP(-VLOOKUP(sheet,resultstable,3)*A258),"")</f>
        <v/>
      </c>
    </row>
    <row r="259" spans="1:3" x14ac:dyDescent="0.2">
      <c r="A259" s="2" t="str">
        <f t="shared" ca="1" si="23"/>
        <v xml:space="preserve"> </v>
      </c>
      <c r="B259" s="2" t="str">
        <f t="shared" ca="1" si="24"/>
        <v/>
      </c>
      <c r="C259" s="11" t="str">
        <f t="shared" ca="1" si="25"/>
        <v/>
      </c>
    </row>
    <row r="260" spans="1:3" x14ac:dyDescent="0.2">
      <c r="A260" s="2" t="str">
        <f t="shared" ca="1" si="23"/>
        <v xml:space="preserve"> </v>
      </c>
      <c r="B260" s="2" t="str">
        <f t="shared" ca="1" si="24"/>
        <v/>
      </c>
      <c r="C260" s="11" t="str">
        <f t="shared" ca="1" si="25"/>
        <v/>
      </c>
    </row>
    <row r="261" spans="1:3" x14ac:dyDescent="0.2">
      <c r="A261" s="2" t="str">
        <f t="shared" ca="1" si="23"/>
        <v xml:space="preserve"> </v>
      </c>
      <c r="B261" s="2" t="str">
        <f t="shared" ca="1" si="24"/>
        <v/>
      </c>
      <c r="C261" s="11" t="str">
        <f t="shared" ca="1" si="25"/>
        <v/>
      </c>
    </row>
    <row r="262" spans="1:3" x14ac:dyDescent="0.2">
      <c r="A262" s="2" t="str">
        <f t="shared" ca="1" si="23"/>
        <v xml:space="preserve"> </v>
      </c>
      <c r="B262" s="2" t="str">
        <f t="shared" ca="1" si="24"/>
        <v/>
      </c>
      <c r="C262" s="11" t="str">
        <f t="shared" ca="1" si="25"/>
        <v/>
      </c>
    </row>
    <row r="263" spans="1:3" x14ac:dyDescent="0.2">
      <c r="A263" s="2" t="str">
        <f t="shared" ca="1" si="23"/>
        <v xml:space="preserve"> </v>
      </c>
      <c r="B263" s="2" t="str">
        <f t="shared" ca="1" si="24"/>
        <v/>
      </c>
      <c r="C263" s="11" t="str">
        <f t="shared" ca="1" si="25"/>
        <v/>
      </c>
    </row>
    <row r="264" spans="1:3" x14ac:dyDescent="0.2">
      <c r="A264" s="2" t="str">
        <f t="shared" ca="1" si="23"/>
        <v xml:space="preserve"> </v>
      </c>
      <c r="B264" s="2" t="str">
        <f t="shared" ca="1" si="24"/>
        <v/>
      </c>
      <c r="C264" s="11" t="str">
        <f t="shared" ca="1" si="25"/>
        <v/>
      </c>
    </row>
    <row r="265" spans="1:3" x14ac:dyDescent="0.2">
      <c r="A265" s="2" t="str">
        <f t="shared" ca="1" si="23"/>
        <v xml:space="preserve"> </v>
      </c>
      <c r="B265" s="2" t="str">
        <f t="shared" ca="1" si="24"/>
        <v/>
      </c>
      <c r="C265" s="11" t="str">
        <f t="shared" ca="1" si="25"/>
        <v/>
      </c>
    </row>
    <row r="266" spans="1:3" x14ac:dyDescent="0.2">
      <c r="A266" s="2" t="str">
        <f t="shared" ca="1" si="23"/>
        <v xml:space="preserve"> </v>
      </c>
      <c r="B266" s="2" t="str">
        <f t="shared" ca="1" si="24"/>
        <v/>
      </c>
      <c r="C266" s="11" t="str">
        <f t="shared" ca="1" si="25"/>
        <v/>
      </c>
    </row>
    <row r="267" spans="1:3" x14ac:dyDescent="0.2">
      <c r="A267" s="2" t="str">
        <f t="shared" ca="1" si="23"/>
        <v xml:space="preserve"> </v>
      </c>
      <c r="B267" s="2" t="str">
        <f t="shared" ca="1" si="24"/>
        <v/>
      </c>
      <c r="C267" s="11" t="str">
        <f t="shared" ca="1" si="25"/>
        <v/>
      </c>
    </row>
    <row r="268" spans="1:3" x14ac:dyDescent="0.2">
      <c r="A268" s="2" t="str">
        <f t="shared" ca="1" si="23"/>
        <v xml:space="preserve"> </v>
      </c>
      <c r="B268" s="2" t="str">
        <f t="shared" ca="1" si="24"/>
        <v/>
      </c>
      <c r="C268" s="11" t="str">
        <f t="shared" ca="1" si="25"/>
        <v/>
      </c>
    </row>
    <row r="269" spans="1:3" x14ac:dyDescent="0.2">
      <c r="A269" s="2" t="str">
        <f t="shared" ca="1" si="23"/>
        <v xml:space="preserve"> </v>
      </c>
      <c r="B269" s="2" t="str">
        <f t="shared" ca="1" si="24"/>
        <v/>
      </c>
      <c r="C269" s="11" t="str">
        <f t="shared" ca="1" si="25"/>
        <v/>
      </c>
    </row>
    <row r="270" spans="1:3" x14ac:dyDescent="0.2">
      <c r="A270" s="2" t="str">
        <f t="shared" ca="1" si="23"/>
        <v xml:space="preserve"> </v>
      </c>
      <c r="B270" s="2" t="str">
        <f t="shared" ca="1" si="24"/>
        <v/>
      </c>
      <c r="C270" s="11" t="str">
        <f t="shared" ca="1" si="25"/>
        <v/>
      </c>
    </row>
    <row r="271" spans="1:3" x14ac:dyDescent="0.2">
      <c r="A271" s="2" t="str">
        <f t="shared" ca="1" si="23"/>
        <v xml:space="preserve"> </v>
      </c>
      <c r="B271" s="2" t="str">
        <f t="shared" ca="1" si="24"/>
        <v/>
      </c>
      <c r="C271" s="11" t="str">
        <f t="shared" ca="1" si="25"/>
        <v/>
      </c>
    </row>
    <row r="272" spans="1:3" x14ac:dyDescent="0.2">
      <c r="A272" s="2" t="str">
        <f t="shared" ca="1" si="23"/>
        <v xml:space="preserve"> </v>
      </c>
      <c r="B272" s="2" t="str">
        <f t="shared" ca="1" si="24"/>
        <v/>
      </c>
      <c r="C272" s="11" t="str">
        <f t="shared" ca="1" si="25"/>
        <v/>
      </c>
    </row>
    <row r="273" spans="1:3" x14ac:dyDescent="0.2">
      <c r="A273" s="2" t="str">
        <f t="shared" ca="1" si="23"/>
        <v xml:space="preserve"> </v>
      </c>
      <c r="B273" s="2" t="str">
        <f t="shared" ca="1" si="24"/>
        <v/>
      </c>
      <c r="C273" s="11" t="str">
        <f t="shared" ca="1" si="25"/>
        <v/>
      </c>
    </row>
    <row r="274" spans="1:3" x14ac:dyDescent="0.2">
      <c r="A274" s="2" t="str">
        <f t="shared" ca="1" si="23"/>
        <v xml:space="preserve"> </v>
      </c>
      <c r="B274" s="2" t="str">
        <f t="shared" ca="1" si="24"/>
        <v/>
      </c>
      <c r="C274" s="11" t="str">
        <f t="shared" ca="1" si="25"/>
        <v/>
      </c>
    </row>
    <row r="275" spans="1:3" x14ac:dyDescent="0.2">
      <c r="A275" s="2" t="str">
        <f t="shared" ca="1" si="23"/>
        <v xml:space="preserve"> </v>
      </c>
      <c r="B275" s="2" t="str">
        <f t="shared" ca="1" si="24"/>
        <v/>
      </c>
      <c r="C275" s="11" t="str">
        <f t="shared" ca="1" si="25"/>
        <v/>
      </c>
    </row>
    <row r="276" spans="1:3" x14ac:dyDescent="0.2">
      <c r="A276" s="2" t="str">
        <f t="shared" ca="1" si="23"/>
        <v xml:space="preserve"> </v>
      </c>
      <c r="B276" s="2" t="str">
        <f t="shared" ca="1" si="24"/>
        <v/>
      </c>
      <c r="C276" s="11" t="str">
        <f t="shared" ca="1" si="25"/>
        <v/>
      </c>
    </row>
    <row r="277" spans="1:3" x14ac:dyDescent="0.2">
      <c r="A277" s="2" t="str">
        <f t="shared" ca="1" si="23"/>
        <v xml:space="preserve"> </v>
      </c>
      <c r="B277" s="2" t="str">
        <f t="shared" ca="1" si="24"/>
        <v/>
      </c>
      <c r="C277" s="11" t="str">
        <f t="shared" ca="1" si="25"/>
        <v/>
      </c>
    </row>
    <row r="278" spans="1:3" x14ac:dyDescent="0.2">
      <c r="A278" s="2" t="str">
        <f t="shared" ca="1" si="23"/>
        <v xml:space="preserve"> </v>
      </c>
      <c r="B278" s="2" t="str">
        <f t="shared" ca="1" si="24"/>
        <v/>
      </c>
      <c r="C278" s="11" t="str">
        <f t="shared" ca="1" si="25"/>
        <v/>
      </c>
    </row>
    <row r="279" spans="1:3" x14ac:dyDescent="0.2">
      <c r="A279" s="2" t="str">
        <f t="shared" ca="1" si="23"/>
        <v xml:space="preserve"> </v>
      </c>
      <c r="B279" s="2" t="str">
        <f t="shared" ca="1" si="24"/>
        <v/>
      </c>
      <c r="C279" s="11" t="str">
        <f t="shared" ca="1" si="25"/>
        <v/>
      </c>
    </row>
    <row r="280" spans="1:3" x14ac:dyDescent="0.2">
      <c r="A280" s="2" t="str">
        <f t="shared" ca="1" si="23"/>
        <v xml:space="preserve"> </v>
      </c>
      <c r="B280" s="2" t="str">
        <f t="shared" ca="1" si="24"/>
        <v/>
      </c>
      <c r="C280" s="11" t="str">
        <f t="shared" ca="1" si="25"/>
        <v/>
      </c>
    </row>
    <row r="281" spans="1:3" x14ac:dyDescent="0.2">
      <c r="A281" s="2" t="str">
        <f t="shared" ca="1" si="23"/>
        <v xml:space="preserve"> </v>
      </c>
      <c r="B281" s="2" t="str">
        <f t="shared" ca="1" si="24"/>
        <v/>
      </c>
      <c r="C281" s="11" t="str">
        <f t="shared" ca="1" si="25"/>
        <v/>
      </c>
    </row>
    <row r="282" spans="1:3" x14ac:dyDescent="0.2">
      <c r="A282" s="2" t="str">
        <f t="shared" ca="1" si="23"/>
        <v xml:space="preserve"> </v>
      </c>
      <c r="B282" s="2" t="str">
        <f t="shared" ca="1" si="24"/>
        <v/>
      </c>
      <c r="C282" s="11" t="str">
        <f t="shared" ca="1" si="25"/>
        <v/>
      </c>
    </row>
    <row r="283" spans="1:3" x14ac:dyDescent="0.2">
      <c r="A283" s="2" t="str">
        <f t="shared" ca="1" si="23"/>
        <v xml:space="preserve"> </v>
      </c>
      <c r="B283" s="2" t="str">
        <f t="shared" ca="1" si="24"/>
        <v/>
      </c>
      <c r="C283" s="11" t="str">
        <f t="shared" ca="1" si="25"/>
        <v/>
      </c>
    </row>
    <row r="284" spans="1:3" x14ac:dyDescent="0.2">
      <c r="A284" s="2" t="str">
        <f t="shared" ca="1" si="23"/>
        <v xml:space="preserve"> </v>
      </c>
      <c r="B284" s="2" t="str">
        <f t="shared" ca="1" si="24"/>
        <v/>
      </c>
      <c r="C284" s="11" t="str">
        <f t="shared" ca="1" si="25"/>
        <v/>
      </c>
    </row>
    <row r="285" spans="1:3" x14ac:dyDescent="0.2">
      <c r="A285" s="2" t="str">
        <f t="shared" ca="1" si="23"/>
        <v xml:space="preserve"> </v>
      </c>
      <c r="B285" s="2" t="str">
        <f t="shared" ca="1" si="24"/>
        <v/>
      </c>
      <c r="C285" s="11" t="str">
        <f t="shared" ca="1" si="25"/>
        <v/>
      </c>
    </row>
    <row r="286" spans="1:3" x14ac:dyDescent="0.2">
      <c r="A286" s="2" t="str">
        <f t="shared" ca="1" si="23"/>
        <v xml:space="preserve"> </v>
      </c>
      <c r="B286" s="2" t="str">
        <f t="shared" ca="1" si="24"/>
        <v/>
      </c>
      <c r="C286" s="11" t="str">
        <f t="shared" ca="1" si="25"/>
        <v/>
      </c>
    </row>
    <row r="287" spans="1:3" x14ac:dyDescent="0.2">
      <c r="A287" s="2" t="str">
        <f t="shared" ca="1" si="23"/>
        <v xml:space="preserve"> </v>
      </c>
      <c r="B287" s="2" t="str">
        <f t="shared" ca="1" si="24"/>
        <v/>
      </c>
      <c r="C287" s="11" t="str">
        <f t="shared" ca="1" si="25"/>
        <v/>
      </c>
    </row>
    <row r="288" spans="1:3" x14ac:dyDescent="0.2">
      <c r="A288" s="2" t="str">
        <f t="shared" ca="1" si="23"/>
        <v xml:space="preserve"> </v>
      </c>
      <c r="B288" s="2" t="str">
        <f t="shared" ca="1" si="24"/>
        <v/>
      </c>
      <c r="C288" s="11" t="str">
        <f t="shared" ca="1" si="25"/>
        <v/>
      </c>
    </row>
    <row r="289" spans="1:3" x14ac:dyDescent="0.2">
      <c r="A289" s="2" t="str">
        <f t="shared" ca="1" si="23"/>
        <v xml:space="preserve"> </v>
      </c>
      <c r="B289" s="2" t="str">
        <f t="shared" ca="1" si="24"/>
        <v/>
      </c>
      <c r="C289" s="11" t="str">
        <f t="shared" ca="1" si="25"/>
        <v/>
      </c>
    </row>
    <row r="290" spans="1:3" x14ac:dyDescent="0.2">
      <c r="A290" s="2" t="str">
        <f t="shared" ca="1" si="23"/>
        <v xml:space="preserve"> </v>
      </c>
      <c r="B290" s="2" t="str">
        <f t="shared" ca="1" si="24"/>
        <v/>
      </c>
      <c r="C290" s="11" t="str">
        <f t="shared" ca="1" si="25"/>
        <v/>
      </c>
    </row>
    <row r="291" spans="1:3" x14ac:dyDescent="0.2">
      <c r="A291" s="2" t="str">
        <f t="shared" ca="1" si="23"/>
        <v xml:space="preserve"> </v>
      </c>
      <c r="B291" s="2" t="str">
        <f t="shared" ca="1" si="24"/>
        <v/>
      </c>
      <c r="C291" s="11" t="str">
        <f t="shared" ca="1" si="25"/>
        <v/>
      </c>
    </row>
    <row r="292" spans="1:3" x14ac:dyDescent="0.2">
      <c r="A292" s="2" t="str">
        <f t="shared" ca="1" si="23"/>
        <v xml:space="preserve"> </v>
      </c>
      <c r="B292" s="2" t="str">
        <f t="shared" ca="1" si="24"/>
        <v/>
      </c>
      <c r="C292" s="11" t="str">
        <f t="shared" ca="1" si="25"/>
        <v/>
      </c>
    </row>
    <row r="293" spans="1:3" x14ac:dyDescent="0.2">
      <c r="A293" s="2" t="str">
        <f t="shared" ca="1" si="23"/>
        <v xml:space="preserve"> </v>
      </c>
      <c r="B293" s="2" t="str">
        <f t="shared" ca="1" si="24"/>
        <v/>
      </c>
      <c r="C293" s="11" t="str">
        <f t="shared" ca="1" si="25"/>
        <v/>
      </c>
    </row>
    <row r="294" spans="1:3" x14ac:dyDescent="0.2">
      <c r="A294" s="2" t="str">
        <f t="shared" ca="1" si="23"/>
        <v xml:space="preserve"> </v>
      </c>
      <c r="B294" s="2" t="str">
        <f t="shared" ca="1" si="24"/>
        <v/>
      </c>
      <c r="C294" s="11" t="str">
        <f t="shared" ca="1" si="25"/>
        <v/>
      </c>
    </row>
    <row r="295" spans="1:3" x14ac:dyDescent="0.2">
      <c r="A295" s="2" t="str">
        <f t="shared" ca="1" si="23"/>
        <v xml:space="preserve"> </v>
      </c>
      <c r="B295" s="2" t="str">
        <f t="shared" ca="1" si="24"/>
        <v/>
      </c>
      <c r="C295" s="11" t="str">
        <f t="shared" ca="1" si="25"/>
        <v/>
      </c>
    </row>
    <row r="296" spans="1:3" x14ac:dyDescent="0.2">
      <c r="A296" s="2" t="str">
        <f t="shared" ca="1" si="23"/>
        <v xml:space="preserve"> </v>
      </c>
      <c r="B296" s="2" t="str">
        <f t="shared" ca="1" si="24"/>
        <v/>
      </c>
      <c r="C296" s="11" t="str">
        <f t="shared" ca="1" si="25"/>
        <v/>
      </c>
    </row>
    <row r="297" spans="1:3" x14ac:dyDescent="0.2">
      <c r="A297" s="2" t="str">
        <f t="shared" ca="1" si="23"/>
        <v xml:space="preserve"> </v>
      </c>
      <c r="B297" s="2" t="str">
        <f t="shared" ca="1" si="24"/>
        <v/>
      </c>
      <c r="C297" s="11" t="str">
        <f t="shared" ca="1" si="25"/>
        <v/>
      </c>
    </row>
    <row r="298" spans="1:3" x14ac:dyDescent="0.2">
      <c r="A298" s="2" t="str">
        <f t="shared" ca="1" si="23"/>
        <v xml:space="preserve"> </v>
      </c>
      <c r="B298" s="2" t="str">
        <f t="shared" ca="1" si="24"/>
        <v/>
      </c>
      <c r="C298" s="11" t="str">
        <f t="shared" ca="1" si="25"/>
        <v/>
      </c>
    </row>
    <row r="299" spans="1:3" x14ac:dyDescent="0.2">
      <c r="A299" s="2" t="str">
        <f t="shared" ca="1" si="23"/>
        <v xml:space="preserve"> </v>
      </c>
      <c r="B299" s="2" t="str">
        <f t="shared" ca="1" si="24"/>
        <v/>
      </c>
      <c r="C299" s="11" t="str">
        <f t="shared" ca="1" si="25"/>
        <v/>
      </c>
    </row>
    <row r="300" spans="1:3" x14ac:dyDescent="0.2">
      <c r="A300" s="2" t="str">
        <f t="shared" ca="1" si="23"/>
        <v xml:space="preserve"> </v>
      </c>
      <c r="B300" s="2" t="str">
        <f t="shared" ca="1" si="24"/>
        <v/>
      </c>
      <c r="C300" s="11" t="str">
        <f t="shared" ca="1" si="25"/>
        <v/>
      </c>
    </row>
    <row r="301" spans="1:3" x14ac:dyDescent="0.2">
      <c r="A301" s="2" t="str">
        <f t="shared" ca="1" si="23"/>
        <v xml:space="preserve"> </v>
      </c>
      <c r="B301" s="2" t="str">
        <f t="shared" ca="1" si="24"/>
        <v/>
      </c>
      <c r="C301" s="11" t="str">
        <f t="shared" ca="1" si="25"/>
        <v/>
      </c>
    </row>
    <row r="302" spans="1:3" x14ac:dyDescent="0.2">
      <c r="A302" s="2" t="str">
        <f t="shared" ca="1" si="23"/>
        <v xml:space="preserve"> </v>
      </c>
      <c r="B302" s="2" t="str">
        <f t="shared" ca="1" si="24"/>
        <v/>
      </c>
      <c r="C302" s="11" t="str">
        <f t="shared" ca="1" si="25"/>
        <v/>
      </c>
    </row>
    <row r="303" spans="1:3" x14ac:dyDescent="0.2">
      <c r="A303" s="2" t="str">
        <f t="shared" ca="1" si="23"/>
        <v xml:space="preserve"> </v>
      </c>
      <c r="B303" s="2" t="str">
        <f t="shared" ca="1" si="24"/>
        <v/>
      </c>
      <c r="C303" s="11" t="str">
        <f t="shared" ca="1" si="25"/>
        <v/>
      </c>
    </row>
    <row r="304" spans="1:3" x14ac:dyDescent="0.2">
      <c r="A304" s="2" t="str">
        <f t="shared" ca="1" si="23"/>
        <v xml:space="preserve"> </v>
      </c>
      <c r="B304" s="2" t="str">
        <f t="shared" ca="1" si="24"/>
        <v/>
      </c>
      <c r="C304" s="11" t="str">
        <f t="shared" ca="1" si="25"/>
        <v/>
      </c>
    </row>
    <row r="305" spans="1:3" x14ac:dyDescent="0.2">
      <c r="A305" s="2" t="str">
        <f t="shared" ca="1" si="23"/>
        <v xml:space="preserve"> </v>
      </c>
      <c r="B305" s="2" t="str">
        <f t="shared" ca="1" si="24"/>
        <v/>
      </c>
      <c r="C305" s="11" t="str">
        <f t="shared" ca="1" si="25"/>
        <v/>
      </c>
    </row>
    <row r="306" spans="1:3" x14ac:dyDescent="0.2">
      <c r="A306" s="2" t="str">
        <f t="shared" ca="1" si="23"/>
        <v xml:space="preserve"> </v>
      </c>
      <c r="B306" s="2" t="str">
        <f t="shared" ca="1" si="24"/>
        <v/>
      </c>
      <c r="C306" s="11" t="str">
        <f t="shared" ca="1" si="25"/>
        <v/>
      </c>
    </row>
    <row r="307" spans="1:3" x14ac:dyDescent="0.2">
      <c r="A307" s="2" t="str">
        <f t="shared" ca="1" si="23"/>
        <v xml:space="preserve"> </v>
      </c>
      <c r="B307" s="2" t="str">
        <f t="shared" ca="1" si="24"/>
        <v/>
      </c>
      <c r="C307" s="11" t="str">
        <f t="shared" ca="1" si="25"/>
        <v/>
      </c>
    </row>
    <row r="308" spans="1:3" x14ac:dyDescent="0.2">
      <c r="A308" s="2" t="str">
        <f t="shared" ca="1" si="23"/>
        <v xml:space="preserve"> </v>
      </c>
      <c r="B308" s="2" t="str">
        <f t="shared" ca="1" si="24"/>
        <v/>
      </c>
      <c r="C308" s="11" t="str">
        <f t="shared" ca="1" si="25"/>
        <v/>
      </c>
    </row>
    <row r="309" spans="1:3" x14ac:dyDescent="0.2">
      <c r="A309" s="2" t="str">
        <f t="shared" ca="1" si="23"/>
        <v xml:space="preserve"> </v>
      </c>
      <c r="B309" s="2" t="str">
        <f t="shared" ca="1" si="24"/>
        <v/>
      </c>
      <c r="C309" s="11" t="str">
        <f t="shared" ca="1" si="25"/>
        <v/>
      </c>
    </row>
    <row r="310" spans="1:3" x14ac:dyDescent="0.2">
      <c r="A310" s="2" t="str">
        <f t="shared" ca="1" si="23"/>
        <v xml:space="preserve"> </v>
      </c>
      <c r="B310" s="2" t="str">
        <f t="shared" ca="1" si="24"/>
        <v/>
      </c>
      <c r="C310" s="11" t="str">
        <f t="shared" ca="1" si="25"/>
        <v/>
      </c>
    </row>
    <row r="311" spans="1:3" x14ac:dyDescent="0.2">
      <c r="A311" s="2" t="str">
        <f t="shared" ca="1" si="23"/>
        <v xml:space="preserve"> </v>
      </c>
      <c r="B311" s="2" t="str">
        <f t="shared" ca="1" si="24"/>
        <v/>
      </c>
      <c r="C311" s="11" t="str">
        <f t="shared" ca="1" si="25"/>
        <v/>
      </c>
    </row>
    <row r="312" spans="1:3" x14ac:dyDescent="0.2">
      <c r="A312" s="2" t="str">
        <f t="shared" ca="1" si="23"/>
        <v xml:space="preserve"> </v>
      </c>
      <c r="B312" s="2" t="str">
        <f t="shared" ca="1" si="24"/>
        <v/>
      </c>
      <c r="C312" s="11" t="str">
        <f t="shared" ca="1" si="25"/>
        <v/>
      </c>
    </row>
    <row r="313" spans="1:3" x14ac:dyDescent="0.2">
      <c r="A313" s="2" t="str">
        <f t="shared" ca="1" si="23"/>
        <v xml:space="preserve"> </v>
      </c>
      <c r="B313" s="2" t="str">
        <f t="shared" ca="1" si="24"/>
        <v/>
      </c>
      <c r="C313" s="11" t="str">
        <f t="shared" ca="1" si="25"/>
        <v/>
      </c>
    </row>
    <row r="314" spans="1:3" x14ac:dyDescent="0.2">
      <c r="A314" s="2" t="str">
        <f t="shared" ca="1" si="23"/>
        <v xml:space="preserve"> </v>
      </c>
      <c r="B314" s="2" t="str">
        <f t="shared" ca="1" si="24"/>
        <v/>
      </c>
      <c r="C314" s="11" t="str">
        <f t="shared" ca="1" si="25"/>
        <v/>
      </c>
    </row>
    <row r="315" spans="1:3" x14ac:dyDescent="0.2">
      <c r="A315" s="2" t="str">
        <f t="shared" ca="1" si="23"/>
        <v xml:space="preserve"> </v>
      </c>
      <c r="B315" s="2" t="str">
        <f t="shared" ca="1" si="24"/>
        <v/>
      </c>
      <c r="C315" s="11" t="str">
        <f t="shared" ca="1" si="25"/>
        <v/>
      </c>
    </row>
    <row r="316" spans="1:3" x14ac:dyDescent="0.2">
      <c r="A316" s="2" t="str">
        <f t="shared" ca="1" si="23"/>
        <v xml:space="preserve"> </v>
      </c>
      <c r="B316" s="2" t="str">
        <f t="shared" ca="1" si="24"/>
        <v/>
      </c>
      <c r="C316" s="11" t="str">
        <f t="shared" ca="1" si="25"/>
        <v/>
      </c>
    </row>
    <row r="317" spans="1:3" x14ac:dyDescent="0.2">
      <c r="A317" s="2" t="str">
        <f t="shared" ca="1" si="23"/>
        <v xml:space="preserve"> </v>
      </c>
      <c r="B317" s="2" t="str">
        <f t="shared" ca="1" si="24"/>
        <v/>
      </c>
      <c r="C317" s="11" t="str">
        <f t="shared" ca="1" si="25"/>
        <v/>
      </c>
    </row>
    <row r="318" spans="1:3" x14ac:dyDescent="0.2">
      <c r="A318" s="2" t="str">
        <f t="shared" ca="1" si="23"/>
        <v xml:space="preserve"> </v>
      </c>
      <c r="B318" s="2" t="str">
        <f t="shared" ca="1" si="24"/>
        <v/>
      </c>
      <c r="C318" s="11" t="str">
        <f t="shared" ca="1" si="25"/>
        <v/>
      </c>
    </row>
    <row r="319" spans="1:3" x14ac:dyDescent="0.2">
      <c r="A319" s="2" t="str">
        <f t="shared" ca="1" si="23"/>
        <v xml:space="preserve"> </v>
      </c>
      <c r="B319" s="2" t="str">
        <f t="shared" ca="1" si="24"/>
        <v/>
      </c>
      <c r="C319" s="11" t="str">
        <f t="shared" ca="1" si="25"/>
        <v/>
      </c>
    </row>
    <row r="320" spans="1:3" x14ac:dyDescent="0.2">
      <c r="A320" s="2" t="str">
        <f t="shared" ca="1" si="23"/>
        <v xml:space="preserve"> </v>
      </c>
      <c r="B320" s="2" t="str">
        <f t="shared" ca="1" si="24"/>
        <v/>
      </c>
      <c r="C320" s="11" t="str">
        <f t="shared" ca="1" si="25"/>
        <v/>
      </c>
    </row>
    <row r="321" spans="1:3" x14ac:dyDescent="0.2">
      <c r="A321" s="2" t="str">
        <f t="shared" ca="1" si="23"/>
        <v xml:space="preserve"> </v>
      </c>
      <c r="B321" s="2" t="str">
        <f t="shared" ca="1" si="24"/>
        <v/>
      </c>
      <c r="C321" s="11" t="str">
        <f t="shared" ca="1" si="25"/>
        <v/>
      </c>
    </row>
    <row r="322" spans="1:3" x14ac:dyDescent="0.2">
      <c r="A322" s="2" t="str">
        <f t="shared" ref="A322:A385" ca="1" si="26">IF(ISNUMBER((INDIRECT(ADDRESS(ROW(),1,,,sheet)))),(INDIRECT(ADDRESS(ROW(),1,,,sheet))-INDIRECT(ADDRESS(2,1,,,sheet)))*86400," ")</f>
        <v xml:space="preserve"> </v>
      </c>
      <c r="B322" s="2" t="str">
        <f t="shared" ref="B322:B385" ca="1" si="27">IF(ISNUMBER(INDIRECT(ADDRESS(ROW(),column,,,sheet))),INDIRECT(ADDRESS(ROW(),column,,,sheet)),"")</f>
        <v/>
      </c>
      <c r="C322" s="11" t="str">
        <f t="shared" ref="C322:C385" ca="1" si="28">IF(ISNUMBER(INDIRECT(ADDRESS(ROW(),column,,,sheet))),Csat-(Csat-INDIRECT(ADDRESS(2,4,,,sheet)))*EXP(-VLOOKUP(sheet,resultstable,3)*A322),"")</f>
        <v/>
      </c>
    </row>
    <row r="323" spans="1:3" x14ac:dyDescent="0.2">
      <c r="A323" s="2" t="str">
        <f t="shared" ca="1" si="26"/>
        <v xml:space="preserve"> </v>
      </c>
      <c r="B323" s="2" t="str">
        <f t="shared" ca="1" si="27"/>
        <v/>
      </c>
      <c r="C323" s="11" t="str">
        <f t="shared" ca="1" si="28"/>
        <v/>
      </c>
    </row>
    <row r="324" spans="1:3" x14ac:dyDescent="0.2">
      <c r="A324" s="2" t="str">
        <f t="shared" ca="1" si="26"/>
        <v xml:space="preserve"> </v>
      </c>
      <c r="B324" s="2" t="str">
        <f t="shared" ca="1" si="27"/>
        <v/>
      </c>
      <c r="C324" s="11" t="str">
        <f t="shared" ca="1" si="28"/>
        <v/>
      </c>
    </row>
    <row r="325" spans="1:3" x14ac:dyDescent="0.2">
      <c r="A325" s="2" t="str">
        <f t="shared" ca="1" si="26"/>
        <v xml:space="preserve"> </v>
      </c>
      <c r="B325" s="2" t="str">
        <f t="shared" ca="1" si="27"/>
        <v/>
      </c>
      <c r="C325" s="11" t="str">
        <f t="shared" ca="1" si="28"/>
        <v/>
      </c>
    </row>
    <row r="326" spans="1:3" x14ac:dyDescent="0.2">
      <c r="A326" s="2" t="str">
        <f t="shared" ca="1" si="26"/>
        <v xml:space="preserve"> </v>
      </c>
      <c r="B326" s="2" t="str">
        <f t="shared" ca="1" si="27"/>
        <v/>
      </c>
      <c r="C326" s="11" t="str">
        <f t="shared" ca="1" si="28"/>
        <v/>
      </c>
    </row>
    <row r="327" spans="1:3" x14ac:dyDescent="0.2">
      <c r="A327" s="2" t="str">
        <f t="shared" ca="1" si="26"/>
        <v xml:space="preserve"> </v>
      </c>
      <c r="B327" s="2" t="str">
        <f t="shared" ca="1" si="27"/>
        <v/>
      </c>
      <c r="C327" s="11" t="str">
        <f t="shared" ca="1" si="28"/>
        <v/>
      </c>
    </row>
    <row r="328" spans="1:3" x14ac:dyDescent="0.2">
      <c r="A328" s="2" t="str">
        <f t="shared" ca="1" si="26"/>
        <v xml:space="preserve"> </v>
      </c>
      <c r="B328" s="2" t="str">
        <f t="shared" ca="1" si="27"/>
        <v/>
      </c>
      <c r="C328" s="11" t="str">
        <f t="shared" ca="1" si="28"/>
        <v/>
      </c>
    </row>
    <row r="329" spans="1:3" x14ac:dyDescent="0.2">
      <c r="A329" s="2" t="str">
        <f t="shared" ca="1" si="26"/>
        <v xml:space="preserve"> </v>
      </c>
      <c r="B329" s="2" t="str">
        <f t="shared" ca="1" si="27"/>
        <v/>
      </c>
      <c r="C329" s="11" t="str">
        <f t="shared" ca="1" si="28"/>
        <v/>
      </c>
    </row>
    <row r="330" spans="1:3" x14ac:dyDescent="0.2">
      <c r="A330" s="2" t="str">
        <f t="shared" ca="1" si="26"/>
        <v xml:space="preserve"> </v>
      </c>
      <c r="B330" s="2" t="str">
        <f t="shared" ca="1" si="27"/>
        <v/>
      </c>
      <c r="C330" s="11" t="str">
        <f t="shared" ca="1" si="28"/>
        <v/>
      </c>
    </row>
    <row r="331" spans="1:3" x14ac:dyDescent="0.2">
      <c r="A331" s="2" t="str">
        <f t="shared" ca="1" si="26"/>
        <v xml:space="preserve"> </v>
      </c>
      <c r="B331" s="2" t="str">
        <f t="shared" ca="1" si="27"/>
        <v/>
      </c>
      <c r="C331" s="11" t="str">
        <f t="shared" ca="1" si="28"/>
        <v/>
      </c>
    </row>
    <row r="332" spans="1:3" x14ac:dyDescent="0.2">
      <c r="A332" s="2" t="str">
        <f t="shared" ca="1" si="26"/>
        <v xml:space="preserve"> </v>
      </c>
      <c r="B332" s="2" t="str">
        <f t="shared" ca="1" si="27"/>
        <v/>
      </c>
      <c r="C332" s="11" t="str">
        <f t="shared" ca="1" si="28"/>
        <v/>
      </c>
    </row>
    <row r="333" spans="1:3" x14ac:dyDescent="0.2">
      <c r="A333" s="2" t="str">
        <f t="shared" ca="1" si="26"/>
        <v xml:space="preserve"> </v>
      </c>
      <c r="B333" s="2" t="str">
        <f t="shared" ca="1" si="27"/>
        <v/>
      </c>
      <c r="C333" s="11" t="str">
        <f t="shared" ca="1" si="28"/>
        <v/>
      </c>
    </row>
    <row r="334" spans="1:3" x14ac:dyDescent="0.2">
      <c r="A334" s="2" t="str">
        <f t="shared" ca="1" si="26"/>
        <v xml:space="preserve"> </v>
      </c>
      <c r="B334" s="2" t="str">
        <f t="shared" ca="1" si="27"/>
        <v/>
      </c>
      <c r="C334" s="11" t="str">
        <f t="shared" ca="1" si="28"/>
        <v/>
      </c>
    </row>
    <row r="335" spans="1:3" x14ac:dyDescent="0.2">
      <c r="A335" s="2" t="str">
        <f t="shared" ca="1" si="26"/>
        <v xml:space="preserve"> </v>
      </c>
      <c r="B335" s="2" t="str">
        <f t="shared" ca="1" si="27"/>
        <v/>
      </c>
      <c r="C335" s="11" t="str">
        <f t="shared" ca="1" si="28"/>
        <v/>
      </c>
    </row>
    <row r="336" spans="1:3" x14ac:dyDescent="0.2">
      <c r="A336" s="2" t="str">
        <f t="shared" ca="1" si="26"/>
        <v xml:space="preserve"> </v>
      </c>
      <c r="B336" s="2" t="str">
        <f t="shared" ca="1" si="27"/>
        <v/>
      </c>
      <c r="C336" s="11" t="str">
        <f t="shared" ca="1" si="28"/>
        <v/>
      </c>
    </row>
    <row r="337" spans="1:3" x14ac:dyDescent="0.2">
      <c r="A337" s="2" t="str">
        <f t="shared" ca="1" si="26"/>
        <v xml:space="preserve"> </v>
      </c>
      <c r="B337" s="2" t="str">
        <f t="shared" ca="1" si="27"/>
        <v/>
      </c>
      <c r="C337" s="11" t="str">
        <f t="shared" ca="1" si="28"/>
        <v/>
      </c>
    </row>
    <row r="338" spans="1:3" x14ac:dyDescent="0.2">
      <c r="A338" s="2" t="str">
        <f t="shared" ca="1" si="26"/>
        <v xml:space="preserve"> </v>
      </c>
      <c r="B338" s="2" t="str">
        <f t="shared" ca="1" si="27"/>
        <v/>
      </c>
      <c r="C338" s="11" t="str">
        <f t="shared" ca="1" si="28"/>
        <v/>
      </c>
    </row>
    <row r="339" spans="1:3" x14ac:dyDescent="0.2">
      <c r="A339" s="2" t="str">
        <f t="shared" ca="1" si="26"/>
        <v xml:space="preserve"> </v>
      </c>
      <c r="B339" s="2" t="str">
        <f t="shared" ca="1" si="27"/>
        <v/>
      </c>
      <c r="C339" s="11" t="str">
        <f t="shared" ca="1" si="28"/>
        <v/>
      </c>
    </row>
    <row r="340" spans="1:3" x14ac:dyDescent="0.2">
      <c r="A340" s="2" t="str">
        <f t="shared" ca="1" si="26"/>
        <v xml:space="preserve"> </v>
      </c>
      <c r="B340" s="2" t="str">
        <f t="shared" ca="1" si="27"/>
        <v/>
      </c>
      <c r="C340" s="11" t="str">
        <f t="shared" ca="1" si="28"/>
        <v/>
      </c>
    </row>
    <row r="341" spans="1:3" x14ac:dyDescent="0.2">
      <c r="A341" s="2" t="str">
        <f t="shared" ca="1" si="26"/>
        <v xml:space="preserve"> </v>
      </c>
      <c r="B341" s="2" t="str">
        <f t="shared" ca="1" si="27"/>
        <v/>
      </c>
      <c r="C341" s="11" t="str">
        <f t="shared" ca="1" si="28"/>
        <v/>
      </c>
    </row>
    <row r="342" spans="1:3" x14ac:dyDescent="0.2">
      <c r="A342" s="2" t="str">
        <f t="shared" ca="1" si="26"/>
        <v xml:space="preserve"> </v>
      </c>
      <c r="B342" s="2" t="str">
        <f t="shared" ca="1" si="27"/>
        <v/>
      </c>
      <c r="C342" s="11" t="str">
        <f t="shared" ca="1" si="28"/>
        <v/>
      </c>
    </row>
    <row r="343" spans="1:3" x14ac:dyDescent="0.2">
      <c r="A343" s="2" t="str">
        <f t="shared" ca="1" si="26"/>
        <v xml:space="preserve"> </v>
      </c>
      <c r="B343" s="2" t="str">
        <f t="shared" ca="1" si="27"/>
        <v/>
      </c>
      <c r="C343" s="11" t="str">
        <f t="shared" ca="1" si="28"/>
        <v/>
      </c>
    </row>
    <row r="344" spans="1:3" x14ac:dyDescent="0.2">
      <c r="A344" s="2" t="str">
        <f t="shared" ca="1" si="26"/>
        <v xml:space="preserve"> </v>
      </c>
      <c r="B344" s="2" t="str">
        <f t="shared" ca="1" si="27"/>
        <v/>
      </c>
      <c r="C344" s="11" t="str">
        <f t="shared" ca="1" si="28"/>
        <v/>
      </c>
    </row>
    <row r="345" spans="1:3" x14ac:dyDescent="0.2">
      <c r="A345" s="2" t="str">
        <f t="shared" ca="1" si="26"/>
        <v xml:space="preserve"> </v>
      </c>
      <c r="B345" s="2" t="str">
        <f t="shared" ca="1" si="27"/>
        <v/>
      </c>
      <c r="C345" s="11" t="str">
        <f t="shared" ca="1" si="28"/>
        <v/>
      </c>
    </row>
    <row r="346" spans="1:3" x14ac:dyDescent="0.2">
      <c r="A346" s="2" t="str">
        <f t="shared" ca="1" si="26"/>
        <v xml:space="preserve"> </v>
      </c>
      <c r="B346" s="2" t="str">
        <f t="shared" ca="1" si="27"/>
        <v/>
      </c>
      <c r="C346" s="11" t="str">
        <f t="shared" ca="1" si="28"/>
        <v/>
      </c>
    </row>
    <row r="347" spans="1:3" x14ac:dyDescent="0.2">
      <c r="A347" s="2" t="str">
        <f t="shared" ca="1" si="26"/>
        <v xml:space="preserve"> </v>
      </c>
      <c r="B347" s="2" t="str">
        <f t="shared" ca="1" si="27"/>
        <v/>
      </c>
      <c r="C347" s="11" t="str">
        <f t="shared" ca="1" si="28"/>
        <v/>
      </c>
    </row>
    <row r="348" spans="1:3" x14ac:dyDescent="0.2">
      <c r="A348" s="2" t="str">
        <f t="shared" ca="1" si="26"/>
        <v xml:space="preserve"> </v>
      </c>
      <c r="B348" s="2" t="str">
        <f t="shared" ca="1" si="27"/>
        <v/>
      </c>
      <c r="C348" s="11" t="str">
        <f t="shared" ca="1" si="28"/>
        <v/>
      </c>
    </row>
    <row r="349" spans="1:3" x14ac:dyDescent="0.2">
      <c r="A349" s="2" t="str">
        <f t="shared" ca="1" si="26"/>
        <v xml:space="preserve"> </v>
      </c>
      <c r="B349" s="2" t="str">
        <f t="shared" ca="1" si="27"/>
        <v/>
      </c>
      <c r="C349" s="11" t="str">
        <f t="shared" ca="1" si="28"/>
        <v/>
      </c>
    </row>
    <row r="350" spans="1:3" x14ac:dyDescent="0.2">
      <c r="A350" s="2" t="str">
        <f t="shared" ca="1" si="26"/>
        <v xml:space="preserve"> </v>
      </c>
      <c r="B350" s="2" t="str">
        <f t="shared" ca="1" si="27"/>
        <v/>
      </c>
      <c r="C350" s="11" t="str">
        <f t="shared" ca="1" si="28"/>
        <v/>
      </c>
    </row>
    <row r="351" spans="1:3" x14ac:dyDescent="0.2">
      <c r="A351" s="2" t="str">
        <f t="shared" ca="1" si="26"/>
        <v xml:space="preserve"> </v>
      </c>
      <c r="B351" s="2" t="str">
        <f t="shared" ca="1" si="27"/>
        <v/>
      </c>
      <c r="C351" s="11" t="str">
        <f t="shared" ca="1" si="28"/>
        <v/>
      </c>
    </row>
    <row r="352" spans="1:3" x14ac:dyDescent="0.2">
      <c r="A352" s="2" t="str">
        <f t="shared" ca="1" si="26"/>
        <v xml:space="preserve"> </v>
      </c>
      <c r="B352" s="2" t="str">
        <f t="shared" ca="1" si="27"/>
        <v/>
      </c>
      <c r="C352" s="11" t="str">
        <f t="shared" ca="1" si="28"/>
        <v/>
      </c>
    </row>
    <row r="353" spans="1:3" x14ac:dyDescent="0.2">
      <c r="A353" s="2" t="str">
        <f t="shared" ca="1" si="26"/>
        <v xml:space="preserve"> </v>
      </c>
      <c r="B353" s="2" t="str">
        <f t="shared" ca="1" si="27"/>
        <v/>
      </c>
      <c r="C353" s="11" t="str">
        <f t="shared" ca="1" si="28"/>
        <v/>
      </c>
    </row>
    <row r="354" spans="1:3" x14ac:dyDescent="0.2">
      <c r="A354" s="2" t="str">
        <f t="shared" ca="1" si="26"/>
        <v xml:space="preserve"> </v>
      </c>
      <c r="B354" s="2" t="str">
        <f t="shared" ca="1" si="27"/>
        <v/>
      </c>
      <c r="C354" s="11" t="str">
        <f t="shared" ca="1" si="28"/>
        <v/>
      </c>
    </row>
    <row r="355" spans="1:3" x14ac:dyDescent="0.2">
      <c r="A355" s="2" t="str">
        <f t="shared" ca="1" si="26"/>
        <v xml:space="preserve"> </v>
      </c>
      <c r="B355" s="2" t="str">
        <f t="shared" ca="1" si="27"/>
        <v/>
      </c>
      <c r="C355" s="11" t="str">
        <f t="shared" ca="1" si="28"/>
        <v/>
      </c>
    </row>
    <row r="356" spans="1:3" x14ac:dyDescent="0.2">
      <c r="A356" s="2" t="str">
        <f t="shared" ca="1" si="26"/>
        <v xml:space="preserve"> </v>
      </c>
      <c r="B356" s="2" t="str">
        <f t="shared" ca="1" si="27"/>
        <v/>
      </c>
      <c r="C356" s="11" t="str">
        <f t="shared" ca="1" si="28"/>
        <v/>
      </c>
    </row>
    <row r="357" spans="1:3" x14ac:dyDescent="0.2">
      <c r="A357" s="2" t="str">
        <f t="shared" ca="1" si="26"/>
        <v xml:space="preserve"> </v>
      </c>
      <c r="B357" s="2" t="str">
        <f t="shared" ca="1" si="27"/>
        <v/>
      </c>
      <c r="C357" s="11" t="str">
        <f t="shared" ca="1" si="28"/>
        <v/>
      </c>
    </row>
    <row r="358" spans="1:3" x14ac:dyDescent="0.2">
      <c r="A358" s="2" t="str">
        <f t="shared" ca="1" si="26"/>
        <v xml:space="preserve"> </v>
      </c>
      <c r="B358" s="2" t="str">
        <f t="shared" ca="1" si="27"/>
        <v/>
      </c>
      <c r="C358" s="11" t="str">
        <f t="shared" ca="1" si="28"/>
        <v/>
      </c>
    </row>
    <row r="359" spans="1:3" x14ac:dyDescent="0.2">
      <c r="A359" s="2" t="str">
        <f t="shared" ca="1" si="26"/>
        <v xml:space="preserve"> </v>
      </c>
      <c r="B359" s="2" t="str">
        <f t="shared" ca="1" si="27"/>
        <v/>
      </c>
      <c r="C359" s="11" t="str">
        <f t="shared" ca="1" si="28"/>
        <v/>
      </c>
    </row>
    <row r="360" spans="1:3" x14ac:dyDescent="0.2">
      <c r="A360" s="2" t="str">
        <f t="shared" ca="1" si="26"/>
        <v xml:space="preserve"> </v>
      </c>
      <c r="B360" s="2" t="str">
        <f t="shared" ca="1" si="27"/>
        <v/>
      </c>
      <c r="C360" s="11" t="str">
        <f t="shared" ca="1" si="28"/>
        <v/>
      </c>
    </row>
    <row r="361" spans="1:3" x14ac:dyDescent="0.2">
      <c r="A361" s="2" t="str">
        <f t="shared" ca="1" si="26"/>
        <v xml:space="preserve"> </v>
      </c>
      <c r="B361" s="2" t="str">
        <f t="shared" ca="1" si="27"/>
        <v/>
      </c>
      <c r="C361" s="11" t="str">
        <f t="shared" ca="1" si="28"/>
        <v/>
      </c>
    </row>
    <row r="362" spans="1:3" x14ac:dyDescent="0.2">
      <c r="A362" s="2" t="str">
        <f t="shared" ca="1" si="26"/>
        <v xml:space="preserve"> </v>
      </c>
      <c r="B362" s="2" t="str">
        <f t="shared" ca="1" si="27"/>
        <v/>
      </c>
      <c r="C362" s="11" t="str">
        <f t="shared" ca="1" si="28"/>
        <v/>
      </c>
    </row>
    <row r="363" spans="1:3" x14ac:dyDescent="0.2">
      <c r="A363" s="2" t="str">
        <f t="shared" ca="1" si="26"/>
        <v xml:space="preserve"> </v>
      </c>
      <c r="B363" s="2" t="str">
        <f t="shared" ca="1" si="27"/>
        <v/>
      </c>
      <c r="C363" s="11" t="str">
        <f t="shared" ca="1" si="28"/>
        <v/>
      </c>
    </row>
    <row r="364" spans="1:3" x14ac:dyDescent="0.2">
      <c r="A364" s="2" t="str">
        <f t="shared" ca="1" si="26"/>
        <v xml:space="preserve"> </v>
      </c>
      <c r="B364" s="2" t="str">
        <f t="shared" ca="1" si="27"/>
        <v/>
      </c>
      <c r="C364" s="11" t="str">
        <f t="shared" ca="1" si="28"/>
        <v/>
      </c>
    </row>
    <row r="365" spans="1:3" x14ac:dyDescent="0.2">
      <c r="A365" s="2" t="str">
        <f t="shared" ca="1" si="26"/>
        <v xml:space="preserve"> </v>
      </c>
      <c r="B365" s="2" t="str">
        <f t="shared" ca="1" si="27"/>
        <v/>
      </c>
      <c r="C365" s="11" t="str">
        <f t="shared" ca="1" si="28"/>
        <v/>
      </c>
    </row>
    <row r="366" spans="1:3" x14ac:dyDescent="0.2">
      <c r="A366" s="2" t="str">
        <f t="shared" ca="1" si="26"/>
        <v xml:space="preserve"> </v>
      </c>
      <c r="B366" s="2" t="str">
        <f t="shared" ca="1" si="27"/>
        <v/>
      </c>
      <c r="C366" s="11" t="str">
        <f t="shared" ca="1" si="28"/>
        <v/>
      </c>
    </row>
    <row r="367" spans="1:3" x14ac:dyDescent="0.2">
      <c r="A367" s="2" t="str">
        <f t="shared" ca="1" si="26"/>
        <v xml:space="preserve"> </v>
      </c>
      <c r="B367" s="2" t="str">
        <f t="shared" ca="1" si="27"/>
        <v/>
      </c>
      <c r="C367" s="11" t="str">
        <f t="shared" ca="1" si="28"/>
        <v/>
      </c>
    </row>
    <row r="368" spans="1:3" x14ac:dyDescent="0.2">
      <c r="A368" s="2" t="str">
        <f t="shared" ca="1" si="26"/>
        <v xml:space="preserve"> </v>
      </c>
      <c r="B368" s="2" t="str">
        <f t="shared" ca="1" si="27"/>
        <v/>
      </c>
      <c r="C368" s="11" t="str">
        <f t="shared" ca="1" si="28"/>
        <v/>
      </c>
    </row>
    <row r="369" spans="1:3" x14ac:dyDescent="0.2">
      <c r="A369" s="2" t="str">
        <f t="shared" ca="1" si="26"/>
        <v xml:space="preserve"> </v>
      </c>
      <c r="B369" s="2" t="str">
        <f t="shared" ca="1" si="27"/>
        <v/>
      </c>
      <c r="C369" s="11" t="str">
        <f t="shared" ca="1" si="28"/>
        <v/>
      </c>
    </row>
    <row r="370" spans="1:3" x14ac:dyDescent="0.2">
      <c r="A370" s="2" t="str">
        <f t="shared" ca="1" si="26"/>
        <v xml:space="preserve"> </v>
      </c>
      <c r="B370" s="2" t="str">
        <f t="shared" ca="1" si="27"/>
        <v/>
      </c>
      <c r="C370" s="11" t="str">
        <f t="shared" ca="1" si="28"/>
        <v/>
      </c>
    </row>
    <row r="371" spans="1:3" x14ac:dyDescent="0.2">
      <c r="A371" s="2" t="str">
        <f t="shared" ca="1" si="26"/>
        <v xml:space="preserve"> </v>
      </c>
      <c r="B371" s="2" t="str">
        <f t="shared" ca="1" si="27"/>
        <v/>
      </c>
      <c r="C371" s="11" t="str">
        <f t="shared" ca="1" si="28"/>
        <v/>
      </c>
    </row>
    <row r="372" spans="1:3" x14ac:dyDescent="0.2">
      <c r="A372" s="2" t="str">
        <f t="shared" ca="1" si="26"/>
        <v xml:space="preserve"> </v>
      </c>
      <c r="B372" s="2" t="str">
        <f t="shared" ca="1" si="27"/>
        <v/>
      </c>
      <c r="C372" s="11" t="str">
        <f t="shared" ca="1" si="28"/>
        <v/>
      </c>
    </row>
    <row r="373" spans="1:3" x14ac:dyDescent="0.2">
      <c r="A373" s="2" t="str">
        <f t="shared" ca="1" si="26"/>
        <v xml:space="preserve"> </v>
      </c>
      <c r="B373" s="2" t="str">
        <f t="shared" ca="1" si="27"/>
        <v/>
      </c>
      <c r="C373" s="11" t="str">
        <f t="shared" ca="1" si="28"/>
        <v/>
      </c>
    </row>
    <row r="374" spans="1:3" x14ac:dyDescent="0.2">
      <c r="A374" s="2" t="str">
        <f t="shared" ca="1" si="26"/>
        <v xml:space="preserve"> </v>
      </c>
      <c r="B374" s="2" t="str">
        <f t="shared" ca="1" si="27"/>
        <v/>
      </c>
      <c r="C374" s="11" t="str">
        <f t="shared" ca="1" si="28"/>
        <v/>
      </c>
    </row>
    <row r="375" spans="1:3" x14ac:dyDescent="0.2">
      <c r="A375" s="2" t="str">
        <f t="shared" ca="1" si="26"/>
        <v xml:space="preserve"> </v>
      </c>
      <c r="B375" s="2" t="str">
        <f t="shared" ca="1" si="27"/>
        <v/>
      </c>
      <c r="C375" s="11" t="str">
        <f t="shared" ca="1" si="28"/>
        <v/>
      </c>
    </row>
    <row r="376" spans="1:3" x14ac:dyDescent="0.2">
      <c r="A376" s="2" t="str">
        <f t="shared" ca="1" si="26"/>
        <v xml:space="preserve"> </v>
      </c>
      <c r="B376" s="2" t="str">
        <f t="shared" ca="1" si="27"/>
        <v/>
      </c>
      <c r="C376" s="11" t="str">
        <f t="shared" ca="1" si="28"/>
        <v/>
      </c>
    </row>
    <row r="377" spans="1:3" x14ac:dyDescent="0.2">
      <c r="A377" s="2" t="str">
        <f t="shared" ca="1" si="26"/>
        <v xml:space="preserve"> </v>
      </c>
      <c r="B377" s="2" t="str">
        <f t="shared" ca="1" si="27"/>
        <v/>
      </c>
      <c r="C377" s="11" t="str">
        <f t="shared" ca="1" si="28"/>
        <v/>
      </c>
    </row>
    <row r="378" spans="1:3" x14ac:dyDescent="0.2">
      <c r="A378" s="2" t="str">
        <f t="shared" ca="1" si="26"/>
        <v xml:space="preserve"> </v>
      </c>
      <c r="B378" s="2" t="str">
        <f t="shared" ca="1" si="27"/>
        <v/>
      </c>
      <c r="C378" s="11" t="str">
        <f t="shared" ca="1" si="28"/>
        <v/>
      </c>
    </row>
    <row r="379" spans="1:3" x14ac:dyDescent="0.2">
      <c r="A379" s="2" t="str">
        <f t="shared" ca="1" si="26"/>
        <v xml:space="preserve"> </v>
      </c>
      <c r="B379" s="2" t="str">
        <f t="shared" ca="1" si="27"/>
        <v/>
      </c>
      <c r="C379" s="11" t="str">
        <f t="shared" ca="1" si="28"/>
        <v/>
      </c>
    </row>
    <row r="380" spans="1:3" x14ac:dyDescent="0.2">
      <c r="A380" s="2" t="str">
        <f t="shared" ca="1" si="26"/>
        <v xml:space="preserve"> </v>
      </c>
      <c r="B380" s="2" t="str">
        <f t="shared" ca="1" si="27"/>
        <v/>
      </c>
      <c r="C380" s="11" t="str">
        <f t="shared" ca="1" si="28"/>
        <v/>
      </c>
    </row>
    <row r="381" spans="1:3" x14ac:dyDescent="0.2">
      <c r="A381" s="2" t="str">
        <f t="shared" ca="1" si="26"/>
        <v xml:space="preserve"> </v>
      </c>
      <c r="B381" s="2" t="str">
        <f t="shared" ca="1" si="27"/>
        <v/>
      </c>
      <c r="C381" s="11" t="str">
        <f t="shared" ca="1" si="28"/>
        <v/>
      </c>
    </row>
    <row r="382" spans="1:3" x14ac:dyDescent="0.2">
      <c r="A382" s="2" t="str">
        <f t="shared" ca="1" si="26"/>
        <v xml:space="preserve"> </v>
      </c>
      <c r="B382" s="2" t="str">
        <f t="shared" ca="1" si="27"/>
        <v/>
      </c>
      <c r="C382" s="11" t="str">
        <f t="shared" ca="1" si="28"/>
        <v/>
      </c>
    </row>
    <row r="383" spans="1:3" x14ac:dyDescent="0.2">
      <c r="A383" s="2" t="str">
        <f t="shared" ca="1" si="26"/>
        <v xml:space="preserve"> </v>
      </c>
      <c r="B383" s="2" t="str">
        <f t="shared" ca="1" si="27"/>
        <v/>
      </c>
      <c r="C383" s="11" t="str">
        <f t="shared" ca="1" si="28"/>
        <v/>
      </c>
    </row>
    <row r="384" spans="1:3" x14ac:dyDescent="0.2">
      <c r="A384" s="2" t="str">
        <f t="shared" ca="1" si="26"/>
        <v xml:space="preserve"> </v>
      </c>
      <c r="B384" s="2" t="str">
        <f t="shared" ca="1" si="27"/>
        <v/>
      </c>
      <c r="C384" s="11" t="str">
        <f t="shared" ca="1" si="28"/>
        <v/>
      </c>
    </row>
    <row r="385" spans="1:3" x14ac:dyDescent="0.2">
      <c r="A385" s="2" t="str">
        <f t="shared" ca="1" si="26"/>
        <v xml:space="preserve"> </v>
      </c>
      <c r="B385" s="2" t="str">
        <f t="shared" ca="1" si="27"/>
        <v/>
      </c>
      <c r="C385" s="11" t="str">
        <f t="shared" ca="1" si="28"/>
        <v/>
      </c>
    </row>
    <row r="386" spans="1:3" x14ac:dyDescent="0.2">
      <c r="A386" s="2" t="str">
        <f t="shared" ref="A386:A449" ca="1" si="29">IF(ISNUMBER((INDIRECT(ADDRESS(ROW(),1,,,sheet)))),(INDIRECT(ADDRESS(ROW(),1,,,sheet))-INDIRECT(ADDRESS(2,1,,,sheet)))*86400," ")</f>
        <v xml:space="preserve"> </v>
      </c>
      <c r="B386" s="2" t="str">
        <f t="shared" ref="B386:B449" ca="1" si="30">IF(ISNUMBER(INDIRECT(ADDRESS(ROW(),column,,,sheet))),INDIRECT(ADDRESS(ROW(),column,,,sheet)),"")</f>
        <v/>
      </c>
      <c r="C386" s="11" t="str">
        <f t="shared" ref="C386:C449" ca="1" si="31">IF(ISNUMBER(INDIRECT(ADDRESS(ROW(),column,,,sheet))),Csat-(Csat-INDIRECT(ADDRESS(2,4,,,sheet)))*EXP(-VLOOKUP(sheet,resultstable,3)*A386),"")</f>
        <v/>
      </c>
    </row>
    <row r="387" spans="1:3" x14ac:dyDescent="0.2">
      <c r="A387" s="2" t="str">
        <f t="shared" ca="1" si="29"/>
        <v xml:space="preserve"> </v>
      </c>
      <c r="B387" s="2" t="str">
        <f t="shared" ca="1" si="30"/>
        <v/>
      </c>
      <c r="C387" s="11" t="str">
        <f t="shared" ca="1" si="31"/>
        <v/>
      </c>
    </row>
    <row r="388" spans="1:3" x14ac:dyDescent="0.2">
      <c r="A388" s="2" t="str">
        <f t="shared" ca="1" si="29"/>
        <v xml:space="preserve"> </v>
      </c>
      <c r="B388" s="2" t="str">
        <f t="shared" ca="1" si="30"/>
        <v/>
      </c>
      <c r="C388" s="11" t="str">
        <f t="shared" ca="1" si="31"/>
        <v/>
      </c>
    </row>
    <row r="389" spans="1:3" x14ac:dyDescent="0.2">
      <c r="A389" s="2" t="str">
        <f t="shared" ca="1" si="29"/>
        <v xml:space="preserve"> </v>
      </c>
      <c r="B389" s="2" t="str">
        <f t="shared" ca="1" si="30"/>
        <v/>
      </c>
      <c r="C389" s="11" t="str">
        <f t="shared" ca="1" si="31"/>
        <v/>
      </c>
    </row>
    <row r="390" spans="1:3" x14ac:dyDescent="0.2">
      <c r="A390" s="2" t="str">
        <f t="shared" ca="1" si="29"/>
        <v xml:space="preserve"> </v>
      </c>
      <c r="B390" s="2" t="str">
        <f t="shared" ca="1" si="30"/>
        <v/>
      </c>
      <c r="C390" s="11" t="str">
        <f t="shared" ca="1" si="31"/>
        <v/>
      </c>
    </row>
    <row r="391" spans="1:3" x14ac:dyDescent="0.2">
      <c r="A391" s="2" t="str">
        <f t="shared" ca="1" si="29"/>
        <v xml:space="preserve"> </v>
      </c>
      <c r="B391" s="2" t="str">
        <f t="shared" ca="1" si="30"/>
        <v/>
      </c>
      <c r="C391" s="11" t="str">
        <f t="shared" ca="1" si="31"/>
        <v/>
      </c>
    </row>
    <row r="392" spans="1:3" x14ac:dyDescent="0.2">
      <c r="A392" s="2" t="str">
        <f t="shared" ca="1" si="29"/>
        <v xml:space="preserve"> </v>
      </c>
      <c r="B392" s="2" t="str">
        <f t="shared" ca="1" si="30"/>
        <v/>
      </c>
      <c r="C392" s="11" t="str">
        <f t="shared" ca="1" si="31"/>
        <v/>
      </c>
    </row>
    <row r="393" spans="1:3" x14ac:dyDescent="0.2">
      <c r="A393" s="2" t="str">
        <f t="shared" ca="1" si="29"/>
        <v xml:space="preserve"> </v>
      </c>
      <c r="B393" s="2" t="str">
        <f t="shared" ca="1" si="30"/>
        <v/>
      </c>
      <c r="C393" s="11" t="str">
        <f t="shared" ca="1" si="31"/>
        <v/>
      </c>
    </row>
    <row r="394" spans="1:3" x14ac:dyDescent="0.2">
      <c r="A394" s="2" t="str">
        <f t="shared" ca="1" si="29"/>
        <v xml:space="preserve"> </v>
      </c>
      <c r="B394" s="2" t="str">
        <f t="shared" ca="1" si="30"/>
        <v/>
      </c>
      <c r="C394" s="11" t="str">
        <f t="shared" ca="1" si="31"/>
        <v/>
      </c>
    </row>
    <row r="395" spans="1:3" x14ac:dyDescent="0.2">
      <c r="A395" s="2" t="str">
        <f t="shared" ca="1" si="29"/>
        <v xml:space="preserve"> </v>
      </c>
      <c r="B395" s="2" t="str">
        <f t="shared" ca="1" si="30"/>
        <v/>
      </c>
      <c r="C395" s="11" t="str">
        <f t="shared" ca="1" si="31"/>
        <v/>
      </c>
    </row>
    <row r="396" spans="1:3" x14ac:dyDescent="0.2">
      <c r="A396" s="2" t="str">
        <f t="shared" ca="1" si="29"/>
        <v xml:space="preserve"> </v>
      </c>
      <c r="B396" s="2" t="str">
        <f t="shared" ca="1" si="30"/>
        <v/>
      </c>
      <c r="C396" s="11" t="str">
        <f t="shared" ca="1" si="31"/>
        <v/>
      </c>
    </row>
    <row r="397" spans="1:3" x14ac:dyDescent="0.2">
      <c r="A397" s="2" t="str">
        <f t="shared" ca="1" si="29"/>
        <v xml:space="preserve"> </v>
      </c>
      <c r="B397" s="2" t="str">
        <f t="shared" ca="1" si="30"/>
        <v/>
      </c>
      <c r="C397" s="11" t="str">
        <f t="shared" ca="1" si="31"/>
        <v/>
      </c>
    </row>
    <row r="398" spans="1:3" x14ac:dyDescent="0.2">
      <c r="A398" s="2" t="str">
        <f t="shared" ca="1" si="29"/>
        <v xml:space="preserve"> </v>
      </c>
      <c r="B398" s="2" t="str">
        <f t="shared" ca="1" si="30"/>
        <v/>
      </c>
      <c r="C398" s="11" t="str">
        <f t="shared" ca="1" si="31"/>
        <v/>
      </c>
    </row>
    <row r="399" spans="1:3" x14ac:dyDescent="0.2">
      <c r="A399" s="2" t="str">
        <f t="shared" ca="1" si="29"/>
        <v xml:space="preserve"> </v>
      </c>
      <c r="B399" s="2" t="str">
        <f t="shared" ca="1" si="30"/>
        <v/>
      </c>
      <c r="C399" s="11" t="str">
        <f t="shared" ca="1" si="31"/>
        <v/>
      </c>
    </row>
    <row r="400" spans="1:3" x14ac:dyDescent="0.2">
      <c r="A400" s="2" t="str">
        <f t="shared" ca="1" si="29"/>
        <v xml:space="preserve"> </v>
      </c>
      <c r="B400" s="2" t="str">
        <f t="shared" ca="1" si="30"/>
        <v/>
      </c>
      <c r="C400" s="11" t="str">
        <f t="shared" ca="1" si="31"/>
        <v/>
      </c>
    </row>
    <row r="401" spans="1:3" x14ac:dyDescent="0.2">
      <c r="A401" s="2" t="str">
        <f t="shared" ca="1" si="29"/>
        <v xml:space="preserve"> </v>
      </c>
      <c r="B401" s="2" t="str">
        <f t="shared" ca="1" si="30"/>
        <v/>
      </c>
      <c r="C401" s="11" t="str">
        <f t="shared" ca="1" si="31"/>
        <v/>
      </c>
    </row>
    <row r="402" spans="1:3" x14ac:dyDescent="0.2">
      <c r="A402" s="2" t="str">
        <f t="shared" ca="1" si="29"/>
        <v xml:space="preserve"> </v>
      </c>
      <c r="B402" s="2" t="str">
        <f t="shared" ca="1" si="30"/>
        <v/>
      </c>
      <c r="C402" s="11" t="str">
        <f t="shared" ca="1" si="31"/>
        <v/>
      </c>
    </row>
    <row r="403" spans="1:3" x14ac:dyDescent="0.2">
      <c r="A403" s="2" t="str">
        <f t="shared" ca="1" si="29"/>
        <v xml:space="preserve"> </v>
      </c>
      <c r="B403" s="2" t="str">
        <f t="shared" ca="1" si="30"/>
        <v/>
      </c>
      <c r="C403" s="11" t="str">
        <f t="shared" ca="1" si="31"/>
        <v/>
      </c>
    </row>
    <row r="404" spans="1:3" x14ac:dyDescent="0.2">
      <c r="A404" s="2" t="str">
        <f t="shared" ca="1" si="29"/>
        <v xml:space="preserve"> </v>
      </c>
      <c r="B404" s="2" t="str">
        <f t="shared" ca="1" si="30"/>
        <v/>
      </c>
      <c r="C404" s="11" t="str">
        <f t="shared" ca="1" si="31"/>
        <v/>
      </c>
    </row>
    <row r="405" spans="1:3" x14ac:dyDescent="0.2">
      <c r="A405" s="2" t="str">
        <f t="shared" ca="1" si="29"/>
        <v xml:space="preserve"> </v>
      </c>
      <c r="B405" s="2" t="str">
        <f t="shared" ca="1" si="30"/>
        <v/>
      </c>
      <c r="C405" s="11" t="str">
        <f t="shared" ca="1" si="31"/>
        <v/>
      </c>
    </row>
    <row r="406" spans="1:3" x14ac:dyDescent="0.2">
      <c r="A406" s="2" t="str">
        <f t="shared" ca="1" si="29"/>
        <v xml:space="preserve"> </v>
      </c>
      <c r="B406" s="2" t="str">
        <f t="shared" ca="1" si="30"/>
        <v/>
      </c>
      <c r="C406" s="11" t="str">
        <f t="shared" ca="1" si="31"/>
        <v/>
      </c>
    </row>
    <row r="407" spans="1:3" x14ac:dyDescent="0.2">
      <c r="A407" s="2" t="str">
        <f t="shared" ca="1" si="29"/>
        <v xml:space="preserve"> </v>
      </c>
      <c r="B407" s="2" t="str">
        <f t="shared" ca="1" si="30"/>
        <v/>
      </c>
      <c r="C407" s="11" t="str">
        <f t="shared" ca="1" si="31"/>
        <v/>
      </c>
    </row>
    <row r="408" spans="1:3" x14ac:dyDescent="0.2">
      <c r="A408" s="2" t="str">
        <f t="shared" ca="1" si="29"/>
        <v xml:space="preserve"> </v>
      </c>
      <c r="B408" s="2" t="str">
        <f t="shared" ca="1" si="30"/>
        <v/>
      </c>
      <c r="C408" s="11" t="str">
        <f t="shared" ca="1" si="31"/>
        <v/>
      </c>
    </row>
    <row r="409" spans="1:3" x14ac:dyDescent="0.2">
      <c r="A409" s="2" t="str">
        <f t="shared" ca="1" si="29"/>
        <v xml:space="preserve"> </v>
      </c>
      <c r="B409" s="2" t="str">
        <f t="shared" ca="1" si="30"/>
        <v/>
      </c>
      <c r="C409" s="11" t="str">
        <f t="shared" ca="1" si="31"/>
        <v/>
      </c>
    </row>
    <row r="410" spans="1:3" x14ac:dyDescent="0.2">
      <c r="A410" s="2" t="str">
        <f t="shared" ca="1" si="29"/>
        <v xml:space="preserve"> </v>
      </c>
      <c r="B410" s="2" t="str">
        <f t="shared" ca="1" si="30"/>
        <v/>
      </c>
      <c r="C410" s="11" t="str">
        <f t="shared" ca="1" si="31"/>
        <v/>
      </c>
    </row>
    <row r="411" spans="1:3" x14ac:dyDescent="0.2">
      <c r="A411" s="2" t="str">
        <f t="shared" ca="1" si="29"/>
        <v xml:space="preserve"> </v>
      </c>
      <c r="B411" s="2" t="str">
        <f t="shared" ca="1" si="30"/>
        <v/>
      </c>
      <c r="C411" s="11" t="str">
        <f t="shared" ca="1" si="31"/>
        <v/>
      </c>
    </row>
    <row r="412" spans="1:3" x14ac:dyDescent="0.2">
      <c r="A412" s="2" t="str">
        <f t="shared" ca="1" si="29"/>
        <v xml:space="preserve"> </v>
      </c>
      <c r="B412" s="2" t="str">
        <f t="shared" ca="1" si="30"/>
        <v/>
      </c>
      <c r="C412" s="11" t="str">
        <f t="shared" ca="1" si="31"/>
        <v/>
      </c>
    </row>
    <row r="413" spans="1:3" x14ac:dyDescent="0.2">
      <c r="A413" s="2" t="str">
        <f t="shared" ca="1" si="29"/>
        <v xml:space="preserve"> </v>
      </c>
      <c r="B413" s="2" t="str">
        <f t="shared" ca="1" si="30"/>
        <v/>
      </c>
      <c r="C413" s="11" t="str">
        <f t="shared" ca="1" si="31"/>
        <v/>
      </c>
    </row>
    <row r="414" spans="1:3" x14ac:dyDescent="0.2">
      <c r="A414" s="2" t="str">
        <f t="shared" ca="1" si="29"/>
        <v xml:space="preserve"> </v>
      </c>
      <c r="B414" s="2" t="str">
        <f t="shared" ca="1" si="30"/>
        <v/>
      </c>
      <c r="C414" s="11" t="str">
        <f t="shared" ca="1" si="31"/>
        <v/>
      </c>
    </row>
    <row r="415" spans="1:3" x14ac:dyDescent="0.2">
      <c r="A415" s="2" t="str">
        <f t="shared" ca="1" si="29"/>
        <v xml:space="preserve"> </v>
      </c>
      <c r="B415" s="2" t="str">
        <f t="shared" ca="1" si="30"/>
        <v/>
      </c>
      <c r="C415" s="11" t="str">
        <f t="shared" ca="1" si="31"/>
        <v/>
      </c>
    </row>
    <row r="416" spans="1:3" x14ac:dyDescent="0.2">
      <c r="A416" s="2" t="str">
        <f t="shared" ca="1" si="29"/>
        <v xml:space="preserve"> </v>
      </c>
      <c r="B416" s="2" t="str">
        <f t="shared" ca="1" si="30"/>
        <v/>
      </c>
      <c r="C416" s="11" t="str">
        <f t="shared" ca="1" si="31"/>
        <v/>
      </c>
    </row>
    <row r="417" spans="1:3" x14ac:dyDescent="0.2">
      <c r="A417" s="2" t="str">
        <f t="shared" ca="1" si="29"/>
        <v xml:space="preserve"> </v>
      </c>
      <c r="B417" s="2" t="str">
        <f t="shared" ca="1" si="30"/>
        <v/>
      </c>
      <c r="C417" s="11" t="str">
        <f t="shared" ca="1" si="31"/>
        <v/>
      </c>
    </row>
    <row r="418" spans="1:3" x14ac:dyDescent="0.2">
      <c r="A418" s="2" t="str">
        <f t="shared" ca="1" si="29"/>
        <v xml:space="preserve"> </v>
      </c>
      <c r="B418" s="2" t="str">
        <f t="shared" ca="1" si="30"/>
        <v/>
      </c>
      <c r="C418" s="11" t="str">
        <f t="shared" ca="1" si="31"/>
        <v/>
      </c>
    </row>
    <row r="419" spans="1:3" x14ac:dyDescent="0.2">
      <c r="A419" s="2" t="str">
        <f t="shared" ca="1" si="29"/>
        <v xml:space="preserve"> </v>
      </c>
      <c r="B419" s="2" t="str">
        <f t="shared" ca="1" si="30"/>
        <v/>
      </c>
      <c r="C419" s="11" t="str">
        <f t="shared" ca="1" si="31"/>
        <v/>
      </c>
    </row>
    <row r="420" spans="1:3" x14ac:dyDescent="0.2">
      <c r="A420" s="2" t="str">
        <f t="shared" ca="1" si="29"/>
        <v xml:space="preserve"> </v>
      </c>
      <c r="B420" s="2" t="str">
        <f t="shared" ca="1" si="30"/>
        <v/>
      </c>
      <c r="C420" s="11" t="str">
        <f t="shared" ca="1" si="31"/>
        <v/>
      </c>
    </row>
    <row r="421" spans="1:3" x14ac:dyDescent="0.2">
      <c r="A421" s="2" t="str">
        <f t="shared" ca="1" si="29"/>
        <v xml:space="preserve"> </v>
      </c>
      <c r="B421" s="2" t="str">
        <f t="shared" ca="1" si="30"/>
        <v/>
      </c>
      <c r="C421" s="11" t="str">
        <f t="shared" ca="1" si="31"/>
        <v/>
      </c>
    </row>
    <row r="422" spans="1:3" x14ac:dyDescent="0.2">
      <c r="A422" s="2" t="str">
        <f t="shared" ca="1" si="29"/>
        <v xml:space="preserve"> </v>
      </c>
      <c r="B422" s="2" t="str">
        <f t="shared" ca="1" si="30"/>
        <v/>
      </c>
      <c r="C422" s="11" t="str">
        <f t="shared" ca="1" si="31"/>
        <v/>
      </c>
    </row>
    <row r="423" spans="1:3" x14ac:dyDescent="0.2">
      <c r="A423" s="2" t="str">
        <f t="shared" ca="1" si="29"/>
        <v xml:space="preserve"> </v>
      </c>
      <c r="B423" s="2" t="str">
        <f t="shared" ca="1" si="30"/>
        <v/>
      </c>
      <c r="C423" s="11" t="str">
        <f t="shared" ca="1" si="31"/>
        <v/>
      </c>
    </row>
    <row r="424" spans="1:3" x14ac:dyDescent="0.2">
      <c r="A424" s="2" t="str">
        <f t="shared" ca="1" si="29"/>
        <v xml:space="preserve"> </v>
      </c>
      <c r="B424" s="2" t="str">
        <f t="shared" ca="1" si="30"/>
        <v/>
      </c>
      <c r="C424" s="11" t="str">
        <f t="shared" ca="1" si="31"/>
        <v/>
      </c>
    </row>
    <row r="425" spans="1:3" x14ac:dyDescent="0.2">
      <c r="A425" s="2" t="str">
        <f t="shared" ca="1" si="29"/>
        <v xml:space="preserve"> </v>
      </c>
      <c r="B425" s="2" t="str">
        <f t="shared" ca="1" si="30"/>
        <v/>
      </c>
      <c r="C425" s="11" t="str">
        <f t="shared" ca="1" si="31"/>
        <v/>
      </c>
    </row>
    <row r="426" spans="1:3" x14ac:dyDescent="0.2">
      <c r="A426" s="2" t="str">
        <f t="shared" ca="1" si="29"/>
        <v xml:space="preserve"> </v>
      </c>
      <c r="B426" s="2" t="str">
        <f t="shared" ca="1" si="30"/>
        <v/>
      </c>
      <c r="C426" s="11" t="str">
        <f t="shared" ca="1" si="31"/>
        <v/>
      </c>
    </row>
    <row r="427" spans="1:3" x14ac:dyDescent="0.2">
      <c r="A427" s="2" t="str">
        <f t="shared" ca="1" si="29"/>
        <v xml:space="preserve"> </v>
      </c>
      <c r="B427" s="2" t="str">
        <f t="shared" ca="1" si="30"/>
        <v/>
      </c>
      <c r="C427" s="11" t="str">
        <f t="shared" ca="1" si="31"/>
        <v/>
      </c>
    </row>
    <row r="428" spans="1:3" x14ac:dyDescent="0.2">
      <c r="A428" s="2" t="str">
        <f t="shared" ca="1" si="29"/>
        <v xml:space="preserve"> </v>
      </c>
      <c r="B428" s="2" t="str">
        <f t="shared" ca="1" si="30"/>
        <v/>
      </c>
      <c r="C428" s="11" t="str">
        <f t="shared" ca="1" si="31"/>
        <v/>
      </c>
    </row>
    <row r="429" spans="1:3" x14ac:dyDescent="0.2">
      <c r="A429" s="2" t="str">
        <f t="shared" ca="1" si="29"/>
        <v xml:space="preserve"> </v>
      </c>
      <c r="B429" s="2" t="str">
        <f t="shared" ca="1" si="30"/>
        <v/>
      </c>
      <c r="C429" s="11" t="str">
        <f t="shared" ca="1" si="31"/>
        <v/>
      </c>
    </row>
    <row r="430" spans="1:3" x14ac:dyDescent="0.2">
      <c r="A430" s="2" t="str">
        <f t="shared" ca="1" si="29"/>
        <v xml:space="preserve"> </v>
      </c>
      <c r="B430" s="2" t="str">
        <f t="shared" ca="1" si="30"/>
        <v/>
      </c>
      <c r="C430" s="11" t="str">
        <f t="shared" ca="1" si="31"/>
        <v/>
      </c>
    </row>
    <row r="431" spans="1:3" x14ac:dyDescent="0.2">
      <c r="A431" s="2" t="str">
        <f t="shared" ca="1" si="29"/>
        <v xml:space="preserve"> </v>
      </c>
      <c r="B431" s="2" t="str">
        <f t="shared" ca="1" si="30"/>
        <v/>
      </c>
      <c r="C431" s="11" t="str">
        <f t="shared" ca="1" si="31"/>
        <v/>
      </c>
    </row>
    <row r="432" spans="1:3" x14ac:dyDescent="0.2">
      <c r="A432" s="2" t="str">
        <f t="shared" ca="1" si="29"/>
        <v xml:space="preserve"> </v>
      </c>
      <c r="B432" s="2" t="str">
        <f t="shared" ca="1" si="30"/>
        <v/>
      </c>
      <c r="C432" s="11" t="str">
        <f t="shared" ca="1" si="31"/>
        <v/>
      </c>
    </row>
    <row r="433" spans="1:3" x14ac:dyDescent="0.2">
      <c r="A433" s="2" t="str">
        <f t="shared" ca="1" si="29"/>
        <v xml:space="preserve"> </v>
      </c>
      <c r="B433" s="2" t="str">
        <f t="shared" ca="1" si="30"/>
        <v/>
      </c>
      <c r="C433" s="11" t="str">
        <f t="shared" ca="1" si="31"/>
        <v/>
      </c>
    </row>
    <row r="434" spans="1:3" x14ac:dyDescent="0.2">
      <c r="A434" s="2" t="str">
        <f t="shared" ca="1" si="29"/>
        <v xml:space="preserve"> </v>
      </c>
      <c r="B434" s="2" t="str">
        <f t="shared" ca="1" si="30"/>
        <v/>
      </c>
      <c r="C434" s="11" t="str">
        <f t="shared" ca="1" si="31"/>
        <v/>
      </c>
    </row>
    <row r="435" spans="1:3" x14ac:dyDescent="0.2">
      <c r="A435" s="2" t="str">
        <f t="shared" ca="1" si="29"/>
        <v xml:space="preserve"> </v>
      </c>
      <c r="B435" s="2" t="str">
        <f t="shared" ca="1" si="30"/>
        <v/>
      </c>
      <c r="C435" s="11" t="str">
        <f t="shared" ca="1" si="31"/>
        <v/>
      </c>
    </row>
    <row r="436" spans="1:3" x14ac:dyDescent="0.2">
      <c r="A436" s="2" t="str">
        <f t="shared" ca="1" si="29"/>
        <v xml:space="preserve"> </v>
      </c>
      <c r="B436" s="2" t="str">
        <f t="shared" ca="1" si="30"/>
        <v/>
      </c>
      <c r="C436" s="11" t="str">
        <f t="shared" ca="1" si="31"/>
        <v/>
      </c>
    </row>
    <row r="437" spans="1:3" x14ac:dyDescent="0.2">
      <c r="A437" s="2" t="str">
        <f t="shared" ca="1" si="29"/>
        <v xml:space="preserve"> </v>
      </c>
      <c r="B437" s="2" t="str">
        <f t="shared" ca="1" si="30"/>
        <v/>
      </c>
      <c r="C437" s="11" t="str">
        <f t="shared" ca="1" si="31"/>
        <v/>
      </c>
    </row>
    <row r="438" spans="1:3" x14ac:dyDescent="0.2">
      <c r="A438" s="2" t="str">
        <f t="shared" ca="1" si="29"/>
        <v xml:space="preserve"> </v>
      </c>
      <c r="B438" s="2" t="str">
        <f t="shared" ca="1" si="30"/>
        <v/>
      </c>
      <c r="C438" s="11" t="str">
        <f t="shared" ca="1" si="31"/>
        <v/>
      </c>
    </row>
    <row r="439" spans="1:3" x14ac:dyDescent="0.2">
      <c r="A439" s="2" t="str">
        <f t="shared" ca="1" si="29"/>
        <v xml:space="preserve"> </v>
      </c>
      <c r="B439" s="2" t="str">
        <f t="shared" ca="1" si="30"/>
        <v/>
      </c>
      <c r="C439" s="11" t="str">
        <f t="shared" ca="1" si="31"/>
        <v/>
      </c>
    </row>
    <row r="440" spans="1:3" x14ac:dyDescent="0.2">
      <c r="A440" s="2" t="str">
        <f t="shared" ca="1" si="29"/>
        <v xml:space="preserve"> </v>
      </c>
      <c r="B440" s="2" t="str">
        <f t="shared" ca="1" si="30"/>
        <v/>
      </c>
      <c r="C440" s="11" t="str">
        <f t="shared" ca="1" si="31"/>
        <v/>
      </c>
    </row>
    <row r="441" spans="1:3" x14ac:dyDescent="0.2">
      <c r="A441" s="2" t="str">
        <f t="shared" ca="1" si="29"/>
        <v xml:space="preserve"> </v>
      </c>
      <c r="B441" s="2" t="str">
        <f t="shared" ca="1" si="30"/>
        <v/>
      </c>
      <c r="C441" s="11" t="str">
        <f t="shared" ca="1" si="31"/>
        <v/>
      </c>
    </row>
    <row r="442" spans="1:3" x14ac:dyDescent="0.2">
      <c r="A442" s="2" t="str">
        <f t="shared" ca="1" si="29"/>
        <v xml:space="preserve"> </v>
      </c>
      <c r="B442" s="2" t="str">
        <f t="shared" ca="1" si="30"/>
        <v/>
      </c>
      <c r="C442" s="11" t="str">
        <f t="shared" ca="1" si="31"/>
        <v/>
      </c>
    </row>
    <row r="443" spans="1:3" x14ac:dyDescent="0.2">
      <c r="A443" s="2" t="str">
        <f t="shared" ca="1" si="29"/>
        <v xml:space="preserve"> </v>
      </c>
      <c r="B443" s="2" t="str">
        <f t="shared" ca="1" si="30"/>
        <v/>
      </c>
      <c r="C443" s="11" t="str">
        <f t="shared" ca="1" si="31"/>
        <v/>
      </c>
    </row>
    <row r="444" spans="1:3" x14ac:dyDescent="0.2">
      <c r="A444" s="2" t="str">
        <f t="shared" ca="1" si="29"/>
        <v xml:space="preserve"> </v>
      </c>
      <c r="B444" s="2" t="str">
        <f t="shared" ca="1" si="30"/>
        <v/>
      </c>
      <c r="C444" s="11" t="str">
        <f t="shared" ca="1" si="31"/>
        <v/>
      </c>
    </row>
    <row r="445" spans="1:3" x14ac:dyDescent="0.2">
      <c r="A445" s="2" t="str">
        <f t="shared" ca="1" si="29"/>
        <v xml:space="preserve"> </v>
      </c>
      <c r="B445" s="2" t="str">
        <f t="shared" ca="1" si="30"/>
        <v/>
      </c>
      <c r="C445" s="11" t="str">
        <f t="shared" ca="1" si="31"/>
        <v/>
      </c>
    </row>
    <row r="446" spans="1:3" x14ac:dyDescent="0.2">
      <c r="A446" s="2" t="str">
        <f t="shared" ca="1" si="29"/>
        <v xml:space="preserve"> </v>
      </c>
      <c r="B446" s="2" t="str">
        <f t="shared" ca="1" si="30"/>
        <v/>
      </c>
      <c r="C446" s="11" t="str">
        <f t="shared" ca="1" si="31"/>
        <v/>
      </c>
    </row>
    <row r="447" spans="1:3" x14ac:dyDescent="0.2">
      <c r="A447" s="2" t="str">
        <f t="shared" ca="1" si="29"/>
        <v xml:space="preserve"> </v>
      </c>
      <c r="B447" s="2" t="str">
        <f t="shared" ca="1" si="30"/>
        <v/>
      </c>
      <c r="C447" s="11" t="str">
        <f t="shared" ca="1" si="31"/>
        <v/>
      </c>
    </row>
    <row r="448" spans="1:3" x14ac:dyDescent="0.2">
      <c r="A448" s="2" t="str">
        <f t="shared" ca="1" si="29"/>
        <v xml:space="preserve"> </v>
      </c>
      <c r="B448" s="2" t="str">
        <f t="shared" ca="1" si="30"/>
        <v/>
      </c>
      <c r="C448" s="11" t="str">
        <f t="shared" ca="1" si="31"/>
        <v/>
      </c>
    </row>
    <row r="449" spans="1:3" x14ac:dyDescent="0.2">
      <c r="A449" s="2" t="str">
        <f t="shared" ca="1" si="29"/>
        <v xml:space="preserve"> </v>
      </c>
      <c r="B449" s="2" t="str">
        <f t="shared" ca="1" si="30"/>
        <v/>
      </c>
      <c r="C449" s="11" t="str">
        <f t="shared" ca="1" si="31"/>
        <v/>
      </c>
    </row>
    <row r="450" spans="1:3" x14ac:dyDescent="0.2">
      <c r="A450" s="2" t="str">
        <f t="shared" ref="A450:A501" ca="1" si="32">IF(ISNUMBER((INDIRECT(ADDRESS(ROW(),1,,,sheet)))),(INDIRECT(ADDRESS(ROW(),1,,,sheet))-INDIRECT(ADDRESS(2,1,,,sheet)))*86400," ")</f>
        <v xml:space="preserve"> </v>
      </c>
      <c r="B450" s="2" t="str">
        <f t="shared" ref="B450:B501" ca="1" si="33">IF(ISNUMBER(INDIRECT(ADDRESS(ROW(),column,,,sheet))),INDIRECT(ADDRESS(ROW(),column,,,sheet)),"")</f>
        <v/>
      </c>
      <c r="C450" s="11" t="str">
        <f t="shared" ref="C450:C501" ca="1" si="34">IF(ISNUMBER(INDIRECT(ADDRESS(ROW(),column,,,sheet))),Csat-(Csat-INDIRECT(ADDRESS(2,4,,,sheet)))*EXP(-VLOOKUP(sheet,resultstable,3)*A450),"")</f>
        <v/>
      </c>
    </row>
    <row r="451" spans="1:3" x14ac:dyDescent="0.2">
      <c r="A451" s="2" t="str">
        <f t="shared" ca="1" si="32"/>
        <v xml:space="preserve"> </v>
      </c>
      <c r="B451" s="2" t="str">
        <f t="shared" ca="1" si="33"/>
        <v/>
      </c>
      <c r="C451" s="11" t="str">
        <f t="shared" ca="1" si="34"/>
        <v/>
      </c>
    </row>
    <row r="452" spans="1:3" x14ac:dyDescent="0.2">
      <c r="A452" s="2" t="str">
        <f t="shared" ca="1" si="32"/>
        <v xml:space="preserve"> </v>
      </c>
      <c r="B452" s="2" t="str">
        <f t="shared" ca="1" si="33"/>
        <v/>
      </c>
      <c r="C452" s="11" t="str">
        <f t="shared" ca="1" si="34"/>
        <v/>
      </c>
    </row>
    <row r="453" spans="1:3" x14ac:dyDescent="0.2">
      <c r="A453" s="2" t="str">
        <f t="shared" ca="1" si="32"/>
        <v xml:space="preserve"> </v>
      </c>
      <c r="B453" s="2" t="str">
        <f t="shared" ca="1" si="33"/>
        <v/>
      </c>
      <c r="C453" s="11" t="str">
        <f t="shared" ca="1" si="34"/>
        <v/>
      </c>
    </row>
    <row r="454" spans="1:3" x14ac:dyDescent="0.2">
      <c r="A454" s="2" t="str">
        <f t="shared" ca="1" si="32"/>
        <v xml:space="preserve"> </v>
      </c>
      <c r="B454" s="2" t="str">
        <f t="shared" ca="1" si="33"/>
        <v/>
      </c>
      <c r="C454" s="11" t="str">
        <f t="shared" ca="1" si="34"/>
        <v/>
      </c>
    </row>
    <row r="455" spans="1:3" x14ac:dyDescent="0.2">
      <c r="A455" s="2" t="str">
        <f t="shared" ca="1" si="32"/>
        <v xml:space="preserve"> </v>
      </c>
      <c r="B455" s="2" t="str">
        <f t="shared" ca="1" si="33"/>
        <v/>
      </c>
      <c r="C455" s="11" t="str">
        <f t="shared" ca="1" si="34"/>
        <v/>
      </c>
    </row>
    <row r="456" spans="1:3" x14ac:dyDescent="0.2">
      <c r="A456" s="2" t="str">
        <f t="shared" ca="1" si="32"/>
        <v xml:space="preserve"> </v>
      </c>
      <c r="B456" s="2" t="str">
        <f t="shared" ca="1" si="33"/>
        <v/>
      </c>
      <c r="C456" s="11" t="str">
        <f t="shared" ca="1" si="34"/>
        <v/>
      </c>
    </row>
    <row r="457" spans="1:3" x14ac:dyDescent="0.2">
      <c r="A457" s="2" t="str">
        <f t="shared" ca="1" si="32"/>
        <v xml:space="preserve"> </v>
      </c>
      <c r="B457" s="2" t="str">
        <f t="shared" ca="1" si="33"/>
        <v/>
      </c>
      <c r="C457" s="11" t="str">
        <f t="shared" ca="1" si="34"/>
        <v/>
      </c>
    </row>
    <row r="458" spans="1:3" x14ac:dyDescent="0.2">
      <c r="A458" s="2" t="str">
        <f t="shared" ca="1" si="32"/>
        <v xml:space="preserve"> </v>
      </c>
      <c r="B458" s="2" t="str">
        <f t="shared" ca="1" si="33"/>
        <v/>
      </c>
      <c r="C458" s="11" t="str">
        <f t="shared" ca="1" si="34"/>
        <v/>
      </c>
    </row>
    <row r="459" spans="1:3" x14ac:dyDescent="0.2">
      <c r="A459" s="2" t="str">
        <f t="shared" ca="1" si="32"/>
        <v xml:space="preserve"> </v>
      </c>
      <c r="B459" s="2" t="str">
        <f t="shared" ca="1" si="33"/>
        <v/>
      </c>
      <c r="C459" s="11" t="str">
        <f t="shared" ca="1" si="34"/>
        <v/>
      </c>
    </row>
    <row r="460" spans="1:3" x14ac:dyDescent="0.2">
      <c r="A460" s="2" t="str">
        <f t="shared" ca="1" si="32"/>
        <v xml:space="preserve"> </v>
      </c>
      <c r="B460" s="2" t="str">
        <f t="shared" ca="1" si="33"/>
        <v/>
      </c>
      <c r="C460" s="11" t="str">
        <f t="shared" ca="1" si="34"/>
        <v/>
      </c>
    </row>
    <row r="461" spans="1:3" x14ac:dyDescent="0.2">
      <c r="A461" s="2" t="str">
        <f t="shared" ca="1" si="32"/>
        <v xml:space="preserve"> </v>
      </c>
      <c r="B461" s="2" t="str">
        <f t="shared" ca="1" si="33"/>
        <v/>
      </c>
      <c r="C461" s="11" t="str">
        <f t="shared" ca="1" si="34"/>
        <v/>
      </c>
    </row>
    <row r="462" spans="1:3" x14ac:dyDescent="0.2">
      <c r="A462" s="2" t="str">
        <f t="shared" ca="1" si="32"/>
        <v xml:space="preserve"> </v>
      </c>
      <c r="B462" s="2" t="str">
        <f t="shared" ca="1" si="33"/>
        <v/>
      </c>
      <c r="C462" s="11" t="str">
        <f t="shared" ca="1" si="34"/>
        <v/>
      </c>
    </row>
    <row r="463" spans="1:3" x14ac:dyDescent="0.2">
      <c r="A463" s="2" t="str">
        <f t="shared" ca="1" si="32"/>
        <v xml:space="preserve"> </v>
      </c>
      <c r="B463" s="2" t="str">
        <f t="shared" ca="1" si="33"/>
        <v/>
      </c>
      <c r="C463" s="11" t="str">
        <f t="shared" ca="1" si="34"/>
        <v/>
      </c>
    </row>
    <row r="464" spans="1:3" x14ac:dyDescent="0.2">
      <c r="A464" s="2" t="str">
        <f t="shared" ca="1" si="32"/>
        <v xml:space="preserve"> </v>
      </c>
      <c r="B464" s="2" t="str">
        <f t="shared" ca="1" si="33"/>
        <v/>
      </c>
      <c r="C464" s="11" t="str">
        <f t="shared" ca="1" si="34"/>
        <v/>
      </c>
    </row>
    <row r="465" spans="1:3" x14ac:dyDescent="0.2">
      <c r="A465" s="2" t="str">
        <f t="shared" ca="1" si="32"/>
        <v xml:space="preserve"> </v>
      </c>
      <c r="B465" s="2" t="str">
        <f t="shared" ca="1" si="33"/>
        <v/>
      </c>
      <c r="C465" s="11" t="str">
        <f t="shared" ca="1" si="34"/>
        <v/>
      </c>
    </row>
    <row r="466" spans="1:3" x14ac:dyDescent="0.2">
      <c r="A466" s="2" t="str">
        <f t="shared" ca="1" si="32"/>
        <v xml:space="preserve"> </v>
      </c>
      <c r="B466" s="2" t="str">
        <f t="shared" ca="1" si="33"/>
        <v/>
      </c>
      <c r="C466" s="11" t="str">
        <f t="shared" ca="1" si="34"/>
        <v/>
      </c>
    </row>
    <row r="467" spans="1:3" x14ac:dyDescent="0.2">
      <c r="A467" s="2" t="str">
        <f t="shared" ca="1" si="32"/>
        <v xml:space="preserve"> </v>
      </c>
      <c r="B467" s="2" t="str">
        <f t="shared" ca="1" si="33"/>
        <v/>
      </c>
      <c r="C467" s="11" t="str">
        <f t="shared" ca="1" si="34"/>
        <v/>
      </c>
    </row>
    <row r="468" spans="1:3" x14ac:dyDescent="0.2">
      <c r="A468" s="2" t="str">
        <f t="shared" ca="1" si="32"/>
        <v xml:space="preserve"> </v>
      </c>
      <c r="B468" s="2" t="str">
        <f t="shared" ca="1" si="33"/>
        <v/>
      </c>
      <c r="C468" s="11" t="str">
        <f t="shared" ca="1" si="34"/>
        <v/>
      </c>
    </row>
    <row r="469" spans="1:3" x14ac:dyDescent="0.2">
      <c r="A469" s="2" t="str">
        <f t="shared" ca="1" si="32"/>
        <v xml:space="preserve"> </v>
      </c>
      <c r="B469" s="2" t="str">
        <f t="shared" ca="1" si="33"/>
        <v/>
      </c>
      <c r="C469" s="11" t="str">
        <f t="shared" ca="1" si="34"/>
        <v/>
      </c>
    </row>
    <row r="470" spans="1:3" x14ac:dyDescent="0.2">
      <c r="A470" s="2" t="str">
        <f t="shared" ca="1" si="32"/>
        <v xml:space="preserve"> </v>
      </c>
      <c r="B470" s="2" t="str">
        <f t="shared" ca="1" si="33"/>
        <v/>
      </c>
      <c r="C470" s="11" t="str">
        <f t="shared" ca="1" si="34"/>
        <v/>
      </c>
    </row>
    <row r="471" spans="1:3" x14ac:dyDescent="0.2">
      <c r="A471" s="2" t="str">
        <f t="shared" ca="1" si="32"/>
        <v xml:space="preserve"> </v>
      </c>
      <c r="B471" s="2" t="str">
        <f t="shared" ca="1" si="33"/>
        <v/>
      </c>
      <c r="C471" s="11" t="str">
        <f t="shared" ca="1" si="34"/>
        <v/>
      </c>
    </row>
    <row r="472" spans="1:3" x14ac:dyDescent="0.2">
      <c r="A472" s="2" t="str">
        <f t="shared" ca="1" si="32"/>
        <v xml:space="preserve"> </v>
      </c>
      <c r="B472" s="2" t="str">
        <f t="shared" ca="1" si="33"/>
        <v/>
      </c>
      <c r="C472" s="11" t="str">
        <f t="shared" ca="1" si="34"/>
        <v/>
      </c>
    </row>
    <row r="473" spans="1:3" x14ac:dyDescent="0.2">
      <c r="A473" s="2" t="str">
        <f t="shared" ca="1" si="32"/>
        <v xml:space="preserve"> </v>
      </c>
      <c r="B473" s="2" t="str">
        <f t="shared" ca="1" si="33"/>
        <v/>
      </c>
      <c r="C473" s="11" t="str">
        <f t="shared" ca="1" si="34"/>
        <v/>
      </c>
    </row>
    <row r="474" spans="1:3" x14ac:dyDescent="0.2">
      <c r="A474" s="2" t="str">
        <f t="shared" ca="1" si="32"/>
        <v xml:space="preserve"> </v>
      </c>
      <c r="B474" s="2" t="str">
        <f t="shared" ca="1" si="33"/>
        <v/>
      </c>
      <c r="C474" s="11" t="str">
        <f t="shared" ca="1" si="34"/>
        <v/>
      </c>
    </row>
    <row r="475" spans="1:3" x14ac:dyDescent="0.2">
      <c r="A475" s="2" t="str">
        <f t="shared" ca="1" si="32"/>
        <v xml:space="preserve"> </v>
      </c>
      <c r="B475" s="2" t="str">
        <f t="shared" ca="1" si="33"/>
        <v/>
      </c>
      <c r="C475" s="11" t="str">
        <f t="shared" ca="1" si="34"/>
        <v/>
      </c>
    </row>
    <row r="476" spans="1:3" x14ac:dyDescent="0.2">
      <c r="A476" s="2" t="str">
        <f t="shared" ca="1" si="32"/>
        <v xml:space="preserve"> </v>
      </c>
      <c r="B476" s="2" t="str">
        <f t="shared" ca="1" si="33"/>
        <v/>
      </c>
      <c r="C476" s="11" t="str">
        <f t="shared" ca="1" si="34"/>
        <v/>
      </c>
    </row>
    <row r="477" spans="1:3" x14ac:dyDescent="0.2">
      <c r="A477" s="2" t="str">
        <f t="shared" ca="1" si="32"/>
        <v xml:space="preserve"> </v>
      </c>
      <c r="B477" s="2" t="str">
        <f t="shared" ca="1" si="33"/>
        <v/>
      </c>
      <c r="C477" s="11" t="str">
        <f t="shared" ca="1" si="34"/>
        <v/>
      </c>
    </row>
    <row r="478" spans="1:3" x14ac:dyDescent="0.2">
      <c r="A478" s="2" t="str">
        <f t="shared" ca="1" si="32"/>
        <v xml:space="preserve"> </v>
      </c>
      <c r="B478" s="2" t="str">
        <f t="shared" ca="1" si="33"/>
        <v/>
      </c>
      <c r="C478" s="11" t="str">
        <f t="shared" ca="1" si="34"/>
        <v/>
      </c>
    </row>
    <row r="479" spans="1:3" x14ac:dyDescent="0.2">
      <c r="A479" s="2" t="str">
        <f t="shared" ca="1" si="32"/>
        <v xml:space="preserve"> </v>
      </c>
      <c r="B479" s="2" t="str">
        <f t="shared" ca="1" si="33"/>
        <v/>
      </c>
      <c r="C479" s="11" t="str">
        <f t="shared" ca="1" si="34"/>
        <v/>
      </c>
    </row>
    <row r="480" spans="1:3" x14ac:dyDescent="0.2">
      <c r="A480" s="2" t="str">
        <f t="shared" ca="1" si="32"/>
        <v xml:space="preserve"> </v>
      </c>
      <c r="B480" s="2" t="str">
        <f t="shared" ca="1" si="33"/>
        <v/>
      </c>
      <c r="C480" s="11" t="str">
        <f t="shared" ca="1" si="34"/>
        <v/>
      </c>
    </row>
    <row r="481" spans="1:3" x14ac:dyDescent="0.2">
      <c r="A481" s="2" t="str">
        <f t="shared" ca="1" si="32"/>
        <v xml:space="preserve"> </v>
      </c>
      <c r="B481" s="2" t="str">
        <f t="shared" ca="1" si="33"/>
        <v/>
      </c>
      <c r="C481" s="11" t="str">
        <f t="shared" ca="1" si="34"/>
        <v/>
      </c>
    </row>
    <row r="482" spans="1:3" x14ac:dyDescent="0.2">
      <c r="A482" s="2" t="str">
        <f t="shared" ca="1" si="32"/>
        <v xml:space="preserve"> </v>
      </c>
      <c r="B482" s="2" t="str">
        <f t="shared" ca="1" si="33"/>
        <v/>
      </c>
      <c r="C482" s="11" t="str">
        <f t="shared" ca="1" si="34"/>
        <v/>
      </c>
    </row>
    <row r="483" spans="1:3" x14ac:dyDescent="0.2">
      <c r="A483" s="2" t="str">
        <f t="shared" ca="1" si="32"/>
        <v xml:space="preserve"> </v>
      </c>
      <c r="B483" s="2" t="str">
        <f t="shared" ca="1" si="33"/>
        <v/>
      </c>
      <c r="C483" s="11" t="str">
        <f t="shared" ca="1" si="34"/>
        <v/>
      </c>
    </row>
    <row r="484" spans="1:3" x14ac:dyDescent="0.2">
      <c r="A484" s="2" t="str">
        <f t="shared" ca="1" si="32"/>
        <v xml:space="preserve"> </v>
      </c>
      <c r="B484" s="2" t="str">
        <f t="shared" ca="1" si="33"/>
        <v/>
      </c>
      <c r="C484" s="11" t="str">
        <f t="shared" ca="1" si="34"/>
        <v/>
      </c>
    </row>
    <row r="485" spans="1:3" x14ac:dyDescent="0.2">
      <c r="A485" s="2" t="str">
        <f t="shared" ca="1" si="32"/>
        <v xml:space="preserve"> </v>
      </c>
      <c r="B485" s="2" t="str">
        <f t="shared" ca="1" si="33"/>
        <v/>
      </c>
      <c r="C485" s="11" t="str">
        <f t="shared" ca="1" si="34"/>
        <v/>
      </c>
    </row>
    <row r="486" spans="1:3" x14ac:dyDescent="0.2">
      <c r="A486" s="2" t="str">
        <f t="shared" ca="1" si="32"/>
        <v xml:space="preserve"> </v>
      </c>
      <c r="B486" s="2" t="str">
        <f t="shared" ca="1" si="33"/>
        <v/>
      </c>
      <c r="C486" s="11" t="str">
        <f t="shared" ca="1" si="34"/>
        <v/>
      </c>
    </row>
    <row r="487" spans="1:3" x14ac:dyDescent="0.2">
      <c r="A487" s="2" t="str">
        <f t="shared" ca="1" si="32"/>
        <v xml:space="preserve"> </v>
      </c>
      <c r="B487" s="2" t="str">
        <f t="shared" ca="1" si="33"/>
        <v/>
      </c>
      <c r="C487" s="11" t="str">
        <f t="shared" ca="1" si="34"/>
        <v/>
      </c>
    </row>
    <row r="488" spans="1:3" x14ac:dyDescent="0.2">
      <c r="A488" s="2" t="str">
        <f t="shared" ca="1" si="32"/>
        <v xml:space="preserve"> </v>
      </c>
      <c r="B488" s="2" t="str">
        <f t="shared" ca="1" si="33"/>
        <v/>
      </c>
      <c r="C488" s="11" t="str">
        <f t="shared" ca="1" si="34"/>
        <v/>
      </c>
    </row>
    <row r="489" spans="1:3" x14ac:dyDescent="0.2">
      <c r="A489" s="2" t="str">
        <f t="shared" ca="1" si="32"/>
        <v xml:space="preserve"> </v>
      </c>
      <c r="B489" s="2" t="str">
        <f t="shared" ca="1" si="33"/>
        <v/>
      </c>
      <c r="C489" s="11" t="str">
        <f t="shared" ca="1" si="34"/>
        <v/>
      </c>
    </row>
    <row r="490" spans="1:3" x14ac:dyDescent="0.2">
      <c r="A490" s="2" t="str">
        <f t="shared" ca="1" si="32"/>
        <v xml:space="preserve"> </v>
      </c>
      <c r="B490" s="2" t="str">
        <f t="shared" ca="1" si="33"/>
        <v/>
      </c>
      <c r="C490" s="11" t="str">
        <f t="shared" ca="1" si="34"/>
        <v/>
      </c>
    </row>
    <row r="491" spans="1:3" x14ac:dyDescent="0.2">
      <c r="A491" s="2" t="str">
        <f t="shared" ca="1" si="32"/>
        <v xml:space="preserve"> </v>
      </c>
      <c r="B491" s="2" t="str">
        <f t="shared" ca="1" si="33"/>
        <v/>
      </c>
      <c r="C491" s="11" t="str">
        <f t="shared" ca="1" si="34"/>
        <v/>
      </c>
    </row>
    <row r="492" spans="1:3" x14ac:dyDescent="0.2">
      <c r="A492" s="2" t="str">
        <f t="shared" ca="1" si="32"/>
        <v xml:space="preserve"> </v>
      </c>
      <c r="B492" s="2" t="str">
        <f t="shared" ca="1" si="33"/>
        <v/>
      </c>
      <c r="C492" s="11" t="str">
        <f t="shared" ca="1" si="34"/>
        <v/>
      </c>
    </row>
    <row r="493" spans="1:3" x14ac:dyDescent="0.2">
      <c r="A493" s="2" t="str">
        <f t="shared" ca="1" si="32"/>
        <v xml:space="preserve"> </v>
      </c>
      <c r="B493" s="2" t="str">
        <f t="shared" ca="1" si="33"/>
        <v/>
      </c>
      <c r="C493" s="11" t="str">
        <f t="shared" ca="1" si="34"/>
        <v/>
      </c>
    </row>
    <row r="494" spans="1:3" x14ac:dyDescent="0.2">
      <c r="A494" s="2" t="str">
        <f t="shared" ca="1" si="32"/>
        <v xml:space="preserve"> </v>
      </c>
      <c r="B494" s="2" t="str">
        <f t="shared" ca="1" si="33"/>
        <v/>
      </c>
      <c r="C494" s="11" t="str">
        <f t="shared" ca="1" si="34"/>
        <v/>
      </c>
    </row>
    <row r="495" spans="1:3" x14ac:dyDescent="0.2">
      <c r="A495" s="2" t="str">
        <f t="shared" ca="1" si="32"/>
        <v xml:space="preserve"> </v>
      </c>
      <c r="B495" s="2" t="str">
        <f t="shared" ca="1" si="33"/>
        <v/>
      </c>
      <c r="C495" s="11" t="str">
        <f t="shared" ca="1" si="34"/>
        <v/>
      </c>
    </row>
    <row r="496" spans="1:3" x14ac:dyDescent="0.2">
      <c r="A496" s="2" t="str">
        <f t="shared" ca="1" si="32"/>
        <v xml:space="preserve"> </v>
      </c>
      <c r="B496" s="2" t="str">
        <f t="shared" ca="1" si="33"/>
        <v/>
      </c>
      <c r="C496" s="11" t="str">
        <f t="shared" ca="1" si="34"/>
        <v/>
      </c>
    </row>
    <row r="497" spans="1:3" x14ac:dyDescent="0.2">
      <c r="A497" s="2" t="str">
        <f t="shared" ca="1" si="32"/>
        <v xml:space="preserve"> </v>
      </c>
      <c r="B497" s="2" t="str">
        <f t="shared" ca="1" si="33"/>
        <v/>
      </c>
      <c r="C497" s="11" t="str">
        <f t="shared" ca="1" si="34"/>
        <v/>
      </c>
    </row>
    <row r="498" spans="1:3" x14ac:dyDescent="0.2">
      <c r="A498" s="2" t="str">
        <f t="shared" ca="1" si="32"/>
        <v xml:space="preserve"> </v>
      </c>
      <c r="B498" s="2" t="str">
        <f t="shared" ca="1" si="33"/>
        <v/>
      </c>
      <c r="C498" s="11" t="str">
        <f t="shared" ca="1" si="34"/>
        <v/>
      </c>
    </row>
    <row r="499" spans="1:3" x14ac:dyDescent="0.2">
      <c r="A499" s="2" t="str">
        <f t="shared" ca="1" si="32"/>
        <v xml:space="preserve"> </v>
      </c>
      <c r="B499" s="2" t="str">
        <f t="shared" ca="1" si="33"/>
        <v/>
      </c>
      <c r="C499" s="11" t="str">
        <f t="shared" ca="1" si="34"/>
        <v/>
      </c>
    </row>
    <row r="500" spans="1:3" x14ac:dyDescent="0.2">
      <c r="A500" s="2" t="str">
        <f t="shared" ca="1" si="32"/>
        <v xml:space="preserve"> </v>
      </c>
      <c r="B500" s="2" t="str">
        <f t="shared" ca="1" si="33"/>
        <v/>
      </c>
      <c r="C500" s="11" t="str">
        <f t="shared" ca="1" si="34"/>
        <v/>
      </c>
    </row>
    <row r="501" spans="1:3" x14ac:dyDescent="0.2">
      <c r="A501" s="2" t="str">
        <f t="shared" ca="1" si="32"/>
        <v xml:space="preserve"> </v>
      </c>
      <c r="B501" s="2" t="str">
        <f t="shared" ca="1" si="33"/>
        <v/>
      </c>
      <c r="C501" s="11" t="str">
        <f t="shared" ca="1" si="34"/>
        <v/>
      </c>
    </row>
  </sheetData>
  <dataConsolidate>
    <dataRefs count="1">
      <dataRef ref="O18:O24" sheet="Calculations"/>
    </dataRefs>
  </dataConsolidate>
  <phoneticPr fontId="0" type="noConversion"/>
  <pageMargins left="0.75" right="0.75" top="1" bottom="1" header="0.5" footer="0.5"/>
  <pageSetup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3081" r:id="rId4">
          <objectPr defaultSize="0" autoPict="0" r:id="rId5">
            <anchor moveWithCells="1" sizeWithCells="1">
              <from>
                <xdr:col>2</xdr:col>
                <xdr:colOff>76200</xdr:colOff>
                <xdr:row>0</xdr:row>
                <xdr:rowOff>38100</xdr:rowOff>
              </from>
              <to>
                <xdr:col>3</xdr:col>
                <xdr:colOff>904875</xdr:colOff>
                <xdr:row>0</xdr:row>
                <xdr:rowOff>257175</xdr:rowOff>
              </to>
            </anchor>
          </objectPr>
        </oleObject>
      </mc:Choice>
      <mc:Fallback>
        <oleObject progId="Equation.DSMT4" shapeId="3081" r:id="rId4"/>
      </mc:Fallback>
    </mc:AlternateContent>
  </oleObjects>
  <controls>
    <mc:AlternateContent xmlns:mc="http://schemas.openxmlformats.org/markup-compatibility/2006">
      <mc:Choice Requires="x14">
        <control shapeId="3080" r:id="rId6" name="ListBox1">
          <controlPr defaultSize="0" autoLine="0" linkedCell="sheet" listFillRange="E2:E19" r:id="rId7">
            <anchor moveWithCells="1">
              <from>
                <xdr:col>10</xdr:col>
                <xdr:colOff>0</xdr:colOff>
                <xdr:row>17</xdr:row>
                <xdr:rowOff>0</xdr:rowOff>
              </from>
              <to>
                <xdr:col>10</xdr:col>
                <xdr:colOff>800100</xdr:colOff>
                <xdr:row>37</xdr:row>
                <xdr:rowOff>9525</xdr:rowOff>
              </to>
            </anchor>
          </controlPr>
        </control>
      </mc:Choice>
      <mc:Fallback>
        <control shapeId="3080" r:id="rId6" name="ListBox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29"/>
  <sheetViews>
    <sheetView workbookViewId="0">
      <selection activeCell="F2" sqref="F2"/>
    </sheetView>
  </sheetViews>
  <sheetFormatPr defaultRowHeight="12.75" x14ac:dyDescent="0.2"/>
  <sheetData>
    <row r="1" spans="1:6" x14ac:dyDescent="0.2">
      <c r="A1" t="s">
        <v>0</v>
      </c>
      <c r="B1" t="s">
        <v>8</v>
      </c>
      <c r="C1" t="s">
        <v>9</v>
      </c>
      <c r="D1" t="s">
        <v>3</v>
      </c>
      <c r="E1" t="s">
        <v>4</v>
      </c>
      <c r="F1" t="s">
        <v>23</v>
      </c>
    </row>
    <row r="2" spans="1:6" x14ac:dyDescent="0.2">
      <c r="A2">
        <v>0.65622336000000003</v>
      </c>
      <c r="B2">
        <v>96061.8046875</v>
      </c>
      <c r="C2">
        <v>65760.734375</v>
      </c>
      <c r="D2">
        <v>1.1390018500000001</v>
      </c>
      <c r="E2">
        <v>4.7034390000000002E-2</v>
      </c>
      <c r="F2">
        <f t="shared" ref="F2:F29" si="0">LN((Csat-D2)/(Csat-$D$2))</f>
        <v>0</v>
      </c>
    </row>
    <row r="3" spans="1:6" x14ac:dyDescent="0.2">
      <c r="A3">
        <v>0.65628123000000005</v>
      </c>
      <c r="B3">
        <v>96032.5859375</v>
      </c>
      <c r="C3">
        <v>65915.453125</v>
      </c>
      <c r="D3">
        <v>1.2989790400000001</v>
      </c>
      <c r="E3">
        <v>4.738697E-2</v>
      </c>
      <c r="F3">
        <f t="shared" si="0"/>
        <v>-2.0838927604474457E-2</v>
      </c>
    </row>
    <row r="4" spans="1:6" x14ac:dyDescent="0.2">
      <c r="A4">
        <v>0.65633909999999995</v>
      </c>
      <c r="B4">
        <v>95915.34375</v>
      </c>
      <c r="C4">
        <v>66104.1171875</v>
      </c>
      <c r="D4">
        <v>1.4798272800000001</v>
      </c>
      <c r="E4">
        <v>4.817929E-2</v>
      </c>
      <c r="F4">
        <f t="shared" si="0"/>
        <v>-4.4931641583414471E-2</v>
      </c>
    </row>
    <row r="5" spans="1:6" x14ac:dyDescent="0.2">
      <c r="A5">
        <v>0.65639696999999997</v>
      </c>
      <c r="B5">
        <v>95888.2578125</v>
      </c>
      <c r="C5">
        <v>66614.875</v>
      </c>
      <c r="D5">
        <v>1.6754580699999999</v>
      </c>
      <c r="E5">
        <v>4.9064009999999998E-2</v>
      </c>
      <c r="F5">
        <f t="shared" si="0"/>
        <v>-7.1664341127352635E-2</v>
      </c>
    </row>
    <row r="6" spans="1:6" x14ac:dyDescent="0.2">
      <c r="A6">
        <v>0.65645483999999998</v>
      </c>
      <c r="B6">
        <v>95746.0625</v>
      </c>
      <c r="C6">
        <v>67162.2421875</v>
      </c>
      <c r="D6">
        <v>1.8535779699999999</v>
      </c>
      <c r="E6">
        <v>5.0138299999999997E-2</v>
      </c>
      <c r="F6">
        <f t="shared" si="0"/>
        <v>-9.6641809276263146E-2</v>
      </c>
    </row>
    <row r="7" spans="1:6" x14ac:dyDescent="0.2">
      <c r="A7">
        <v>0.65651258999999995</v>
      </c>
      <c r="B7">
        <v>95651.296875</v>
      </c>
      <c r="C7">
        <v>68144.0078125</v>
      </c>
      <c r="D7">
        <v>2.0308339599999998</v>
      </c>
      <c r="E7">
        <v>5.0654030000000003E-2</v>
      </c>
      <c r="F7">
        <f t="shared" si="0"/>
        <v>-0.12213332281055612</v>
      </c>
    </row>
    <row r="8" spans="1:6" x14ac:dyDescent="0.2">
      <c r="A8">
        <v>0.65657058000000001</v>
      </c>
      <c r="B8">
        <v>95539.375</v>
      </c>
      <c r="C8">
        <v>68797.28125</v>
      </c>
      <c r="D8">
        <v>2.2068109499999999</v>
      </c>
      <c r="E8">
        <v>5.1075570000000001E-2</v>
      </c>
      <c r="F8">
        <f t="shared" si="0"/>
        <v>-0.14810047063895723</v>
      </c>
    </row>
    <row r="9" spans="1:6" x14ac:dyDescent="0.2">
      <c r="A9">
        <v>0.65662832999999998</v>
      </c>
      <c r="B9">
        <v>95455.4375</v>
      </c>
      <c r="C9">
        <v>69513.8828125</v>
      </c>
      <c r="D9">
        <v>2.3869521599999999</v>
      </c>
      <c r="E9">
        <v>5.1298740000000002E-2</v>
      </c>
      <c r="F9">
        <f t="shared" si="0"/>
        <v>-0.1753994716356099</v>
      </c>
    </row>
    <row r="10" spans="1:6" x14ac:dyDescent="0.2">
      <c r="A10">
        <v>0.65668585999999995</v>
      </c>
      <c r="B10">
        <v>95386.1796875</v>
      </c>
      <c r="C10">
        <v>69176.5078125</v>
      </c>
      <c r="D10">
        <v>2.5811753300000002</v>
      </c>
      <c r="E10">
        <v>5.1767550000000002E-2</v>
      </c>
      <c r="F10">
        <f t="shared" si="0"/>
        <v>-0.20569213567397535</v>
      </c>
    </row>
    <row r="11" spans="1:6" x14ac:dyDescent="0.2">
      <c r="A11">
        <v>0.65674418999999995</v>
      </c>
      <c r="B11">
        <v>95286.1015625</v>
      </c>
      <c r="C11">
        <v>69370.390625</v>
      </c>
      <c r="D11">
        <v>2.7502796599999999</v>
      </c>
      <c r="E11">
        <v>5.1951740000000003E-2</v>
      </c>
      <c r="F11">
        <f t="shared" si="0"/>
        <v>-0.23283567933050414</v>
      </c>
    </row>
    <row r="12" spans="1:6" x14ac:dyDescent="0.2">
      <c r="A12">
        <v>0.65680148000000005</v>
      </c>
      <c r="B12">
        <v>95206.7734375</v>
      </c>
      <c r="C12">
        <v>69027.1484375</v>
      </c>
      <c r="D12">
        <v>2.9255743000000001</v>
      </c>
      <c r="E12">
        <v>5.1283429999999998E-2</v>
      </c>
      <c r="F12">
        <f t="shared" si="0"/>
        <v>-0.26177287301813124</v>
      </c>
    </row>
    <row r="13" spans="1:6" x14ac:dyDescent="0.2">
      <c r="A13">
        <v>0.65685992999999998</v>
      </c>
      <c r="B13">
        <v>95083.609375</v>
      </c>
      <c r="C13">
        <v>69057.1484375</v>
      </c>
      <c r="D13">
        <v>3.0894250900000002</v>
      </c>
      <c r="E13">
        <v>5.0862789999999998E-2</v>
      </c>
      <c r="F13">
        <f t="shared" si="0"/>
        <v>-0.28959969462635909</v>
      </c>
    </row>
    <row r="14" spans="1:6" x14ac:dyDescent="0.2">
      <c r="A14">
        <v>0.65691734000000002</v>
      </c>
      <c r="B14">
        <v>95014.8828125</v>
      </c>
      <c r="C14">
        <v>69166.3203125</v>
      </c>
      <c r="D14">
        <v>3.23373914</v>
      </c>
      <c r="E14">
        <v>5.1281029999999998E-2</v>
      </c>
      <c r="F14">
        <f t="shared" si="0"/>
        <v>-0.31476682623659569</v>
      </c>
    </row>
    <row r="15" spans="1:6" x14ac:dyDescent="0.2">
      <c r="A15">
        <v>0.65697508999999998</v>
      </c>
      <c r="B15">
        <v>94869.9609375</v>
      </c>
      <c r="C15">
        <v>69394.640625</v>
      </c>
      <c r="D15">
        <v>3.3788268600000002</v>
      </c>
      <c r="E15">
        <v>5.1073970000000003E-2</v>
      </c>
      <c r="F15">
        <f t="shared" si="0"/>
        <v>-0.34072394719937688</v>
      </c>
    </row>
    <row r="16" spans="1:6" x14ac:dyDescent="0.2">
      <c r="A16">
        <v>0.65703354000000003</v>
      </c>
      <c r="B16">
        <v>94816.0703125</v>
      </c>
      <c r="C16">
        <v>69613.8828125</v>
      </c>
      <c r="D16">
        <v>3.5332934900000001</v>
      </c>
      <c r="E16">
        <v>5.0591900000000002E-2</v>
      </c>
      <c r="F16">
        <f t="shared" si="0"/>
        <v>-0.36912018600067525</v>
      </c>
    </row>
    <row r="17" spans="1:6" x14ac:dyDescent="0.2">
      <c r="A17">
        <v>0.65709141000000004</v>
      </c>
      <c r="B17">
        <v>94724.625</v>
      </c>
      <c r="C17">
        <v>69537.5</v>
      </c>
      <c r="D17">
        <v>3.6765947300000001</v>
      </c>
      <c r="E17">
        <v>5.1546830000000002E-2</v>
      </c>
      <c r="F17">
        <f t="shared" si="0"/>
        <v>-0.39620494393829181</v>
      </c>
    </row>
    <row r="18" spans="1:6" x14ac:dyDescent="0.2">
      <c r="A18">
        <v>0.65714927999999995</v>
      </c>
      <c r="B18">
        <v>94636.46875</v>
      </c>
      <c r="C18">
        <v>69656.0078125</v>
      </c>
      <c r="D18">
        <v>3.8079321400000001</v>
      </c>
      <c r="E18">
        <v>5.1720549999999997E-2</v>
      </c>
      <c r="F18">
        <f t="shared" si="0"/>
        <v>-0.42168968953071978</v>
      </c>
    </row>
    <row r="19" spans="1:6" x14ac:dyDescent="0.2">
      <c r="A19">
        <v>0.65720714999999996</v>
      </c>
      <c r="B19">
        <v>94531.5859375</v>
      </c>
      <c r="C19">
        <v>69773.75</v>
      </c>
      <c r="D19">
        <v>3.9266958199999999</v>
      </c>
      <c r="E19">
        <v>5.1880099999999998E-2</v>
      </c>
      <c r="F19">
        <f t="shared" si="0"/>
        <v>-0.44530750062016666</v>
      </c>
    </row>
    <row r="20" spans="1:6" x14ac:dyDescent="0.2">
      <c r="A20">
        <v>0.65726501999999998</v>
      </c>
      <c r="B20">
        <v>94423.34375</v>
      </c>
      <c r="C20">
        <v>69659.5</v>
      </c>
      <c r="D20">
        <v>4.0793075600000002</v>
      </c>
      <c r="E20">
        <v>5.1325660000000002E-2</v>
      </c>
      <c r="F20">
        <f t="shared" si="0"/>
        <v>-0.47649913638562064</v>
      </c>
    </row>
    <row r="21" spans="1:6" x14ac:dyDescent="0.2">
      <c r="A21">
        <v>0.65732288999999999</v>
      </c>
      <c r="B21">
        <v>94303.9765625</v>
      </c>
      <c r="C21">
        <v>69630.046875</v>
      </c>
      <c r="D21">
        <v>4.2180600200000002</v>
      </c>
      <c r="E21">
        <v>5.2088969999999998E-2</v>
      </c>
      <c r="F21">
        <f t="shared" si="0"/>
        <v>-0.50572808594130858</v>
      </c>
    </row>
    <row r="22" spans="1:6" x14ac:dyDescent="0.2">
      <c r="A22">
        <v>0.65738076000000001</v>
      </c>
      <c r="B22">
        <v>94226.1875</v>
      </c>
      <c r="C22">
        <v>69407.03125</v>
      </c>
      <c r="D22">
        <v>4.3414063499999997</v>
      </c>
      <c r="E22">
        <v>5.1663380000000002E-2</v>
      </c>
      <c r="F22">
        <f t="shared" si="0"/>
        <v>-0.5324489585817358</v>
      </c>
    </row>
    <row r="23" spans="1:6" x14ac:dyDescent="0.2">
      <c r="A23">
        <v>0.65743863000000002</v>
      </c>
      <c r="B23">
        <v>94106.2734375</v>
      </c>
      <c r="C23">
        <v>69085.7265625</v>
      </c>
      <c r="D23">
        <v>4.4705333700000001</v>
      </c>
      <c r="E23">
        <v>5.149989E-2</v>
      </c>
      <c r="F23">
        <f t="shared" si="0"/>
        <v>-0.56120883247022224</v>
      </c>
    </row>
    <row r="24" spans="1:6" x14ac:dyDescent="0.2">
      <c r="A24">
        <v>0.65749592999999995</v>
      </c>
      <c r="B24">
        <v>93996.8359375</v>
      </c>
      <c r="C24">
        <v>68779.765625</v>
      </c>
      <c r="D24">
        <v>4.6058521299999997</v>
      </c>
      <c r="E24">
        <v>5.147699E-2</v>
      </c>
      <c r="F24">
        <f t="shared" si="0"/>
        <v>-0.592262559708156</v>
      </c>
    </row>
    <row r="25" spans="1:6" x14ac:dyDescent="0.2">
      <c r="A25">
        <v>0.65755437000000005</v>
      </c>
      <c r="B25">
        <v>93893.9609375</v>
      </c>
      <c r="C25">
        <v>68687.5</v>
      </c>
      <c r="D25">
        <v>4.7246723199999998</v>
      </c>
      <c r="E25">
        <v>5.2219179999999997E-2</v>
      </c>
      <c r="F25">
        <f t="shared" si="0"/>
        <v>-0.62034864366607878</v>
      </c>
    </row>
    <row r="26" spans="1:6" x14ac:dyDescent="0.2">
      <c r="A26">
        <v>0.65761225000000001</v>
      </c>
      <c r="B26">
        <v>93791.9296875</v>
      </c>
      <c r="C26">
        <v>68660.296875</v>
      </c>
      <c r="D26">
        <v>4.8273854299999996</v>
      </c>
      <c r="E26">
        <v>5.2211550000000002E-2</v>
      </c>
      <c r="F26">
        <f t="shared" si="0"/>
        <v>-0.64527979875778885</v>
      </c>
    </row>
    <row r="27" spans="1:6" x14ac:dyDescent="0.2">
      <c r="A27">
        <v>0.65767012000000002</v>
      </c>
      <c r="B27">
        <v>93699.8203125</v>
      </c>
      <c r="C27">
        <v>68404.125</v>
      </c>
      <c r="D27">
        <v>4.8970003100000001</v>
      </c>
      <c r="E27">
        <v>5.2204519999999997E-2</v>
      </c>
      <c r="F27">
        <f t="shared" si="0"/>
        <v>-0.66253760844244791</v>
      </c>
    </row>
    <row r="28" spans="1:6" x14ac:dyDescent="0.2">
      <c r="A28">
        <v>0.65772752000000001</v>
      </c>
      <c r="B28">
        <v>93608.8046875</v>
      </c>
      <c r="C28">
        <v>68165.8203125</v>
      </c>
      <c r="D28">
        <v>4.9836115799999998</v>
      </c>
      <c r="E28">
        <v>5.15392E-2</v>
      </c>
      <c r="F28">
        <f t="shared" si="0"/>
        <v>-0.68443320445521716</v>
      </c>
    </row>
    <row r="29" spans="1:6" x14ac:dyDescent="0.2">
      <c r="A29">
        <v>0.65778539000000003</v>
      </c>
      <c r="B29">
        <v>93485.265625</v>
      </c>
      <c r="C29">
        <v>67653.765625</v>
      </c>
      <c r="D29">
        <v>5.1110835100000003</v>
      </c>
      <c r="E29">
        <v>5.1232439999999997E-2</v>
      </c>
      <c r="F29">
        <f t="shared" si="0"/>
        <v>-0.71755645414829872</v>
      </c>
    </row>
  </sheetData>
  <phoneticPr fontId="3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24"/>
  <sheetViews>
    <sheetView workbookViewId="0">
      <selection activeCell="F2" sqref="F2"/>
    </sheetView>
  </sheetViews>
  <sheetFormatPr defaultRowHeight="12.75" x14ac:dyDescent="0.2"/>
  <sheetData>
    <row r="1" spans="1:6" x14ac:dyDescent="0.2">
      <c r="A1" t="s">
        <v>0</v>
      </c>
      <c r="B1" t="s">
        <v>8</v>
      </c>
      <c r="C1" t="s">
        <v>9</v>
      </c>
      <c r="D1" t="s">
        <v>3</v>
      </c>
      <c r="E1" t="s">
        <v>4</v>
      </c>
      <c r="F1" t="s">
        <v>23</v>
      </c>
    </row>
    <row r="2" spans="1:6" x14ac:dyDescent="0.2">
      <c r="A2">
        <v>0.66438262000000003</v>
      </c>
      <c r="B2">
        <v>91850.6171875</v>
      </c>
      <c r="C2">
        <v>71665.8203125</v>
      </c>
      <c r="D2">
        <v>1.06346512</v>
      </c>
      <c r="E2">
        <v>8.5235699999999998E-2</v>
      </c>
      <c r="F2">
        <f t="shared" ref="F2:F24" si="0">LN((Csat-D2)/(Csat-$D$2))</f>
        <v>0</v>
      </c>
    </row>
    <row r="3" spans="1:6" x14ac:dyDescent="0.2">
      <c r="A3">
        <v>0.66444049000000005</v>
      </c>
      <c r="B3">
        <v>91771.8046875</v>
      </c>
      <c r="C3">
        <v>71435.9921875</v>
      </c>
      <c r="D3">
        <v>1.2915967699999999</v>
      </c>
      <c r="E3">
        <v>8.5939340000000003E-2</v>
      </c>
      <c r="F3">
        <f t="shared" si="0"/>
        <v>-2.9558316398822691E-2</v>
      </c>
    </row>
    <row r="4" spans="1:6" x14ac:dyDescent="0.2">
      <c r="A4">
        <v>0.66449824000000002</v>
      </c>
      <c r="B4">
        <v>91722.65625</v>
      </c>
      <c r="C4">
        <v>71228.2265625</v>
      </c>
      <c r="D4">
        <v>1.52390051</v>
      </c>
      <c r="E4">
        <v>8.8076219999999997E-2</v>
      </c>
      <c r="F4">
        <f t="shared" si="0"/>
        <v>-6.058276901486969E-2</v>
      </c>
    </row>
    <row r="5" spans="1:6" x14ac:dyDescent="0.2">
      <c r="A5">
        <v>0.66455611000000003</v>
      </c>
      <c r="B5">
        <v>91675.875</v>
      </c>
      <c r="C5">
        <v>71158.96875</v>
      </c>
      <c r="D5">
        <v>1.76322424</v>
      </c>
      <c r="E5">
        <v>8.8760229999999996E-2</v>
      </c>
      <c r="F5">
        <f t="shared" si="0"/>
        <v>-9.3584329055749677E-2</v>
      </c>
    </row>
    <row r="6" spans="1:6" x14ac:dyDescent="0.2">
      <c r="A6">
        <v>0.66461398000000005</v>
      </c>
      <c r="B6">
        <v>91600.4140625</v>
      </c>
      <c r="C6">
        <v>71548.2421875</v>
      </c>
      <c r="D6">
        <v>1.97557962</v>
      </c>
      <c r="E6">
        <v>9.1163869999999994E-2</v>
      </c>
      <c r="F6">
        <f t="shared" si="0"/>
        <v>-0.123807796926778</v>
      </c>
    </row>
    <row r="7" spans="1:6" x14ac:dyDescent="0.2">
      <c r="A7">
        <v>0.66467184999999995</v>
      </c>
      <c r="B7">
        <v>91546.3515625</v>
      </c>
      <c r="C7">
        <v>71645.125</v>
      </c>
      <c r="D7">
        <v>2.1501169199999999</v>
      </c>
      <c r="E7">
        <v>9.137199E-2</v>
      </c>
      <c r="F7">
        <f t="shared" si="0"/>
        <v>-0.149351489987541</v>
      </c>
    </row>
    <row r="8" spans="1:6" x14ac:dyDescent="0.2">
      <c r="A8">
        <v>0.66472984000000002</v>
      </c>
      <c r="B8">
        <v>91489</v>
      </c>
      <c r="C8">
        <v>71868.6015625</v>
      </c>
      <c r="D8">
        <v>2.3770096299999999</v>
      </c>
      <c r="E8">
        <v>9.152718E-2</v>
      </c>
      <c r="F8">
        <f t="shared" si="0"/>
        <v>-0.18356380440969494</v>
      </c>
    </row>
    <row r="9" spans="1:6" x14ac:dyDescent="0.2">
      <c r="A9">
        <v>0.66478758999999998</v>
      </c>
      <c r="B9">
        <v>91388.109375</v>
      </c>
      <c r="C9">
        <v>71980.15625</v>
      </c>
      <c r="D9">
        <v>2.6148726899999999</v>
      </c>
      <c r="E9">
        <v>9.0895539999999997E-2</v>
      </c>
      <c r="F9">
        <f t="shared" si="0"/>
        <v>-0.22073319447377349</v>
      </c>
    </row>
    <row r="10" spans="1:6" x14ac:dyDescent="0.2">
      <c r="A10">
        <v>0.66484546</v>
      </c>
      <c r="B10">
        <v>91361.9140625</v>
      </c>
      <c r="C10">
        <v>71743.5703125</v>
      </c>
      <c r="D10">
        <v>2.8388380999999998</v>
      </c>
      <c r="E10">
        <v>8.9088319999999999E-2</v>
      </c>
      <c r="F10">
        <f t="shared" si="0"/>
        <v>-0.2570406507459711</v>
      </c>
    </row>
    <row r="11" spans="1:6" x14ac:dyDescent="0.2">
      <c r="A11">
        <v>0.66490344999999995</v>
      </c>
      <c r="B11">
        <v>91282.453125</v>
      </c>
      <c r="C11">
        <v>71235.0390625</v>
      </c>
      <c r="D11">
        <v>3.0580797199999998</v>
      </c>
      <c r="E11">
        <v>8.9042999999999997E-2</v>
      </c>
      <c r="F11">
        <f t="shared" si="0"/>
        <v>-0.29390669672370129</v>
      </c>
    </row>
    <row r="12" spans="1:6" x14ac:dyDescent="0.2">
      <c r="A12">
        <v>0.66496120000000003</v>
      </c>
      <c r="B12">
        <v>91257.5703125</v>
      </c>
      <c r="C12">
        <v>71937.8359375</v>
      </c>
      <c r="D12">
        <v>3.2662439299999999</v>
      </c>
      <c r="E12">
        <v>8.8513910000000001E-2</v>
      </c>
      <c r="F12">
        <f t="shared" si="0"/>
        <v>-0.3302144902559021</v>
      </c>
    </row>
    <row r="13" spans="1:6" x14ac:dyDescent="0.2">
      <c r="A13">
        <v>0.66501918999999998</v>
      </c>
      <c r="B13">
        <v>91142.109375</v>
      </c>
      <c r="C13">
        <v>71756.921875</v>
      </c>
      <c r="D13">
        <v>3.4301059199999999</v>
      </c>
      <c r="E13">
        <v>8.8197239999999996E-2</v>
      </c>
      <c r="F13">
        <f t="shared" si="0"/>
        <v>-0.35975229916432971</v>
      </c>
    </row>
    <row r="14" spans="1:6" x14ac:dyDescent="0.2">
      <c r="A14">
        <v>0.66507706</v>
      </c>
      <c r="B14">
        <v>91098.0625</v>
      </c>
      <c r="C14">
        <v>71415.4140625</v>
      </c>
      <c r="D14">
        <v>3.6171631799999999</v>
      </c>
      <c r="E14">
        <v>8.7851639999999995E-2</v>
      </c>
      <c r="F14">
        <f t="shared" si="0"/>
        <v>-0.39457350854036394</v>
      </c>
    </row>
    <row r="15" spans="1:6" x14ac:dyDescent="0.2">
      <c r="A15">
        <v>0.66513480999999997</v>
      </c>
      <c r="B15">
        <v>90980.5078125</v>
      </c>
      <c r="C15">
        <v>71376.6875</v>
      </c>
      <c r="D15">
        <v>3.8007788699999998</v>
      </c>
      <c r="E15">
        <v>8.5274600000000006E-2</v>
      </c>
      <c r="F15">
        <f t="shared" si="0"/>
        <v>-0.4299754514033326</v>
      </c>
    </row>
    <row r="16" spans="1:6" x14ac:dyDescent="0.2">
      <c r="A16">
        <v>0.66519269000000003</v>
      </c>
      <c r="B16">
        <v>90934.9296875</v>
      </c>
      <c r="C16">
        <v>71168.296875</v>
      </c>
      <c r="D16">
        <v>3.98357224</v>
      </c>
      <c r="E16">
        <v>8.5972720000000002E-2</v>
      </c>
      <c r="F16">
        <f t="shared" si="0"/>
        <v>-0.46650942920533672</v>
      </c>
    </row>
    <row r="17" spans="1:6" x14ac:dyDescent="0.2">
      <c r="A17">
        <v>0.66525056000000005</v>
      </c>
      <c r="B17">
        <v>90823.609375</v>
      </c>
      <c r="C17">
        <v>71133.8203125</v>
      </c>
      <c r="D17">
        <v>4.1563377399999997</v>
      </c>
      <c r="E17">
        <v>8.6304199999999998E-2</v>
      </c>
      <c r="F17">
        <f t="shared" si="0"/>
        <v>-0.50231099026855042</v>
      </c>
    </row>
    <row r="18" spans="1:6" x14ac:dyDescent="0.2">
      <c r="A18">
        <v>0.66530842999999995</v>
      </c>
      <c r="B18">
        <v>90802.2265625</v>
      </c>
      <c r="C18">
        <v>71077.71875</v>
      </c>
      <c r="D18">
        <v>4.3092303300000001</v>
      </c>
      <c r="E18">
        <v>8.6730719999999997E-2</v>
      </c>
      <c r="F18">
        <f t="shared" si="0"/>
        <v>-0.53510008224701378</v>
      </c>
    </row>
    <row r="19" spans="1:6" x14ac:dyDescent="0.2">
      <c r="A19">
        <v>0.66536629999999997</v>
      </c>
      <c r="B19">
        <v>90743.0234375</v>
      </c>
      <c r="C19">
        <v>70962.1171875</v>
      </c>
      <c r="D19">
        <v>4.4674029400000004</v>
      </c>
      <c r="E19">
        <v>8.6830610000000003E-2</v>
      </c>
      <c r="F19">
        <f t="shared" si="0"/>
        <v>-0.57019236808091489</v>
      </c>
    </row>
    <row r="20" spans="1:6" x14ac:dyDescent="0.2">
      <c r="A20">
        <v>0.66542416999999998</v>
      </c>
      <c r="B20">
        <v>90676.5625</v>
      </c>
      <c r="C20">
        <v>71062.9296875</v>
      </c>
      <c r="D20">
        <v>4.6240515699999998</v>
      </c>
      <c r="E20">
        <v>8.6680370000000007E-2</v>
      </c>
      <c r="F20">
        <f t="shared" si="0"/>
        <v>-0.60620425433947256</v>
      </c>
    </row>
    <row r="21" spans="1:6" x14ac:dyDescent="0.2">
      <c r="A21">
        <v>0.66548204</v>
      </c>
      <c r="B21">
        <v>90632.8984375</v>
      </c>
      <c r="C21">
        <v>70773.390625</v>
      </c>
      <c r="D21">
        <v>4.7797198300000003</v>
      </c>
      <c r="E21">
        <v>8.5514389999999996E-2</v>
      </c>
      <c r="F21">
        <f t="shared" si="0"/>
        <v>-0.64332340909825181</v>
      </c>
    </row>
    <row r="22" spans="1:6" x14ac:dyDescent="0.2">
      <c r="A22">
        <v>0.66553991000000001</v>
      </c>
      <c r="B22">
        <v>90601.8515625</v>
      </c>
      <c r="C22">
        <v>70833.390625</v>
      </c>
      <c r="D22">
        <v>4.9476904900000003</v>
      </c>
      <c r="E22">
        <v>8.6526500000000006E-2</v>
      </c>
      <c r="F22">
        <f t="shared" si="0"/>
        <v>-0.68498462111020531</v>
      </c>
    </row>
    <row r="23" spans="1:6" x14ac:dyDescent="0.2">
      <c r="A23">
        <v>0.66559778000000003</v>
      </c>
      <c r="B23">
        <v>90543.734375</v>
      </c>
      <c r="C23">
        <v>71164.8828125</v>
      </c>
      <c r="D23">
        <v>5.1024537099999998</v>
      </c>
      <c r="E23">
        <v>8.8571670000000005E-2</v>
      </c>
      <c r="F23">
        <f t="shared" si="0"/>
        <v>-0.72496970137456351</v>
      </c>
    </row>
    <row r="24" spans="1:6" x14ac:dyDescent="0.2">
      <c r="A24">
        <v>0.66565565000000004</v>
      </c>
      <c r="B24">
        <v>90497.578125</v>
      </c>
      <c r="C24">
        <v>70756.328125</v>
      </c>
      <c r="D24">
        <v>5.2448635100000001</v>
      </c>
      <c r="E24">
        <v>8.7704199999999996E-2</v>
      </c>
      <c r="F24">
        <f t="shared" si="0"/>
        <v>-0.76323134227689804</v>
      </c>
    </row>
  </sheetData>
  <phoneticPr fontId="3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F22"/>
  <sheetViews>
    <sheetView workbookViewId="0">
      <selection activeCell="F2" sqref="F2"/>
    </sheetView>
  </sheetViews>
  <sheetFormatPr defaultRowHeight="12.75" x14ac:dyDescent="0.2"/>
  <sheetData>
    <row r="1" spans="1:6" x14ac:dyDescent="0.2">
      <c r="A1" t="s">
        <v>0</v>
      </c>
      <c r="B1" t="s">
        <v>8</v>
      </c>
      <c r="C1" t="s">
        <v>9</v>
      </c>
      <c r="D1" t="s">
        <v>3</v>
      </c>
      <c r="E1" t="s">
        <v>4</v>
      </c>
      <c r="F1" t="s">
        <v>23</v>
      </c>
    </row>
    <row r="2" spans="1:6" x14ac:dyDescent="0.2">
      <c r="A2">
        <v>0.66982255000000002</v>
      </c>
      <c r="B2">
        <v>89404.5</v>
      </c>
      <c r="C2">
        <v>60409.3203125</v>
      </c>
      <c r="D2">
        <v>1.0691636799999999</v>
      </c>
      <c r="E2">
        <v>9.6067280000000005E-2</v>
      </c>
      <c r="F2">
        <f t="shared" ref="F2:F22" si="0">LN((Csat-D2)/(Csat-$D$2))</f>
        <v>0</v>
      </c>
    </row>
    <row r="3" spans="1:6" x14ac:dyDescent="0.2">
      <c r="A3">
        <v>0.66988042000000003</v>
      </c>
      <c r="B3">
        <v>89375.8515625</v>
      </c>
      <c r="C3">
        <v>60503.5390625</v>
      </c>
      <c r="D3">
        <v>1.31043208</v>
      </c>
      <c r="E3">
        <v>9.6213480000000004E-2</v>
      </c>
      <c r="F3">
        <f t="shared" si="0"/>
        <v>-3.1310443351893633E-2</v>
      </c>
    </row>
    <row r="4" spans="1:6" x14ac:dyDescent="0.2">
      <c r="A4">
        <v>0.66993817</v>
      </c>
      <c r="B4">
        <v>89314.3125</v>
      </c>
      <c r="C4">
        <v>60203.078125</v>
      </c>
      <c r="D4">
        <v>1.57599044</v>
      </c>
      <c r="E4">
        <v>9.6186659999999993E-2</v>
      </c>
      <c r="F4">
        <f t="shared" si="0"/>
        <v>-6.6945758054831814E-2</v>
      </c>
    </row>
    <row r="5" spans="1:6" x14ac:dyDescent="0.2">
      <c r="A5">
        <v>0.66999604000000001</v>
      </c>
      <c r="B5">
        <v>89168.4921875</v>
      </c>
      <c r="C5">
        <v>60262.8203125</v>
      </c>
      <c r="D5">
        <v>1.8383771200000001</v>
      </c>
      <c r="E5">
        <v>9.6175099999999999E-2</v>
      </c>
      <c r="F5">
        <f t="shared" si="0"/>
        <v>-0.10344853119694379</v>
      </c>
    </row>
    <row r="6" spans="1:6" x14ac:dyDescent="0.2">
      <c r="A6">
        <v>0.67005391000000003</v>
      </c>
      <c r="B6">
        <v>89504.578125</v>
      </c>
      <c r="C6">
        <v>59876.234375</v>
      </c>
      <c r="D6">
        <v>2.09146857</v>
      </c>
      <c r="E6">
        <v>9.5869670000000004E-2</v>
      </c>
      <c r="F6">
        <f t="shared" si="0"/>
        <v>-0.13996745645877037</v>
      </c>
    </row>
    <row r="7" spans="1:6" x14ac:dyDescent="0.2">
      <c r="A7">
        <v>0.67011178000000005</v>
      </c>
      <c r="B7">
        <v>89783.4296875</v>
      </c>
      <c r="C7">
        <v>61327.0625</v>
      </c>
      <c r="D7">
        <v>2.3420724900000001</v>
      </c>
      <c r="E7">
        <v>9.6830659999999999E-2</v>
      </c>
      <c r="F7">
        <f t="shared" si="0"/>
        <v>-0.1774911145890383</v>
      </c>
    </row>
    <row r="8" spans="1:6" x14ac:dyDescent="0.2">
      <c r="A8">
        <v>0.67016964999999995</v>
      </c>
      <c r="B8">
        <v>89908.6015625</v>
      </c>
      <c r="C8">
        <v>60794.55078125</v>
      </c>
      <c r="D8">
        <v>2.61453509</v>
      </c>
      <c r="E8">
        <v>9.6294459999999998E-2</v>
      </c>
      <c r="F8">
        <f t="shared" si="0"/>
        <v>-0.21995164427203323</v>
      </c>
    </row>
    <row r="9" spans="1:6" x14ac:dyDescent="0.2">
      <c r="A9">
        <v>0.67022751999999997</v>
      </c>
      <c r="B9">
        <v>90064.1953125</v>
      </c>
      <c r="C9">
        <v>60824.09375</v>
      </c>
      <c r="D9">
        <v>2.87417626</v>
      </c>
      <c r="E9">
        <v>9.5761109999999997E-2</v>
      </c>
      <c r="F9">
        <f t="shared" si="0"/>
        <v>-0.26216393475615812</v>
      </c>
    </row>
    <row r="10" spans="1:6" x14ac:dyDescent="0.2">
      <c r="A10">
        <v>0.67028538999999998</v>
      </c>
      <c r="B10">
        <v>90172.140625</v>
      </c>
      <c r="C10">
        <v>60673.9609375</v>
      </c>
      <c r="D10">
        <v>3.0895900699999999</v>
      </c>
      <c r="E10">
        <v>9.6337880000000001E-2</v>
      </c>
      <c r="F10">
        <f t="shared" si="0"/>
        <v>-0.29859093768766226</v>
      </c>
    </row>
    <row r="11" spans="1:6" x14ac:dyDescent="0.2">
      <c r="A11">
        <v>0.67034338000000004</v>
      </c>
      <c r="B11">
        <v>90328.3203125</v>
      </c>
      <c r="C11">
        <v>61663.7109375</v>
      </c>
      <c r="D11">
        <v>3.2696666699999999</v>
      </c>
      <c r="E11">
        <v>9.7759570000000004E-2</v>
      </c>
      <c r="F11">
        <f t="shared" si="0"/>
        <v>-0.33009483181449406</v>
      </c>
    </row>
    <row r="12" spans="1:6" x14ac:dyDescent="0.2">
      <c r="A12">
        <v>0.67040124999999995</v>
      </c>
      <c r="B12">
        <v>90466.7734375</v>
      </c>
      <c r="C12">
        <v>61394.7109375</v>
      </c>
      <c r="D12">
        <v>3.45418644</v>
      </c>
      <c r="E12">
        <v>9.640232E-2</v>
      </c>
      <c r="F12">
        <f t="shared" si="0"/>
        <v>-0.3634397332764378</v>
      </c>
    </row>
    <row r="13" spans="1:6" x14ac:dyDescent="0.2">
      <c r="A13">
        <v>0.67045911999999996</v>
      </c>
      <c r="B13">
        <v>90603.7421875</v>
      </c>
      <c r="C13">
        <v>61374.04296875</v>
      </c>
      <c r="D13">
        <v>3.6646308900000002</v>
      </c>
      <c r="E13">
        <v>9.6518789999999993E-2</v>
      </c>
      <c r="F13">
        <f t="shared" si="0"/>
        <v>-0.40287826209688787</v>
      </c>
    </row>
    <row r="14" spans="1:6" x14ac:dyDescent="0.2">
      <c r="A14">
        <v>0.67051698999999998</v>
      </c>
      <c r="B14">
        <v>90701.96875</v>
      </c>
      <c r="C14">
        <v>61265.0703125</v>
      </c>
      <c r="D14">
        <v>3.87670636</v>
      </c>
      <c r="E14">
        <v>9.6846509999999997E-2</v>
      </c>
      <c r="F14">
        <f t="shared" si="0"/>
        <v>-0.44426116721692993</v>
      </c>
    </row>
    <row r="15" spans="1:6" x14ac:dyDescent="0.2">
      <c r="A15">
        <v>0.67057485999999999</v>
      </c>
      <c r="B15">
        <v>90815.265625</v>
      </c>
      <c r="C15">
        <v>61001.1953125</v>
      </c>
      <c r="D15">
        <v>4.0751461999999998</v>
      </c>
      <c r="E15">
        <v>9.6419610000000003E-2</v>
      </c>
      <c r="F15">
        <f t="shared" si="0"/>
        <v>-0.4845984144704899</v>
      </c>
    </row>
    <row r="16" spans="1:6" x14ac:dyDescent="0.2">
      <c r="A16">
        <v>0.67063273000000001</v>
      </c>
      <c r="B16">
        <v>90957.0078125</v>
      </c>
      <c r="C16">
        <v>60951.26953125</v>
      </c>
      <c r="D16">
        <v>4.2516188599999998</v>
      </c>
      <c r="E16">
        <v>9.636567E-2</v>
      </c>
      <c r="F16">
        <f t="shared" si="0"/>
        <v>-0.52189044946115937</v>
      </c>
    </row>
    <row r="17" spans="1:6" x14ac:dyDescent="0.2">
      <c r="A17">
        <v>0.67069060000000003</v>
      </c>
      <c r="B17">
        <v>91066.453125</v>
      </c>
      <c r="C17">
        <v>60800.359375</v>
      </c>
      <c r="D17">
        <v>4.44483519</v>
      </c>
      <c r="E17">
        <v>9.7617010000000004E-2</v>
      </c>
      <c r="F17">
        <f t="shared" si="0"/>
        <v>-0.56438171812700344</v>
      </c>
    </row>
    <row r="18" spans="1:6" x14ac:dyDescent="0.2">
      <c r="A18">
        <v>0.67074847000000004</v>
      </c>
      <c r="B18">
        <v>91192.5078125</v>
      </c>
      <c r="C18">
        <v>61093.94921875</v>
      </c>
      <c r="D18">
        <v>4.6216793100000002</v>
      </c>
      <c r="E18">
        <v>9.6733799999999995E-2</v>
      </c>
      <c r="F18">
        <f t="shared" si="0"/>
        <v>-0.60492130771053165</v>
      </c>
    </row>
    <row r="19" spans="1:6" x14ac:dyDescent="0.2">
      <c r="A19">
        <v>0.67080633999999995</v>
      </c>
      <c r="B19">
        <v>91304.046875</v>
      </c>
      <c r="C19">
        <v>61127.671875</v>
      </c>
      <c r="D19">
        <v>4.8002362300000003</v>
      </c>
      <c r="E19">
        <v>9.7752629999999993E-2</v>
      </c>
      <c r="F19">
        <f t="shared" si="0"/>
        <v>-0.64759214001022447</v>
      </c>
    </row>
    <row r="20" spans="1:6" x14ac:dyDescent="0.2">
      <c r="A20">
        <v>0.67086420999999996</v>
      </c>
      <c r="B20">
        <v>91412.4921875</v>
      </c>
      <c r="C20">
        <v>60867.609375</v>
      </c>
      <c r="D20">
        <v>4.9798726999999996</v>
      </c>
      <c r="E20">
        <v>9.7313499999999997E-2</v>
      </c>
      <c r="F20">
        <f t="shared" si="0"/>
        <v>-0.69244086716939968</v>
      </c>
    </row>
    <row r="21" spans="1:6" x14ac:dyDescent="0.2">
      <c r="A21">
        <v>0.67092207999999998</v>
      </c>
      <c r="B21">
        <v>91539.421875</v>
      </c>
      <c r="C21">
        <v>61339.58984375</v>
      </c>
      <c r="D21">
        <v>5.1401395799999996</v>
      </c>
      <c r="E21">
        <v>9.8152509999999998E-2</v>
      </c>
      <c r="F21">
        <f t="shared" si="0"/>
        <v>-0.73422548037525071</v>
      </c>
    </row>
    <row r="22" spans="1:6" x14ac:dyDescent="0.2">
      <c r="A22">
        <v>0.67097994999999999</v>
      </c>
      <c r="B22">
        <v>91650.4765625</v>
      </c>
      <c r="C22">
        <v>60784.93359375</v>
      </c>
      <c r="D22">
        <v>5.27983665</v>
      </c>
      <c r="E22">
        <v>9.4161449999999994E-2</v>
      </c>
      <c r="F22">
        <f t="shared" si="0"/>
        <v>-0.77212811197059605</v>
      </c>
    </row>
  </sheetData>
  <phoneticPr fontId="3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18"/>
  <sheetViews>
    <sheetView workbookViewId="0">
      <selection activeCell="F2" sqref="F2"/>
    </sheetView>
  </sheetViews>
  <sheetFormatPr defaultRowHeight="12.75" x14ac:dyDescent="0.2"/>
  <cols>
    <col min="1" max="1" width="30" customWidth="1"/>
    <col min="2" max="2" width="21.28515625" customWidth="1"/>
    <col min="3" max="3" width="29.5703125" customWidth="1"/>
    <col min="4" max="4" width="22.140625" bestFit="1" customWidth="1"/>
    <col min="5" max="5" width="15.42578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</row>
    <row r="2" spans="1:6" x14ac:dyDescent="0.2">
      <c r="A2">
        <v>0.65456977000000005</v>
      </c>
      <c r="B2">
        <v>96851.625</v>
      </c>
      <c r="C2">
        <v>59035.03515625</v>
      </c>
      <c r="D2">
        <v>1.1115434200000001</v>
      </c>
      <c r="E2">
        <v>0.10417153</v>
      </c>
      <c r="F2">
        <f t="shared" ref="F2:F18" si="0">LN((Csat-D2)/(Csat-$D$2))</f>
        <v>0</v>
      </c>
    </row>
    <row r="3" spans="1:6" x14ac:dyDescent="0.2">
      <c r="A3">
        <v>0.65462763999999996</v>
      </c>
      <c r="B3">
        <v>96821.5859375</v>
      </c>
      <c r="C3">
        <v>59501.75</v>
      </c>
      <c r="D3">
        <v>1.4092725500000001</v>
      </c>
      <c r="E3">
        <v>0.10323514</v>
      </c>
      <c r="F3">
        <f t="shared" si="0"/>
        <v>-3.8996647989914791E-2</v>
      </c>
    </row>
    <row r="4" spans="1:6" x14ac:dyDescent="0.2">
      <c r="A4">
        <v>0.65468550999999997</v>
      </c>
      <c r="B4">
        <v>96748.1796875</v>
      </c>
      <c r="C4">
        <v>59515.328125</v>
      </c>
      <c r="D4">
        <v>1.6897753499999999</v>
      </c>
      <c r="E4">
        <v>0.10313849999999999</v>
      </c>
      <c r="F4">
        <f t="shared" si="0"/>
        <v>-7.7182658178963373E-2</v>
      </c>
    </row>
    <row r="5" spans="1:6" x14ac:dyDescent="0.2">
      <c r="A5">
        <v>0.65474337999999999</v>
      </c>
      <c r="B5">
        <v>96734.2734375</v>
      </c>
      <c r="C5">
        <v>59317.484375</v>
      </c>
      <c r="D5">
        <v>1.99069965</v>
      </c>
      <c r="E5">
        <v>0.10374993</v>
      </c>
      <c r="F5">
        <f t="shared" si="0"/>
        <v>-0.11983788504743155</v>
      </c>
    </row>
    <row r="6" spans="1:6" x14ac:dyDescent="0.2">
      <c r="A6">
        <v>0.65480125</v>
      </c>
      <c r="B6">
        <v>96591.6640625</v>
      </c>
      <c r="C6">
        <v>65178.484375</v>
      </c>
      <c r="D6">
        <v>2.2836227400000002</v>
      </c>
      <c r="E6">
        <v>0.12143524999999999</v>
      </c>
      <c r="F6">
        <f t="shared" si="0"/>
        <v>-0.16318321504829242</v>
      </c>
    </row>
    <row r="7" spans="1:6" x14ac:dyDescent="0.2">
      <c r="A7">
        <v>0.65485912000000002</v>
      </c>
      <c r="B7">
        <v>96665.78125</v>
      </c>
      <c r="C7">
        <v>63621.5546875</v>
      </c>
      <c r="D7">
        <v>2.6120359899999999</v>
      </c>
      <c r="E7">
        <v>0.10844885999999999</v>
      </c>
      <c r="F7">
        <f t="shared" si="0"/>
        <v>-0.21412457230156817</v>
      </c>
    </row>
    <row r="8" spans="1:6" x14ac:dyDescent="0.2">
      <c r="A8">
        <v>0.65491699000000003</v>
      </c>
      <c r="B8">
        <v>96660</v>
      </c>
      <c r="C8">
        <v>59804.44921875</v>
      </c>
      <c r="D8">
        <v>2.9224641299999998</v>
      </c>
      <c r="E8">
        <v>0.10697821</v>
      </c>
      <c r="F8">
        <f t="shared" si="0"/>
        <v>-0.2647856145239777</v>
      </c>
    </row>
    <row r="9" spans="1:6" x14ac:dyDescent="0.2">
      <c r="A9">
        <v>0.65497486000000005</v>
      </c>
      <c r="B9">
        <v>96719.765625</v>
      </c>
      <c r="C9">
        <v>55043.57421875</v>
      </c>
      <c r="D9">
        <v>3.19028139</v>
      </c>
      <c r="E9">
        <v>0.10111918</v>
      </c>
      <c r="F9">
        <f t="shared" si="0"/>
        <v>-0.31065482315243848</v>
      </c>
    </row>
    <row r="10" spans="1:6" x14ac:dyDescent="0.2">
      <c r="A10">
        <v>0.65503272999999995</v>
      </c>
      <c r="B10">
        <v>96663.6484375</v>
      </c>
      <c r="C10">
        <v>46747.671875</v>
      </c>
      <c r="D10">
        <v>3.4781434500000001</v>
      </c>
      <c r="E10">
        <v>9.5386949999999998E-2</v>
      </c>
      <c r="F10">
        <f t="shared" si="0"/>
        <v>-0.3624224507415108</v>
      </c>
    </row>
    <row r="11" spans="1:6" x14ac:dyDescent="0.2">
      <c r="A11">
        <v>0.65509059999999997</v>
      </c>
      <c r="B11">
        <v>96557.7421875</v>
      </c>
      <c r="C11">
        <v>52073.62890625</v>
      </c>
      <c r="D11">
        <v>3.6654214899999999</v>
      </c>
      <c r="E11">
        <v>9.7456130000000002E-2</v>
      </c>
      <c r="F11">
        <f t="shared" si="0"/>
        <v>-0.39760009194269808</v>
      </c>
    </row>
    <row r="12" spans="1:6" x14ac:dyDescent="0.2">
      <c r="A12">
        <v>0.65514846999999998</v>
      </c>
      <c r="B12">
        <v>96539.6875</v>
      </c>
      <c r="C12">
        <v>53440.609375</v>
      </c>
      <c r="D12">
        <v>3.85069704</v>
      </c>
      <c r="E12">
        <v>9.8246459999999994E-2</v>
      </c>
      <c r="F12">
        <f t="shared" si="0"/>
        <v>-0.43366348817046563</v>
      </c>
    </row>
    <row r="13" spans="1:6" x14ac:dyDescent="0.2">
      <c r="A13">
        <v>0.65520634</v>
      </c>
      <c r="B13">
        <v>96503.296875</v>
      </c>
      <c r="C13">
        <v>54151.78515625</v>
      </c>
      <c r="D13">
        <v>4.0962886799999998</v>
      </c>
      <c r="E13">
        <v>0.10135568</v>
      </c>
      <c r="F13">
        <f t="shared" si="0"/>
        <v>-0.4835642819199743</v>
      </c>
    </row>
    <row r="14" spans="1:6" x14ac:dyDescent="0.2">
      <c r="A14">
        <v>0.65526421000000001</v>
      </c>
      <c r="B14">
        <v>96478.0234375</v>
      </c>
      <c r="C14">
        <v>53827.9296875</v>
      </c>
      <c r="D14">
        <v>4.2921261800000003</v>
      </c>
      <c r="E14">
        <v>9.8588220000000004E-2</v>
      </c>
      <c r="F14">
        <f t="shared" si="0"/>
        <v>-0.52522098033129883</v>
      </c>
    </row>
    <row r="15" spans="1:6" x14ac:dyDescent="0.2">
      <c r="A15">
        <v>0.65532208000000003</v>
      </c>
      <c r="B15">
        <v>96426.84375</v>
      </c>
      <c r="C15">
        <v>55531.203125</v>
      </c>
      <c r="D15">
        <v>4.47990274</v>
      </c>
      <c r="E15">
        <v>0.10048566</v>
      </c>
      <c r="F15">
        <f t="shared" si="0"/>
        <v>-0.56686169707913903</v>
      </c>
    </row>
    <row r="16" spans="1:6" x14ac:dyDescent="0.2">
      <c r="A16">
        <v>0.65537995000000004</v>
      </c>
      <c r="B16">
        <v>96413.6171875</v>
      </c>
      <c r="C16">
        <v>57595.30078125</v>
      </c>
      <c r="D16">
        <v>4.6728863699999996</v>
      </c>
      <c r="E16">
        <v>0.1033521</v>
      </c>
      <c r="F16">
        <f t="shared" si="0"/>
        <v>-0.61154418884514716</v>
      </c>
    </row>
    <row r="17" spans="1:6" x14ac:dyDescent="0.2">
      <c r="A17">
        <v>0.65543781999999995</v>
      </c>
      <c r="B17">
        <v>96410.4765625</v>
      </c>
      <c r="C17">
        <v>57489.11328125</v>
      </c>
      <c r="D17">
        <v>4.9055185300000002</v>
      </c>
      <c r="E17">
        <v>0.10319074</v>
      </c>
      <c r="F17">
        <f t="shared" si="0"/>
        <v>-0.66820343369609125</v>
      </c>
    </row>
    <row r="18" spans="1:6" x14ac:dyDescent="0.2">
      <c r="A18">
        <v>0.65549568999999996</v>
      </c>
      <c r="B18">
        <v>96498.6171875</v>
      </c>
      <c r="C18">
        <v>57071.73828125</v>
      </c>
      <c r="D18">
        <v>5.1045537000000003</v>
      </c>
      <c r="E18">
        <v>0.10452133</v>
      </c>
      <c r="F18">
        <f t="shared" si="0"/>
        <v>-0.71936629798714469</v>
      </c>
    </row>
  </sheetData>
  <phoneticPr fontId="3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F17"/>
  <sheetViews>
    <sheetView workbookViewId="0">
      <selection activeCell="F2" sqref="F2"/>
    </sheetView>
  </sheetViews>
  <sheetFormatPr defaultRowHeight="12.75" x14ac:dyDescent="0.2"/>
  <cols>
    <col min="1" max="1" width="27.140625" bestFit="1" customWidth="1"/>
    <col min="2" max="2" width="19.140625" bestFit="1" customWidth="1"/>
    <col min="3" max="3" width="30.5703125" bestFit="1" customWidth="1"/>
    <col min="4" max="4" width="22.140625" bestFit="1" customWidth="1"/>
    <col min="5" max="5" width="15.42578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</row>
    <row r="2" spans="1:6" x14ac:dyDescent="0.2">
      <c r="A2">
        <v>0.66203480999999997</v>
      </c>
      <c r="B2">
        <v>89779.859375</v>
      </c>
      <c r="C2">
        <v>66246.640625</v>
      </c>
      <c r="D2">
        <v>1.15425098</v>
      </c>
      <c r="E2">
        <v>0.16625381</v>
      </c>
      <c r="F2">
        <f t="shared" ref="F2:F17" si="0">LN((Csat-D2)/(Csat-$D$2))</f>
        <v>0</v>
      </c>
    </row>
    <row r="3" spans="1:6" x14ac:dyDescent="0.2">
      <c r="A3">
        <v>0.66209269000000004</v>
      </c>
      <c r="B3">
        <v>89861.03125</v>
      </c>
      <c r="C3">
        <v>65823.609375</v>
      </c>
      <c r="D3">
        <v>1.4219211300000001</v>
      </c>
      <c r="E3">
        <v>0.16331475000000001</v>
      </c>
      <c r="F3">
        <f t="shared" si="0"/>
        <v>-3.5186232184622343E-2</v>
      </c>
    </row>
    <row r="4" spans="1:6" x14ac:dyDescent="0.2">
      <c r="A4">
        <v>0.66215056000000005</v>
      </c>
      <c r="B4">
        <v>89945.375</v>
      </c>
      <c r="C4">
        <v>65446.0625</v>
      </c>
      <c r="D4">
        <v>1.7034499599999999</v>
      </c>
      <c r="E4">
        <v>0.16189197</v>
      </c>
      <c r="F4">
        <f t="shared" si="0"/>
        <v>-7.3580755829012634E-2</v>
      </c>
    </row>
    <row r="5" spans="1:6" x14ac:dyDescent="0.2">
      <c r="A5">
        <v>0.66220842999999996</v>
      </c>
      <c r="B5">
        <v>90022.0703125</v>
      </c>
      <c r="C5">
        <v>65106.1328125</v>
      </c>
      <c r="D5">
        <v>2.0064139399999998</v>
      </c>
      <c r="E5">
        <v>0.15427287000000001</v>
      </c>
      <c r="F5">
        <f t="shared" si="0"/>
        <v>-0.1166148402070358</v>
      </c>
    </row>
    <row r="6" spans="1:6" x14ac:dyDescent="0.2">
      <c r="A6">
        <v>0.66226629999999997</v>
      </c>
      <c r="B6">
        <v>90084.625</v>
      </c>
      <c r="C6">
        <v>65478.04296875</v>
      </c>
      <c r="D6">
        <v>2.3195574300000001</v>
      </c>
      <c r="E6">
        <v>0.15613479999999999</v>
      </c>
      <c r="F6">
        <f t="shared" si="0"/>
        <v>-0.16313111505894332</v>
      </c>
    </row>
    <row r="7" spans="1:6" x14ac:dyDescent="0.2">
      <c r="A7">
        <v>0.66232416999999999</v>
      </c>
      <c r="B7">
        <v>90165.6640625</v>
      </c>
      <c r="C7">
        <v>65366.91015625</v>
      </c>
      <c r="D7">
        <v>2.6118390599999999</v>
      </c>
      <c r="E7">
        <v>0.15237587</v>
      </c>
      <c r="F7">
        <f t="shared" si="0"/>
        <v>-0.20859194845469595</v>
      </c>
    </row>
    <row r="8" spans="1:6" x14ac:dyDescent="0.2">
      <c r="A8">
        <v>0.66238204000000001</v>
      </c>
      <c r="B8">
        <v>90235.734375</v>
      </c>
      <c r="C8">
        <v>64734.30078125</v>
      </c>
      <c r="D8">
        <v>2.9145984600000001</v>
      </c>
      <c r="E8">
        <v>0.15061616999999999</v>
      </c>
      <c r="F8">
        <f t="shared" si="0"/>
        <v>-0.25796846614395025</v>
      </c>
    </row>
    <row r="9" spans="1:6" x14ac:dyDescent="0.2">
      <c r="A9">
        <v>0.66244002000000002</v>
      </c>
      <c r="B9">
        <v>90261.21875</v>
      </c>
      <c r="C9">
        <v>66545.3828125</v>
      </c>
      <c r="D9">
        <v>3.2113740399999999</v>
      </c>
      <c r="E9">
        <v>0.15480984</v>
      </c>
      <c r="F9">
        <f t="shared" si="0"/>
        <v>-0.3088570699301702</v>
      </c>
    </row>
    <row r="10" spans="1:6" x14ac:dyDescent="0.2">
      <c r="A10">
        <v>0.66249789000000003</v>
      </c>
      <c r="B10">
        <v>90318.7265625</v>
      </c>
      <c r="C10">
        <v>66193.5</v>
      </c>
      <c r="D10">
        <v>3.4800119399999998</v>
      </c>
      <c r="E10">
        <v>0.15130318000000001</v>
      </c>
      <c r="F10">
        <f t="shared" si="0"/>
        <v>-0.35726609293998457</v>
      </c>
    </row>
    <row r="11" spans="1:6" x14ac:dyDescent="0.2">
      <c r="A11">
        <v>0.66255576000000005</v>
      </c>
      <c r="B11">
        <v>90373.9375</v>
      </c>
      <c r="C11">
        <v>66005.7265625</v>
      </c>
      <c r="D11">
        <v>3.7442154900000002</v>
      </c>
      <c r="E11">
        <v>0.15136985999999999</v>
      </c>
      <c r="F11">
        <f t="shared" si="0"/>
        <v>-0.40727720247520111</v>
      </c>
    </row>
    <row r="12" spans="1:6" x14ac:dyDescent="0.2">
      <c r="A12">
        <v>0.66261362999999995</v>
      </c>
      <c r="B12">
        <v>90403.0390625</v>
      </c>
      <c r="C12">
        <v>66140.984375</v>
      </c>
      <c r="D12">
        <v>4.0456934000000002</v>
      </c>
      <c r="E12">
        <v>0.15203409000000001</v>
      </c>
      <c r="F12">
        <f t="shared" si="0"/>
        <v>-0.46757709381646584</v>
      </c>
    </row>
    <row r="13" spans="1:6" x14ac:dyDescent="0.2">
      <c r="A13">
        <v>0.66267149999999997</v>
      </c>
      <c r="B13">
        <v>90465.3046875</v>
      </c>
      <c r="C13">
        <v>66691.1953125</v>
      </c>
      <c r="D13">
        <v>4.3391637799999998</v>
      </c>
      <c r="E13">
        <v>0.15491521</v>
      </c>
      <c r="F13">
        <f t="shared" si="0"/>
        <v>-0.52998895548944047</v>
      </c>
    </row>
    <row r="14" spans="1:6" x14ac:dyDescent="0.2">
      <c r="A14">
        <v>0.66272949000000003</v>
      </c>
      <c r="B14">
        <v>90575.1796875</v>
      </c>
      <c r="C14">
        <v>66739.6171875</v>
      </c>
      <c r="D14">
        <v>4.6130814600000001</v>
      </c>
      <c r="E14">
        <v>0.15636106999999999</v>
      </c>
      <c r="F14">
        <f t="shared" si="0"/>
        <v>-0.59198127652935095</v>
      </c>
    </row>
    <row r="15" spans="1:6" x14ac:dyDescent="0.2">
      <c r="A15">
        <v>0.66278678000000002</v>
      </c>
      <c r="B15">
        <v>90636.4921875</v>
      </c>
      <c r="C15">
        <v>66286.4375</v>
      </c>
      <c r="D15">
        <v>4.8323206900000004</v>
      </c>
      <c r="E15">
        <v>0.15998203</v>
      </c>
      <c r="F15">
        <f t="shared" si="0"/>
        <v>-0.64452574819625419</v>
      </c>
    </row>
    <row r="16" spans="1:6" x14ac:dyDescent="0.2">
      <c r="A16">
        <v>0.66284465000000004</v>
      </c>
      <c r="B16">
        <v>90776.2734375</v>
      </c>
      <c r="C16">
        <v>66268.9765625</v>
      </c>
      <c r="D16">
        <v>5.0340008699999998</v>
      </c>
      <c r="E16">
        <v>0.14644631999999999</v>
      </c>
      <c r="F16">
        <f t="shared" si="0"/>
        <v>-0.69542814805714814</v>
      </c>
    </row>
    <row r="17" spans="1:6" x14ac:dyDescent="0.2">
      <c r="A17">
        <v>0.66290252000000005</v>
      </c>
      <c r="B17">
        <v>91096.9765625</v>
      </c>
      <c r="C17">
        <v>65972.265625</v>
      </c>
      <c r="D17">
        <v>5.1817479100000003</v>
      </c>
      <c r="E17">
        <v>0.15428906000000001</v>
      </c>
      <c r="F17">
        <f t="shared" si="0"/>
        <v>-0.73443461750089067</v>
      </c>
    </row>
  </sheetData>
  <phoneticPr fontId="3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22"/>
  <sheetViews>
    <sheetView workbookViewId="0">
      <selection activeCell="F2" sqref="F2"/>
    </sheetView>
  </sheetViews>
  <sheetFormatPr defaultRowHeight="12.75" x14ac:dyDescent="0.2"/>
  <cols>
    <col min="1" max="1" width="27.140625" bestFit="1" customWidth="1"/>
    <col min="2" max="2" width="19.140625" bestFit="1" customWidth="1"/>
    <col min="3" max="3" width="30.5703125" bestFit="1" customWidth="1"/>
    <col min="4" max="4" width="22.140625" bestFit="1" customWidth="1"/>
    <col min="5" max="5" width="15.42578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</row>
    <row r="2" spans="1:6" x14ac:dyDescent="0.2">
      <c r="A2">
        <v>0.67193029999999998</v>
      </c>
      <c r="B2">
        <v>92851.890625</v>
      </c>
      <c r="C2">
        <v>64245.3515625</v>
      </c>
      <c r="D2">
        <v>1.07699966</v>
      </c>
      <c r="E2">
        <v>0.20186156</v>
      </c>
      <c r="F2">
        <f t="shared" ref="F2:F22" si="0">LN((Csat-D2)/(Csat-$D$2))</f>
        <v>0</v>
      </c>
    </row>
    <row r="3" spans="1:6" x14ac:dyDescent="0.2">
      <c r="A3">
        <v>0.67198817</v>
      </c>
      <c r="B3">
        <v>92854.625</v>
      </c>
      <c r="C3">
        <v>63932.84375</v>
      </c>
      <c r="D3">
        <v>1.52811337</v>
      </c>
      <c r="E3">
        <v>0.20171769000000001</v>
      </c>
      <c r="F3">
        <f t="shared" si="0"/>
        <v>-5.9424923973838778E-2</v>
      </c>
    </row>
    <row r="4" spans="1:6" x14ac:dyDescent="0.2">
      <c r="A4">
        <v>0.67204604000000001</v>
      </c>
      <c r="B4">
        <v>92876.2421875</v>
      </c>
      <c r="C4">
        <v>63713.45703125</v>
      </c>
      <c r="D4">
        <v>1.9402546899999999</v>
      </c>
      <c r="E4">
        <v>0.19655839999999999</v>
      </c>
      <c r="F4">
        <f t="shared" si="0"/>
        <v>-0.11698695432458482</v>
      </c>
    </row>
    <row r="5" spans="1:6" x14ac:dyDescent="0.2">
      <c r="A5">
        <v>0.67210391000000003</v>
      </c>
      <c r="B5">
        <v>92877.1796875</v>
      </c>
      <c r="C5">
        <v>63011.30859375</v>
      </c>
      <c r="D5">
        <v>2.34941077</v>
      </c>
      <c r="E5">
        <v>0.19404627999999999</v>
      </c>
      <c r="F5">
        <f t="shared" si="0"/>
        <v>-0.17760974404304053</v>
      </c>
    </row>
    <row r="6" spans="1:6" x14ac:dyDescent="0.2">
      <c r="A6">
        <v>0.67216178000000004</v>
      </c>
      <c r="B6">
        <v>92870.53125</v>
      </c>
      <c r="C6">
        <v>63009.6328125</v>
      </c>
      <c r="D6">
        <v>2.68962097</v>
      </c>
      <c r="E6">
        <v>0.19249651000000001</v>
      </c>
      <c r="F6">
        <f t="shared" si="0"/>
        <v>-0.23097535351383711</v>
      </c>
    </row>
    <row r="7" spans="1:6" x14ac:dyDescent="0.2">
      <c r="A7">
        <v>0.67221964999999995</v>
      </c>
      <c r="B7">
        <v>92871.3203125</v>
      </c>
      <c r="C7">
        <v>62876.578125</v>
      </c>
      <c r="D7">
        <v>3.05408883</v>
      </c>
      <c r="E7">
        <v>0.19678983</v>
      </c>
      <c r="F7">
        <f t="shared" si="0"/>
        <v>-0.29149386865321653</v>
      </c>
    </row>
    <row r="8" spans="1:6" x14ac:dyDescent="0.2">
      <c r="A8">
        <v>0.67227751999999996</v>
      </c>
      <c r="B8">
        <v>92887.953125</v>
      </c>
      <c r="C8">
        <v>64006.6484375</v>
      </c>
      <c r="D8">
        <v>3.4390859599999999</v>
      </c>
      <c r="E8">
        <v>0.18640835</v>
      </c>
      <c r="F8">
        <f t="shared" si="0"/>
        <v>-0.35966707926260155</v>
      </c>
    </row>
    <row r="9" spans="1:6" x14ac:dyDescent="0.2">
      <c r="A9">
        <v>0.67233551000000003</v>
      </c>
      <c r="B9">
        <v>92894.0390625</v>
      </c>
      <c r="C9">
        <v>63398.45703125</v>
      </c>
      <c r="D9">
        <v>3.78391528</v>
      </c>
      <c r="E9">
        <v>0.18271050999999999</v>
      </c>
      <c r="F9">
        <f t="shared" si="0"/>
        <v>-0.42494184157348203</v>
      </c>
    </row>
    <row r="10" spans="1:6" x14ac:dyDescent="0.2">
      <c r="A10">
        <v>0.67239291999999995</v>
      </c>
      <c r="B10">
        <v>92886.40625</v>
      </c>
      <c r="C10">
        <v>63564.2890625</v>
      </c>
      <c r="D10">
        <v>4.0864424699999997</v>
      </c>
      <c r="E10">
        <v>0.18467649</v>
      </c>
      <c r="F10">
        <f t="shared" si="0"/>
        <v>-0.48594266353643206</v>
      </c>
    </row>
    <row r="11" spans="1:6" x14ac:dyDescent="0.2">
      <c r="A11">
        <v>0.67245078999999996</v>
      </c>
      <c r="B11">
        <v>92855.6953125</v>
      </c>
      <c r="C11">
        <v>64472.0390625</v>
      </c>
      <c r="D11">
        <v>4.3904752699999996</v>
      </c>
      <c r="E11">
        <v>0.18724281000000001</v>
      </c>
      <c r="F11">
        <f t="shared" si="0"/>
        <v>-0.55124182161133806</v>
      </c>
    </row>
    <row r="12" spans="1:6" x14ac:dyDescent="0.2">
      <c r="A12">
        <v>0.67250865999999998</v>
      </c>
      <c r="B12">
        <v>92893.5078125</v>
      </c>
      <c r="C12">
        <v>64179.8671875</v>
      </c>
      <c r="D12">
        <v>4.6933317199999998</v>
      </c>
      <c r="E12">
        <v>0.18556733</v>
      </c>
      <c r="F12">
        <f t="shared" si="0"/>
        <v>-0.62082476426641786</v>
      </c>
    </row>
    <row r="13" spans="1:6" x14ac:dyDescent="0.2">
      <c r="A13">
        <v>0.67256663999999999</v>
      </c>
      <c r="B13">
        <v>92871.2109375</v>
      </c>
      <c r="C13">
        <v>64241.1171875</v>
      </c>
      <c r="D13">
        <v>5.0362181699999997</v>
      </c>
      <c r="E13">
        <v>0.18682749000000001</v>
      </c>
      <c r="F13">
        <f t="shared" si="0"/>
        <v>-0.7059313650926643</v>
      </c>
    </row>
    <row r="14" spans="1:6" x14ac:dyDescent="0.2">
      <c r="A14">
        <v>0.67262451000000001</v>
      </c>
      <c r="B14">
        <v>92872.8203125</v>
      </c>
      <c r="C14">
        <v>64768.5625</v>
      </c>
      <c r="D14">
        <v>5.2977671600000003</v>
      </c>
      <c r="E14">
        <v>0.18886932000000001</v>
      </c>
      <c r="F14">
        <f t="shared" si="0"/>
        <v>-0.77609707085883173</v>
      </c>
    </row>
    <row r="15" spans="1:6" x14ac:dyDescent="0.2">
      <c r="A15">
        <v>0.67268238000000002</v>
      </c>
      <c r="B15">
        <v>92870.4296875</v>
      </c>
      <c r="C15">
        <v>64860.9453125</v>
      </c>
      <c r="D15">
        <v>5.5695333500000004</v>
      </c>
      <c r="E15">
        <v>0.19386142000000001</v>
      </c>
      <c r="F15">
        <f t="shared" si="0"/>
        <v>-0.85462670164811982</v>
      </c>
    </row>
    <row r="16" spans="1:6" x14ac:dyDescent="0.2">
      <c r="A16">
        <v>0.67274025000000004</v>
      </c>
      <c r="B16">
        <v>92879.71875</v>
      </c>
      <c r="C16">
        <v>65596.8125</v>
      </c>
      <c r="D16">
        <v>5.84019566</v>
      </c>
      <c r="E16">
        <v>0.19071145</v>
      </c>
      <c r="F16">
        <f t="shared" si="0"/>
        <v>-0.93949155106227833</v>
      </c>
    </row>
    <row r="17" spans="1:6" x14ac:dyDescent="0.2">
      <c r="A17">
        <v>0.67279812000000006</v>
      </c>
      <c r="B17">
        <v>92812.78125</v>
      </c>
      <c r="C17">
        <v>65724.3984375</v>
      </c>
      <c r="D17">
        <v>6.0727157600000004</v>
      </c>
      <c r="E17">
        <v>0.18899943999999999</v>
      </c>
      <c r="F17">
        <f t="shared" si="0"/>
        <v>-1.0186305469136938</v>
      </c>
    </row>
    <row r="18" spans="1:6" x14ac:dyDescent="0.2">
      <c r="A18">
        <v>0.67285600000000001</v>
      </c>
      <c r="B18">
        <v>92928.125</v>
      </c>
      <c r="C18">
        <v>64089.87109375</v>
      </c>
      <c r="D18">
        <v>6.2567253100000002</v>
      </c>
      <c r="E18">
        <v>0.17850384</v>
      </c>
      <c r="F18">
        <f t="shared" si="0"/>
        <v>-1.086024473083455</v>
      </c>
    </row>
    <row r="19" spans="1:6" x14ac:dyDescent="0.2">
      <c r="A19">
        <v>0.67291387000000003</v>
      </c>
      <c r="B19">
        <v>92831.1171875</v>
      </c>
      <c r="C19">
        <v>63201.36328125</v>
      </c>
      <c r="D19">
        <v>6.4421200799999996</v>
      </c>
      <c r="E19">
        <v>0.18331634999999999</v>
      </c>
      <c r="F19">
        <f t="shared" si="0"/>
        <v>-1.158854996556224</v>
      </c>
    </row>
    <row r="20" spans="1:6" x14ac:dyDescent="0.2">
      <c r="A20">
        <v>0.67297174000000004</v>
      </c>
      <c r="B20">
        <v>92983.8828125</v>
      </c>
      <c r="C20">
        <v>63676.7890625</v>
      </c>
      <c r="D20">
        <v>6.6963133800000003</v>
      </c>
      <c r="E20">
        <v>0.18387846999999999</v>
      </c>
      <c r="F20">
        <f t="shared" si="0"/>
        <v>-1.2682052327439188</v>
      </c>
    </row>
    <row r="21" spans="1:6" x14ac:dyDescent="0.2">
      <c r="A21">
        <v>0.67302960999999994</v>
      </c>
      <c r="B21">
        <v>93433.046875</v>
      </c>
      <c r="C21">
        <v>61521.21875</v>
      </c>
      <c r="D21">
        <v>6.91671133</v>
      </c>
      <c r="E21">
        <v>0.18301967999999999</v>
      </c>
      <c r="F21">
        <f t="shared" si="0"/>
        <v>-1.3737769480591637</v>
      </c>
    </row>
    <row r="22" spans="1:6" x14ac:dyDescent="0.2">
      <c r="A22">
        <v>0.67308747999999996</v>
      </c>
      <c r="B22">
        <v>93595.390625</v>
      </c>
      <c r="C22">
        <v>61405.859375</v>
      </c>
      <c r="D22">
        <v>7.0938196199999997</v>
      </c>
      <c r="E22">
        <v>0.18215361999999999</v>
      </c>
      <c r="F22">
        <f t="shared" si="0"/>
        <v>-1.4675116583729908</v>
      </c>
    </row>
  </sheetData>
  <phoneticPr fontId="3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13"/>
  <sheetViews>
    <sheetView workbookViewId="0">
      <selection activeCell="F2" sqref="F2"/>
    </sheetView>
  </sheetViews>
  <sheetFormatPr defaultRowHeight="12.75" x14ac:dyDescent="0.2"/>
  <cols>
    <col min="1" max="1" width="27.140625" bestFit="1" customWidth="1"/>
    <col min="2" max="2" width="19.140625" bestFit="1" customWidth="1"/>
    <col min="3" max="3" width="30.5703125" bestFit="1" customWidth="1"/>
    <col min="4" max="4" width="22.140625" bestFit="1" customWidth="1"/>
    <col min="5" max="5" width="15.42578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</row>
    <row r="2" spans="1:6" x14ac:dyDescent="0.2">
      <c r="A2">
        <v>0.67650171000000003</v>
      </c>
      <c r="B2">
        <v>90293.2265625</v>
      </c>
      <c r="C2">
        <v>56247.46875</v>
      </c>
      <c r="D2">
        <v>1.16447294</v>
      </c>
      <c r="E2">
        <v>0.23408913000000001</v>
      </c>
      <c r="F2">
        <f t="shared" ref="F2:F13" si="0">LN((Csat-D2)/(Csat-$D$2))</f>
        <v>0</v>
      </c>
    </row>
    <row r="3" spans="1:6" x14ac:dyDescent="0.2">
      <c r="A3">
        <v>0.67655958000000005</v>
      </c>
      <c r="B3">
        <v>90099.8359375</v>
      </c>
      <c r="C3">
        <v>56462.99609375</v>
      </c>
      <c r="D3">
        <v>1.57056653</v>
      </c>
      <c r="E3">
        <v>0.23316925999999999</v>
      </c>
      <c r="F3">
        <f t="shared" si="0"/>
        <v>-5.3953260257344586E-2</v>
      </c>
    </row>
    <row r="4" spans="1:6" x14ac:dyDescent="0.2">
      <c r="A4">
        <v>0.67661744999999995</v>
      </c>
      <c r="B4">
        <v>89919.3046875</v>
      </c>
      <c r="C4">
        <v>56931.3515625</v>
      </c>
      <c r="D4">
        <v>2.0251116800000002</v>
      </c>
      <c r="E4">
        <v>0.23824775000000001</v>
      </c>
      <c r="F4">
        <f t="shared" si="0"/>
        <v>-0.1180111771015437</v>
      </c>
    </row>
    <row r="5" spans="1:6" x14ac:dyDescent="0.2">
      <c r="A5">
        <v>0.67667531999999997</v>
      </c>
      <c r="B5">
        <v>89768.0859375</v>
      </c>
      <c r="C5">
        <v>57010.55859375</v>
      </c>
      <c r="D5">
        <v>2.4979209899999999</v>
      </c>
      <c r="E5">
        <v>0.23667777000000001</v>
      </c>
      <c r="F5">
        <f t="shared" si="0"/>
        <v>-0.18930558452433663</v>
      </c>
    </row>
    <row r="6" spans="1:6" x14ac:dyDescent="0.2">
      <c r="A6">
        <v>0.67673318999999998</v>
      </c>
      <c r="B6">
        <v>89578</v>
      </c>
      <c r="C6">
        <v>57226.0703125</v>
      </c>
      <c r="D6">
        <v>2.9234759800000001</v>
      </c>
      <c r="E6">
        <v>0.24030744000000001</v>
      </c>
      <c r="F6">
        <f t="shared" si="0"/>
        <v>-0.25813250645068686</v>
      </c>
    </row>
    <row r="7" spans="1:6" x14ac:dyDescent="0.2">
      <c r="A7">
        <v>0.67679106</v>
      </c>
      <c r="B7">
        <v>89420.6484375</v>
      </c>
      <c r="C7">
        <v>56931.67578125</v>
      </c>
      <c r="D7">
        <v>3.2647900600000002</v>
      </c>
      <c r="E7">
        <v>0.24018658000000001</v>
      </c>
      <c r="F7">
        <f t="shared" si="0"/>
        <v>-0.31697666385555412</v>
      </c>
    </row>
    <row r="8" spans="1:6" x14ac:dyDescent="0.2">
      <c r="A8">
        <v>0.67684893999999995</v>
      </c>
      <c r="B8">
        <v>89299.2734375</v>
      </c>
      <c r="C8">
        <v>55734.8515625</v>
      </c>
      <c r="D8">
        <v>3.6075119999999998</v>
      </c>
      <c r="E8">
        <v>0.23104385</v>
      </c>
      <c r="F8">
        <f t="shared" si="0"/>
        <v>-0.37976732128842738</v>
      </c>
    </row>
    <row r="9" spans="1:6" x14ac:dyDescent="0.2">
      <c r="A9">
        <v>0.67690669000000003</v>
      </c>
      <c r="B9">
        <v>89100.3828125</v>
      </c>
      <c r="C9">
        <v>54721.58984375</v>
      </c>
      <c r="D9">
        <v>3.94865537</v>
      </c>
      <c r="E9">
        <v>0.23378069000000001</v>
      </c>
      <c r="F9">
        <f t="shared" si="0"/>
        <v>-0.44644725007283897</v>
      </c>
    </row>
    <row r="10" spans="1:6" x14ac:dyDescent="0.2">
      <c r="A10">
        <v>0.67696467999999999</v>
      </c>
      <c r="B10">
        <v>88952.0234375</v>
      </c>
      <c r="C10">
        <v>54414.94140625</v>
      </c>
      <c r="D10">
        <v>4.3192481999999996</v>
      </c>
      <c r="E10">
        <v>0.23490274</v>
      </c>
      <c r="F10">
        <f t="shared" si="0"/>
        <v>-0.52430687953887734</v>
      </c>
    </row>
    <row r="11" spans="1:6" x14ac:dyDescent="0.2">
      <c r="A11">
        <v>0.67702255</v>
      </c>
      <c r="B11">
        <v>88757.8515625</v>
      </c>
      <c r="C11">
        <v>55124.51171875</v>
      </c>
      <c r="D11">
        <v>4.6415276499999996</v>
      </c>
      <c r="E11">
        <v>0.22837370000000001</v>
      </c>
      <c r="F11">
        <f t="shared" si="0"/>
        <v>-0.59732381191509354</v>
      </c>
    </row>
    <row r="12" spans="1:6" x14ac:dyDescent="0.2">
      <c r="A12">
        <v>0.67708042000000002</v>
      </c>
      <c r="B12">
        <v>88593.3203125</v>
      </c>
      <c r="C12">
        <v>55146.83203125</v>
      </c>
      <c r="D12">
        <v>4.9658894499999997</v>
      </c>
      <c r="E12">
        <v>0.23771326000000001</v>
      </c>
      <c r="F12">
        <f t="shared" si="0"/>
        <v>-0.67662483226300851</v>
      </c>
    </row>
    <row r="13" spans="1:6" x14ac:dyDescent="0.2">
      <c r="A13">
        <v>0.67713840000000003</v>
      </c>
      <c r="B13">
        <v>88674.9921875</v>
      </c>
      <c r="C13">
        <v>56206.0546875</v>
      </c>
      <c r="D13">
        <v>5.2484374000000003</v>
      </c>
      <c r="E13">
        <v>0.22887721</v>
      </c>
      <c r="F13">
        <f t="shared" si="0"/>
        <v>-0.75123101732960385</v>
      </c>
    </row>
  </sheetData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41"/>
  <sheetViews>
    <sheetView workbookViewId="0">
      <selection activeCell="J6" sqref="J6"/>
    </sheetView>
  </sheetViews>
  <sheetFormatPr defaultRowHeight="12.75" x14ac:dyDescent="0.2"/>
  <sheetData>
    <row r="1" spans="1:6" x14ac:dyDescent="0.2">
      <c r="A1" t="s">
        <v>0</v>
      </c>
      <c r="B1" t="s">
        <v>5</v>
      </c>
      <c r="C1" t="s">
        <v>6</v>
      </c>
      <c r="D1" t="s">
        <v>3</v>
      </c>
      <c r="E1" t="s">
        <v>4</v>
      </c>
      <c r="F1" t="s">
        <v>23</v>
      </c>
    </row>
    <row r="2" spans="1:6" x14ac:dyDescent="0.2">
      <c r="A2">
        <v>0.66923215000000003</v>
      </c>
      <c r="B2">
        <v>90155.71875</v>
      </c>
      <c r="C2">
        <v>61856.300779999998</v>
      </c>
      <c r="D2">
        <v>0.49959722000000001</v>
      </c>
      <c r="E2">
        <v>2.6589199999999999E-3</v>
      </c>
      <c r="F2">
        <f t="shared" ref="F2:F41" si="0">LN((Csat-D2)/(Csat-$D$2))</f>
        <v>0</v>
      </c>
    </row>
    <row r="3" spans="1:6" x14ac:dyDescent="0.2">
      <c r="A3">
        <v>0.66929002000000004</v>
      </c>
      <c r="B3">
        <v>90152.804690000004</v>
      </c>
      <c r="C3">
        <v>61111.042970000002</v>
      </c>
      <c r="D3">
        <v>0.49097671999999998</v>
      </c>
      <c r="E3">
        <v>2.6346199999999998E-3</v>
      </c>
      <c r="F3">
        <f t="shared" si="0"/>
        <v>1.02614930982958E-3</v>
      </c>
    </row>
    <row r="4" spans="1:6" x14ac:dyDescent="0.2">
      <c r="A4">
        <v>0.66934788999999995</v>
      </c>
      <c r="B4">
        <v>90037.265629999994</v>
      </c>
      <c r="C4">
        <v>60422.441409999999</v>
      </c>
      <c r="D4">
        <v>0.51638508000000005</v>
      </c>
      <c r="E4">
        <v>2.6128100000000001E-3</v>
      </c>
      <c r="F4">
        <f t="shared" si="0"/>
        <v>-2.0013857694266149E-3</v>
      </c>
    </row>
    <row r="5" spans="1:6" x14ac:dyDescent="0.2">
      <c r="A5">
        <v>0.66940588000000001</v>
      </c>
      <c r="B5">
        <v>89954.421879999994</v>
      </c>
      <c r="C5">
        <v>60944.164060000003</v>
      </c>
      <c r="D5">
        <v>0.55090134999999996</v>
      </c>
      <c r="E5">
        <v>2.7620600000000002E-3</v>
      </c>
      <c r="F5">
        <f t="shared" si="0"/>
        <v>-6.1289131888883196E-3</v>
      </c>
    </row>
    <row r="6" spans="1:6" x14ac:dyDescent="0.2">
      <c r="A6">
        <v>0.66946375000000002</v>
      </c>
      <c r="B6">
        <v>89843.742190000004</v>
      </c>
      <c r="C6">
        <v>62756.058590000001</v>
      </c>
      <c r="D6">
        <v>0.55448538000000003</v>
      </c>
      <c r="E6">
        <v>2.71719E-3</v>
      </c>
      <c r="F6">
        <f t="shared" si="0"/>
        <v>-6.5584769244354246E-3</v>
      </c>
    </row>
    <row r="7" spans="1:6" x14ac:dyDescent="0.2">
      <c r="A7">
        <v>0.66952162000000004</v>
      </c>
      <c r="B7">
        <v>89750.625</v>
      </c>
      <c r="C7">
        <v>61853.714840000001</v>
      </c>
      <c r="D7">
        <v>0.56385874999999996</v>
      </c>
      <c r="E7">
        <v>2.6844799999999999E-3</v>
      </c>
      <c r="F7">
        <f t="shared" si="0"/>
        <v>-7.6827948534799219E-3</v>
      </c>
    </row>
    <row r="8" spans="1:6" x14ac:dyDescent="0.2">
      <c r="A8">
        <v>0.66957949000000005</v>
      </c>
      <c r="B8">
        <v>89722.507809999996</v>
      </c>
      <c r="C8">
        <v>61100.574220000002</v>
      </c>
      <c r="D8">
        <v>0.60726910999999995</v>
      </c>
      <c r="E8">
        <v>2.63321E-3</v>
      </c>
      <c r="F8">
        <f t="shared" si="0"/>
        <v>-1.2906332289864795E-2</v>
      </c>
    </row>
    <row r="9" spans="1:6" x14ac:dyDescent="0.2">
      <c r="A9">
        <v>0.66963735999999996</v>
      </c>
      <c r="B9">
        <v>89628.648440000004</v>
      </c>
      <c r="C9">
        <v>60421.15625</v>
      </c>
      <c r="D9">
        <v>0.61627805000000002</v>
      </c>
      <c r="E9">
        <v>2.6145399999999998E-3</v>
      </c>
      <c r="F9">
        <f t="shared" si="0"/>
        <v>-1.3993798842312671E-2</v>
      </c>
    </row>
    <row r="10" spans="1:6" x14ac:dyDescent="0.2">
      <c r="A10">
        <v>0.66969522999999997</v>
      </c>
      <c r="B10">
        <v>89586.507809999996</v>
      </c>
      <c r="C10">
        <v>61968.226560000003</v>
      </c>
      <c r="D10">
        <v>0.63352739999999996</v>
      </c>
      <c r="E10">
        <v>2.73596E-3</v>
      </c>
      <c r="F10">
        <f t="shared" si="0"/>
        <v>-1.6079268545717076E-2</v>
      </c>
    </row>
    <row r="11" spans="1:6" x14ac:dyDescent="0.2">
      <c r="A11">
        <v>0.66975309999999999</v>
      </c>
      <c r="B11">
        <v>89529.164059999996</v>
      </c>
      <c r="C11">
        <v>62424.660159999999</v>
      </c>
      <c r="D11">
        <v>0.64942485000000005</v>
      </c>
      <c r="E11">
        <v>2.6989000000000002E-3</v>
      </c>
      <c r="F11">
        <f t="shared" si="0"/>
        <v>-1.800515058926502E-2</v>
      </c>
    </row>
    <row r="12" spans="1:6" x14ac:dyDescent="0.2">
      <c r="A12">
        <v>0.66981097000000001</v>
      </c>
      <c r="B12">
        <v>89365.320309999996</v>
      </c>
      <c r="C12">
        <v>61609.0625</v>
      </c>
      <c r="D12">
        <v>0.66307210999999999</v>
      </c>
      <c r="E12">
        <v>2.69622E-3</v>
      </c>
      <c r="F12">
        <f t="shared" si="0"/>
        <v>-1.966139928409491E-2</v>
      </c>
    </row>
    <row r="13" spans="1:6" x14ac:dyDescent="0.2">
      <c r="A13">
        <v>0.66986884000000002</v>
      </c>
      <c r="B13">
        <v>89355.320309999996</v>
      </c>
      <c r="C13">
        <v>60883.109380000002</v>
      </c>
      <c r="D13">
        <v>0.68747687000000002</v>
      </c>
      <c r="E13">
        <v>2.68199E-3</v>
      </c>
      <c r="F13">
        <f t="shared" si="0"/>
        <v>-2.2630047920958175E-2</v>
      </c>
    </row>
    <row r="14" spans="1:6" x14ac:dyDescent="0.2">
      <c r="A14">
        <v>0.66992671000000004</v>
      </c>
      <c r="B14">
        <v>89298.007809999996</v>
      </c>
      <c r="C14">
        <v>60215.558590000001</v>
      </c>
      <c r="D14">
        <v>0.69031787</v>
      </c>
      <c r="E14">
        <v>2.6458800000000002E-3</v>
      </c>
      <c r="F14">
        <f t="shared" si="0"/>
        <v>-2.2976206779151555E-2</v>
      </c>
    </row>
    <row r="15" spans="1:6" x14ac:dyDescent="0.2">
      <c r="A15">
        <v>0.66998458000000005</v>
      </c>
      <c r="B15">
        <v>89188.476559999996</v>
      </c>
      <c r="C15">
        <v>62869.8125</v>
      </c>
      <c r="D15">
        <v>0.69049590999999999</v>
      </c>
      <c r="E15">
        <v>2.7891000000000001E-3</v>
      </c>
      <c r="F15">
        <f t="shared" si="0"/>
        <v>-2.2997903878752207E-2</v>
      </c>
    </row>
    <row r="16" spans="1:6" x14ac:dyDescent="0.2">
      <c r="A16">
        <v>0.67004233999999996</v>
      </c>
      <c r="B16">
        <v>89397.796879999994</v>
      </c>
      <c r="C16">
        <v>62086.210939999997</v>
      </c>
      <c r="D16">
        <v>0.73119478999999998</v>
      </c>
      <c r="E16">
        <v>2.69229E-3</v>
      </c>
      <c r="F16">
        <f t="shared" si="0"/>
        <v>-2.7970126022860156E-2</v>
      </c>
    </row>
    <row r="17" spans="1:6" x14ac:dyDescent="0.2">
      <c r="A17">
        <v>0.67010031999999997</v>
      </c>
      <c r="B17">
        <v>89763.226559999996</v>
      </c>
      <c r="C17">
        <v>61308.777340000001</v>
      </c>
      <c r="D17">
        <v>0.71361600999999997</v>
      </c>
      <c r="E17">
        <v>2.6481199999999999E-3</v>
      </c>
      <c r="F17">
        <f t="shared" si="0"/>
        <v>-2.5819475437899555E-2</v>
      </c>
    </row>
    <row r="18" spans="1:6" x14ac:dyDescent="0.2">
      <c r="A18">
        <v>0.67015818999999999</v>
      </c>
      <c r="B18">
        <v>89904.476559999996</v>
      </c>
      <c r="C18">
        <v>60616.160159999999</v>
      </c>
      <c r="D18">
        <v>0.76447891999999995</v>
      </c>
      <c r="E18">
        <v>2.61948E-3</v>
      </c>
      <c r="F18">
        <f t="shared" si="0"/>
        <v>-3.2054938561445909E-2</v>
      </c>
    </row>
    <row r="19" spans="1:6" x14ac:dyDescent="0.2">
      <c r="A19">
        <v>0.67021606</v>
      </c>
      <c r="B19">
        <v>90040.679690000004</v>
      </c>
      <c r="C19">
        <v>60698.609380000002</v>
      </c>
      <c r="D19">
        <v>0.81057656</v>
      </c>
      <c r="E19">
        <v>2.7458500000000002E-3</v>
      </c>
      <c r="F19">
        <f t="shared" si="0"/>
        <v>-3.7739995650968909E-2</v>
      </c>
    </row>
    <row r="20" spans="1:6" x14ac:dyDescent="0.2">
      <c r="A20">
        <v>0.67027393999999996</v>
      </c>
      <c r="B20">
        <v>90151.8125</v>
      </c>
      <c r="C20">
        <v>62702.71875</v>
      </c>
      <c r="D20">
        <v>0.84457314000000006</v>
      </c>
      <c r="E20">
        <v>2.68447E-3</v>
      </c>
      <c r="F20">
        <f t="shared" si="0"/>
        <v>-4.1953476963625606E-2</v>
      </c>
    </row>
    <row r="21" spans="1:6" x14ac:dyDescent="0.2">
      <c r="A21">
        <v>0.67033191999999997</v>
      </c>
      <c r="B21">
        <v>90287.898440000004</v>
      </c>
      <c r="C21">
        <v>61793.273439999997</v>
      </c>
      <c r="D21">
        <v>0.83210616999999998</v>
      </c>
      <c r="E21">
        <v>2.64591E-3</v>
      </c>
      <c r="F21">
        <f t="shared" si="0"/>
        <v>-4.0406278553354269E-2</v>
      </c>
    </row>
    <row r="22" spans="1:6" x14ac:dyDescent="0.2">
      <c r="A22">
        <v>0.67038978999999999</v>
      </c>
      <c r="B22">
        <v>90429.5</v>
      </c>
      <c r="C22">
        <v>61040.359380000002</v>
      </c>
      <c r="D22">
        <v>0.86225951000000001</v>
      </c>
      <c r="E22">
        <v>2.6069399999999999E-3</v>
      </c>
      <c r="F22">
        <f t="shared" si="0"/>
        <v>-4.4152537819521068E-2</v>
      </c>
    </row>
    <row r="23" spans="1:6" x14ac:dyDescent="0.2">
      <c r="A23">
        <v>0.67044766</v>
      </c>
      <c r="B23">
        <v>90582.109379999994</v>
      </c>
      <c r="C23">
        <v>60374.851560000003</v>
      </c>
      <c r="D23">
        <v>0.87614941999999996</v>
      </c>
      <c r="E23">
        <v>2.57888E-3</v>
      </c>
      <c r="F23">
        <f t="shared" si="0"/>
        <v>-4.5882956849496587E-2</v>
      </c>
    </row>
    <row r="24" spans="1:6" x14ac:dyDescent="0.2">
      <c r="A24">
        <v>0.67050553000000002</v>
      </c>
      <c r="B24">
        <v>90672.570309999996</v>
      </c>
      <c r="C24">
        <v>61405.535159999999</v>
      </c>
      <c r="D24">
        <v>0.88675331999999996</v>
      </c>
      <c r="E24">
        <v>2.6952999999999999E-3</v>
      </c>
      <c r="F24">
        <f t="shared" si="0"/>
        <v>-4.7206019933632902E-2</v>
      </c>
    </row>
    <row r="25" spans="1:6" x14ac:dyDescent="0.2">
      <c r="A25">
        <v>0.67056340000000003</v>
      </c>
      <c r="B25">
        <v>90794.8125</v>
      </c>
      <c r="C25">
        <v>62408.726560000003</v>
      </c>
      <c r="D25">
        <v>0.92410886000000003</v>
      </c>
      <c r="E25">
        <v>2.6433300000000002E-3</v>
      </c>
      <c r="F25">
        <f t="shared" si="0"/>
        <v>-5.1880916689199238E-2</v>
      </c>
    </row>
    <row r="26" spans="1:6" x14ac:dyDescent="0.2">
      <c r="A26">
        <v>0.67062127000000005</v>
      </c>
      <c r="B26">
        <v>90911.195309999996</v>
      </c>
      <c r="C26">
        <v>61584.460939999997</v>
      </c>
      <c r="D26">
        <v>0.94081557000000005</v>
      </c>
      <c r="E26">
        <v>2.60794E-3</v>
      </c>
      <c r="F26">
        <f t="shared" si="0"/>
        <v>-5.3978788479237642E-2</v>
      </c>
    </row>
    <row r="27" spans="1:6" x14ac:dyDescent="0.2">
      <c r="A27">
        <v>0.67067913999999995</v>
      </c>
      <c r="B27">
        <v>91040.257809999996</v>
      </c>
      <c r="C27">
        <v>60846.3125</v>
      </c>
      <c r="D27">
        <v>0.92818831999999996</v>
      </c>
      <c r="E27">
        <v>2.5745299999999998E-3</v>
      </c>
      <c r="F27">
        <f t="shared" si="0"/>
        <v>-5.2392770998208653E-2</v>
      </c>
    </row>
    <row r="28" spans="1:6" x14ac:dyDescent="0.2">
      <c r="A28">
        <v>0.67073700999999997</v>
      </c>
      <c r="B28">
        <v>91163.046879999994</v>
      </c>
      <c r="C28">
        <v>60183.28125</v>
      </c>
      <c r="D28">
        <v>0.95179002999999995</v>
      </c>
      <c r="E28">
        <v>2.5433600000000002E-3</v>
      </c>
      <c r="F28">
        <f t="shared" si="0"/>
        <v>-5.5359257058310594E-2</v>
      </c>
    </row>
    <row r="29" spans="1:6" x14ac:dyDescent="0.2">
      <c r="A29">
        <v>0.67079487999999998</v>
      </c>
      <c r="B29">
        <v>91296.625</v>
      </c>
      <c r="C29">
        <v>61968.042970000002</v>
      </c>
      <c r="D29">
        <v>0.97175252000000001</v>
      </c>
      <c r="E29">
        <v>2.6527399999999998E-3</v>
      </c>
      <c r="F29">
        <f t="shared" si="0"/>
        <v>-5.7875219170985322E-2</v>
      </c>
    </row>
    <row r="30" spans="1:6" x14ac:dyDescent="0.2">
      <c r="A30">
        <v>0.67085275</v>
      </c>
      <c r="B30">
        <v>91383.023440000004</v>
      </c>
      <c r="C30">
        <v>62252.800779999998</v>
      </c>
      <c r="D30">
        <v>0.98827337999999998</v>
      </c>
      <c r="E30">
        <v>2.6098800000000002E-3</v>
      </c>
      <c r="F30">
        <f t="shared" si="0"/>
        <v>-5.9962215050394251E-2</v>
      </c>
    </row>
    <row r="31" spans="1:6" x14ac:dyDescent="0.2">
      <c r="A31">
        <v>0.67091062000000001</v>
      </c>
      <c r="B31">
        <v>91521.65625</v>
      </c>
      <c r="C31">
        <v>61457.234380000002</v>
      </c>
      <c r="D31">
        <v>0.99961363999999997</v>
      </c>
      <c r="E31">
        <v>2.57457E-3</v>
      </c>
      <c r="F31">
        <f t="shared" si="0"/>
        <v>-6.13972973358008E-2</v>
      </c>
    </row>
    <row r="32" spans="1:6" x14ac:dyDescent="0.2">
      <c r="A32">
        <v>0.67096849999999997</v>
      </c>
      <c r="B32">
        <v>91637.28125</v>
      </c>
      <c r="C32">
        <v>60750.917970000002</v>
      </c>
      <c r="D32">
        <v>1.0233546499999999</v>
      </c>
      <c r="E32">
        <v>2.5429599999999999E-3</v>
      </c>
      <c r="F32">
        <f t="shared" si="0"/>
        <v>-6.4408349793925568E-2</v>
      </c>
    </row>
    <row r="33" spans="1:6" x14ac:dyDescent="0.2">
      <c r="A33">
        <v>0.67102636999999998</v>
      </c>
      <c r="B33">
        <v>91765.085940000004</v>
      </c>
      <c r="C33">
        <v>60087.0625</v>
      </c>
      <c r="D33">
        <v>1.0124432999999999</v>
      </c>
      <c r="E33">
        <v>2.51213E-3</v>
      </c>
      <c r="F33">
        <f t="shared" si="0"/>
        <v>-6.3023346395667326E-2</v>
      </c>
    </row>
    <row r="34" spans="1:6" x14ac:dyDescent="0.2">
      <c r="A34">
        <v>0.67108424</v>
      </c>
      <c r="B34">
        <v>91879.382809999996</v>
      </c>
      <c r="C34">
        <v>62712.371090000001</v>
      </c>
      <c r="D34">
        <v>1.0807436699999999</v>
      </c>
      <c r="E34">
        <v>2.6200799999999999E-3</v>
      </c>
      <c r="F34">
        <f t="shared" si="0"/>
        <v>-7.1724619120150698E-2</v>
      </c>
    </row>
    <row r="35" spans="1:6" x14ac:dyDescent="0.2">
      <c r="A35">
        <v>0.67114211000000001</v>
      </c>
      <c r="B35">
        <v>91984.976559999996</v>
      </c>
      <c r="C35">
        <v>62170.273439999997</v>
      </c>
      <c r="D35">
        <v>1.0595284700000001</v>
      </c>
      <c r="E35">
        <v>2.5803599999999999E-3</v>
      </c>
      <c r="F35">
        <f t="shared" si="0"/>
        <v>-6.9013747873633319E-2</v>
      </c>
    </row>
    <row r="36" spans="1:6" x14ac:dyDescent="0.2">
      <c r="A36">
        <v>0.67119998000000003</v>
      </c>
      <c r="B36">
        <v>92094.5625</v>
      </c>
      <c r="C36">
        <v>61373.015630000002</v>
      </c>
      <c r="D36">
        <v>1.1051892000000001</v>
      </c>
      <c r="E36">
        <v>2.54579E-3</v>
      </c>
      <c r="F36">
        <f t="shared" si="0"/>
        <v>-7.4857400630162482E-2</v>
      </c>
    </row>
    <row r="37" spans="1:6" x14ac:dyDescent="0.2">
      <c r="A37">
        <v>0.67125785000000004</v>
      </c>
      <c r="B37">
        <v>92192.5625</v>
      </c>
      <c r="C37">
        <v>60678.734380000002</v>
      </c>
      <c r="D37">
        <v>1.09115374</v>
      </c>
      <c r="E37">
        <v>2.5157199999999999E-3</v>
      </c>
      <c r="F37">
        <f t="shared" si="0"/>
        <v>-7.3057506950157974E-2</v>
      </c>
    </row>
    <row r="38" spans="1:6" x14ac:dyDescent="0.2">
      <c r="A38">
        <v>0.67131571999999995</v>
      </c>
      <c r="B38">
        <v>92383.3125</v>
      </c>
      <c r="C38">
        <v>60032.398439999997</v>
      </c>
      <c r="D38">
        <v>1.1211593200000001</v>
      </c>
      <c r="E38">
        <v>2.4872200000000001E-3</v>
      </c>
      <c r="F38">
        <f t="shared" si="0"/>
        <v>-7.6909341200310219E-2</v>
      </c>
    </row>
    <row r="39" spans="1:6" x14ac:dyDescent="0.2">
      <c r="A39">
        <v>0.67137301000000005</v>
      </c>
      <c r="B39">
        <v>92550.820309999996</v>
      </c>
      <c r="C39">
        <v>62646.636720000002</v>
      </c>
      <c r="D39">
        <v>1.11971855</v>
      </c>
      <c r="E39">
        <v>2.5860900000000001E-3</v>
      </c>
      <c r="F39">
        <f t="shared" si="0"/>
        <v>-7.6724049200360564E-2</v>
      </c>
    </row>
    <row r="40" spans="1:6" x14ac:dyDescent="0.2">
      <c r="A40">
        <v>0.67143087999999995</v>
      </c>
      <c r="B40">
        <v>92771.453129999994</v>
      </c>
      <c r="C40">
        <v>62120.082029999998</v>
      </c>
      <c r="D40">
        <v>1.14478719</v>
      </c>
      <c r="E40">
        <v>2.5416900000000001E-3</v>
      </c>
      <c r="F40">
        <f t="shared" si="0"/>
        <v>-7.995294111066048E-2</v>
      </c>
    </row>
    <row r="41" spans="1:6" x14ac:dyDescent="0.2">
      <c r="A41">
        <v>0.67148874999999997</v>
      </c>
      <c r="B41">
        <v>92964.125</v>
      </c>
      <c r="C41">
        <v>61341.289060000003</v>
      </c>
      <c r="D41">
        <v>1.2023304699999999</v>
      </c>
      <c r="E41">
        <v>2.5059499999999998E-3</v>
      </c>
      <c r="F41">
        <f t="shared" si="0"/>
        <v>-8.7404304065871352E-2</v>
      </c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51"/>
  <sheetViews>
    <sheetView workbookViewId="0">
      <selection activeCell="E51" sqref="E51"/>
    </sheetView>
  </sheetViews>
  <sheetFormatPr defaultRowHeight="12.75" x14ac:dyDescent="0.2"/>
  <sheetData>
    <row r="1" spans="1:6" x14ac:dyDescent="0.2">
      <c r="A1" t="s">
        <v>0</v>
      </c>
      <c r="B1" t="s">
        <v>5</v>
      </c>
      <c r="C1" t="s">
        <v>6</v>
      </c>
      <c r="D1" t="s">
        <v>3</v>
      </c>
      <c r="E1" t="s">
        <v>4</v>
      </c>
      <c r="F1" t="s">
        <v>23</v>
      </c>
    </row>
    <row r="2" spans="1:6" x14ac:dyDescent="0.2">
      <c r="A2">
        <v>0.67698667000000001</v>
      </c>
      <c r="B2">
        <v>88873.695309999996</v>
      </c>
      <c r="C2">
        <v>67465.03125</v>
      </c>
      <c r="D2">
        <v>0.56616557000000001</v>
      </c>
      <c r="E2">
        <v>1.2447659999999999E-2</v>
      </c>
      <c r="F2">
        <f t="shared" ref="F2:F33" si="0">LN((Csat-D2)/(Csat-$D$2))</f>
        <v>0</v>
      </c>
    </row>
    <row r="3" spans="1:6" x14ac:dyDescent="0.2">
      <c r="A3">
        <v>0.67704454000000003</v>
      </c>
      <c r="B3">
        <v>88718.859379999994</v>
      </c>
      <c r="C3">
        <v>67603.953129999994</v>
      </c>
      <c r="D3">
        <v>0.58260559999999995</v>
      </c>
      <c r="E3">
        <v>1.252442E-2</v>
      </c>
      <c r="F3">
        <f t="shared" si="0"/>
        <v>-1.9755558670719355E-3</v>
      </c>
    </row>
    <row r="4" spans="1:6" x14ac:dyDescent="0.2">
      <c r="A4">
        <v>0.67710252000000004</v>
      </c>
      <c r="B4">
        <v>88498.820309999996</v>
      </c>
      <c r="C4">
        <v>67569.304690000004</v>
      </c>
      <c r="D4">
        <v>0.62677759</v>
      </c>
      <c r="E4">
        <v>1.25819E-2</v>
      </c>
      <c r="F4">
        <f t="shared" si="0"/>
        <v>-7.3030018986768308E-3</v>
      </c>
    </row>
    <row r="5" spans="1:6" x14ac:dyDescent="0.2">
      <c r="A5">
        <v>0.67716038999999995</v>
      </c>
      <c r="B5">
        <v>88867.164059999996</v>
      </c>
      <c r="C5">
        <v>67550.898440000004</v>
      </c>
      <c r="D5">
        <v>0.70654713999999996</v>
      </c>
      <c r="E5">
        <v>1.2617929999999999E-2</v>
      </c>
      <c r="F5">
        <f t="shared" si="0"/>
        <v>-1.6996259479783019E-2</v>
      </c>
    </row>
    <row r="6" spans="1:6" x14ac:dyDescent="0.2">
      <c r="A6">
        <v>0.67721825999999996</v>
      </c>
      <c r="B6">
        <v>89259.546879999994</v>
      </c>
      <c r="C6">
        <v>67669.507809999996</v>
      </c>
      <c r="D6">
        <v>0.72376406000000004</v>
      </c>
      <c r="E6">
        <v>1.246601E-2</v>
      </c>
      <c r="F6">
        <f t="shared" si="0"/>
        <v>-1.910077215719869E-2</v>
      </c>
    </row>
    <row r="7" spans="1:6" x14ac:dyDescent="0.2">
      <c r="A7">
        <v>0.67727612999999998</v>
      </c>
      <c r="B7">
        <v>89516.078129999994</v>
      </c>
      <c r="C7">
        <v>67562.101559999996</v>
      </c>
      <c r="D7">
        <v>0.80702317000000001</v>
      </c>
      <c r="E7">
        <v>1.249898E-2</v>
      </c>
      <c r="F7">
        <f t="shared" si="0"/>
        <v>-2.9340929804752634E-2</v>
      </c>
    </row>
    <row r="8" spans="1:6" x14ac:dyDescent="0.2">
      <c r="A8">
        <v>0.67733399999999999</v>
      </c>
      <c r="B8">
        <v>89762.726559999996</v>
      </c>
      <c r="C8">
        <v>68028.46875</v>
      </c>
      <c r="D8">
        <v>0.93424302000000004</v>
      </c>
      <c r="E8">
        <v>1.247593E-2</v>
      </c>
      <c r="F8">
        <f t="shared" si="0"/>
        <v>-4.519325667830798E-2</v>
      </c>
    </row>
    <row r="9" spans="1:6" x14ac:dyDescent="0.2">
      <c r="A9">
        <v>0.67739187000000001</v>
      </c>
      <c r="B9">
        <v>89972.8125</v>
      </c>
      <c r="C9">
        <v>68060.351559999996</v>
      </c>
      <c r="D9">
        <v>1.0300245299999999</v>
      </c>
      <c r="E9">
        <v>1.2447140000000001E-2</v>
      </c>
      <c r="F9">
        <f t="shared" si="0"/>
        <v>-5.7296231573334404E-2</v>
      </c>
    </row>
    <row r="10" spans="1:6" x14ac:dyDescent="0.2">
      <c r="A10">
        <v>0.67744974999999996</v>
      </c>
      <c r="B10">
        <v>90215.460940000004</v>
      </c>
      <c r="C10">
        <v>67976.875</v>
      </c>
      <c r="D10">
        <v>1.08723605</v>
      </c>
      <c r="E10">
        <v>1.195592E-2</v>
      </c>
      <c r="F10">
        <f t="shared" si="0"/>
        <v>-6.4595996539116754E-2</v>
      </c>
    </row>
    <row r="11" spans="1:6" x14ac:dyDescent="0.2">
      <c r="A11">
        <v>0.67750761999999998</v>
      </c>
      <c r="B11">
        <v>90458.390629999994</v>
      </c>
      <c r="C11">
        <v>67326.953129999994</v>
      </c>
      <c r="D11">
        <v>1.11588669</v>
      </c>
      <c r="E11">
        <v>1.1416519999999999E-2</v>
      </c>
      <c r="F11">
        <f t="shared" si="0"/>
        <v>-6.8271727674585309E-2</v>
      </c>
    </row>
    <row r="12" spans="1:6" x14ac:dyDescent="0.2">
      <c r="A12">
        <v>0.67756548999999999</v>
      </c>
      <c r="B12">
        <v>90681.382809999996</v>
      </c>
      <c r="C12">
        <v>67455.992190000004</v>
      </c>
      <c r="D12">
        <v>1.1927142100000001</v>
      </c>
      <c r="E12">
        <v>1.143197E-2</v>
      </c>
      <c r="F12">
        <f t="shared" si="0"/>
        <v>-7.8195522705766726E-2</v>
      </c>
    </row>
    <row r="13" spans="1:6" x14ac:dyDescent="0.2">
      <c r="A13">
        <v>0.67762336000000001</v>
      </c>
      <c r="B13">
        <v>90879.929690000004</v>
      </c>
      <c r="C13">
        <v>67521.898440000004</v>
      </c>
      <c r="D13">
        <v>1.1920424700000001</v>
      </c>
      <c r="E13">
        <v>1.1442870000000001E-2</v>
      </c>
      <c r="F13">
        <f t="shared" si="0"/>
        <v>-7.8108326024997468E-2</v>
      </c>
    </row>
    <row r="14" spans="1:6" x14ac:dyDescent="0.2">
      <c r="A14">
        <v>0.67768123000000002</v>
      </c>
      <c r="B14">
        <v>91097.585940000004</v>
      </c>
      <c r="C14">
        <v>67290.0625</v>
      </c>
      <c r="D14">
        <v>1.2797130299999999</v>
      </c>
      <c r="E14">
        <v>1.136334E-2</v>
      </c>
      <c r="F14">
        <f t="shared" si="0"/>
        <v>-8.9553343850978157E-2</v>
      </c>
    </row>
    <row r="15" spans="1:6" x14ac:dyDescent="0.2">
      <c r="A15">
        <v>0.67773910000000004</v>
      </c>
      <c r="B15">
        <v>91302.5625</v>
      </c>
      <c r="C15">
        <v>67449.304690000004</v>
      </c>
      <c r="D15">
        <v>1.3136205700000001</v>
      </c>
      <c r="E15">
        <v>1.1392090000000001E-2</v>
      </c>
      <c r="F15">
        <f t="shared" si="0"/>
        <v>-9.4015195417558151E-2</v>
      </c>
    </row>
    <row r="16" spans="1:6" x14ac:dyDescent="0.2">
      <c r="A16">
        <v>0.67779697000000005</v>
      </c>
      <c r="B16">
        <v>91509.414059999996</v>
      </c>
      <c r="C16">
        <v>67095.007809999996</v>
      </c>
      <c r="D16">
        <v>1.3739806400000001</v>
      </c>
      <c r="E16">
        <v>1.130072E-2</v>
      </c>
      <c r="F16">
        <f t="shared" si="0"/>
        <v>-0.10200750247885747</v>
      </c>
    </row>
    <row r="17" spans="1:6" x14ac:dyDescent="0.2">
      <c r="A17">
        <v>0.67785483999999996</v>
      </c>
      <c r="B17">
        <v>91679.34375</v>
      </c>
      <c r="C17">
        <v>66821.765629999994</v>
      </c>
      <c r="D17">
        <v>1.4091509600000001</v>
      </c>
      <c r="E17">
        <v>1.1248640000000001E-2</v>
      </c>
      <c r="F17">
        <f t="shared" si="0"/>
        <v>-0.1066940462969614</v>
      </c>
    </row>
    <row r="18" spans="1:6" x14ac:dyDescent="0.2">
      <c r="A18">
        <v>0.67791270999999997</v>
      </c>
      <c r="B18">
        <v>91888.195309999996</v>
      </c>
      <c r="C18">
        <v>66360.484379999994</v>
      </c>
      <c r="D18">
        <v>1.4822838300000001</v>
      </c>
      <c r="E18">
        <v>1.121132E-2</v>
      </c>
      <c r="F18">
        <f t="shared" si="0"/>
        <v>-0.11651009787292445</v>
      </c>
    </row>
    <row r="19" spans="1:6" x14ac:dyDescent="0.2">
      <c r="A19">
        <v>0.67797057999999999</v>
      </c>
      <c r="B19">
        <v>92073.21875</v>
      </c>
      <c r="C19">
        <v>66178.554690000004</v>
      </c>
      <c r="D19">
        <v>1.49531591</v>
      </c>
      <c r="E19">
        <v>1.1235520000000001E-2</v>
      </c>
      <c r="F19">
        <f t="shared" si="0"/>
        <v>-0.11826945176793013</v>
      </c>
    </row>
    <row r="20" spans="1:6" x14ac:dyDescent="0.2">
      <c r="A20">
        <v>0.67802845</v>
      </c>
      <c r="B20">
        <v>92264.46875</v>
      </c>
      <c r="C20">
        <v>65984.5</v>
      </c>
      <c r="D20">
        <v>1.5533205299999999</v>
      </c>
      <c r="E20">
        <v>1.1246600000000001E-2</v>
      </c>
      <c r="F20">
        <f t="shared" si="0"/>
        <v>-0.12613794638211909</v>
      </c>
    </row>
    <row r="21" spans="1:6" x14ac:dyDescent="0.2">
      <c r="A21">
        <v>0.67808632000000002</v>
      </c>
      <c r="B21">
        <v>92451.265629999994</v>
      </c>
      <c r="C21">
        <v>66021.09375</v>
      </c>
      <c r="D21">
        <v>1.6322572200000001</v>
      </c>
      <c r="E21">
        <v>1.134713E-2</v>
      </c>
      <c r="F21">
        <f t="shared" si="0"/>
        <v>-0.1369463766867966</v>
      </c>
    </row>
    <row r="22" spans="1:6" x14ac:dyDescent="0.2">
      <c r="A22">
        <v>0.67814419000000004</v>
      </c>
      <c r="B22">
        <v>92615.898440000004</v>
      </c>
      <c r="C22">
        <v>66489.945309999996</v>
      </c>
      <c r="D22">
        <v>1.68575144</v>
      </c>
      <c r="E22">
        <v>1.0748280000000001E-2</v>
      </c>
      <c r="F22">
        <f t="shared" si="0"/>
        <v>-0.14433806772746857</v>
      </c>
    </row>
    <row r="23" spans="1:6" x14ac:dyDescent="0.2">
      <c r="A23">
        <v>0.67820206000000005</v>
      </c>
      <c r="B23">
        <v>92808.1875</v>
      </c>
      <c r="C23">
        <v>66522.664059999996</v>
      </c>
      <c r="D23">
        <v>1.7178317299999999</v>
      </c>
      <c r="E23">
        <v>1.071367E-2</v>
      </c>
      <c r="F23">
        <f t="shared" si="0"/>
        <v>-0.14879718846765502</v>
      </c>
    </row>
    <row r="24" spans="1:6" x14ac:dyDescent="0.2">
      <c r="A24">
        <v>0.67825992999999996</v>
      </c>
      <c r="B24">
        <v>92988.46875</v>
      </c>
      <c r="C24">
        <v>66618.054690000004</v>
      </c>
      <c r="D24">
        <v>1.76940882</v>
      </c>
      <c r="E24">
        <v>1.079987E-2</v>
      </c>
      <c r="F24">
        <f t="shared" si="0"/>
        <v>-0.15600828577965578</v>
      </c>
    </row>
    <row r="25" spans="1:6" x14ac:dyDescent="0.2">
      <c r="A25">
        <v>0.67831779999999997</v>
      </c>
      <c r="B25">
        <v>93152.234379999994</v>
      </c>
      <c r="C25">
        <v>66516.257809999996</v>
      </c>
      <c r="D25">
        <v>1.8092335500000001</v>
      </c>
      <c r="E25">
        <v>1.083542E-2</v>
      </c>
      <c r="F25">
        <f t="shared" si="0"/>
        <v>-0.16161205765443934</v>
      </c>
    </row>
    <row r="26" spans="1:6" x14ac:dyDescent="0.2">
      <c r="A26">
        <v>0.67837566999999999</v>
      </c>
      <c r="B26">
        <v>93305.414059999996</v>
      </c>
      <c r="C26">
        <v>66130.015629999994</v>
      </c>
      <c r="D26">
        <v>1.8468640999999999</v>
      </c>
      <c r="E26">
        <v>1.079251E-2</v>
      </c>
      <c r="F26">
        <f t="shared" si="0"/>
        <v>-0.16693609596817149</v>
      </c>
    </row>
    <row r="27" spans="1:6" x14ac:dyDescent="0.2">
      <c r="A27">
        <v>0.67843343</v>
      </c>
      <c r="B27">
        <v>93492.140629999994</v>
      </c>
      <c r="C27">
        <v>65710.125</v>
      </c>
      <c r="D27">
        <v>1.91491425</v>
      </c>
      <c r="E27">
        <v>1.0892300000000001E-2</v>
      </c>
      <c r="F27">
        <f t="shared" si="0"/>
        <v>-0.17663652684365602</v>
      </c>
    </row>
    <row r="28" spans="1:6" x14ac:dyDescent="0.2">
      <c r="A28">
        <v>0.67849141000000002</v>
      </c>
      <c r="B28">
        <v>93646.75</v>
      </c>
      <c r="C28">
        <v>65787.71875</v>
      </c>
      <c r="D28">
        <v>1.9788334400000001</v>
      </c>
      <c r="E28">
        <v>1.104104E-2</v>
      </c>
      <c r="F28">
        <f t="shared" si="0"/>
        <v>-0.1858346057809164</v>
      </c>
    </row>
    <row r="29" spans="1:6" x14ac:dyDescent="0.2">
      <c r="A29">
        <v>0.67854928000000003</v>
      </c>
      <c r="B29">
        <v>93816.765629999994</v>
      </c>
      <c r="C29">
        <v>65997.703129999994</v>
      </c>
      <c r="D29">
        <v>2.0160782300000002</v>
      </c>
      <c r="E29">
        <v>1.04238E-2</v>
      </c>
      <c r="F29">
        <f t="shared" si="0"/>
        <v>-0.19123346605737609</v>
      </c>
    </row>
    <row r="30" spans="1:6" x14ac:dyDescent="0.2">
      <c r="A30">
        <v>0.67860715000000005</v>
      </c>
      <c r="B30">
        <v>93976.28125</v>
      </c>
      <c r="C30">
        <v>66726.523440000004</v>
      </c>
      <c r="D30">
        <v>2.0671944600000001</v>
      </c>
      <c r="E30">
        <v>1.0561310000000001E-2</v>
      </c>
      <c r="F30">
        <f t="shared" si="0"/>
        <v>-0.19869085154225488</v>
      </c>
    </row>
    <row r="31" spans="1:6" x14ac:dyDescent="0.2">
      <c r="A31">
        <v>0.67866501999999995</v>
      </c>
      <c r="B31">
        <v>94135.148440000004</v>
      </c>
      <c r="C31">
        <v>66748.695309999996</v>
      </c>
      <c r="D31">
        <v>2.0877065699999999</v>
      </c>
      <c r="E31">
        <v>1.063363E-2</v>
      </c>
      <c r="F31">
        <f t="shared" si="0"/>
        <v>-0.20169908499989561</v>
      </c>
    </row>
    <row r="32" spans="1:6" x14ac:dyDescent="0.2">
      <c r="A32">
        <v>0.67872288999999997</v>
      </c>
      <c r="B32">
        <v>94288.734379999994</v>
      </c>
      <c r="C32">
        <v>66913.429690000004</v>
      </c>
      <c r="D32">
        <v>2.14672208</v>
      </c>
      <c r="E32">
        <v>1.071366E-2</v>
      </c>
      <c r="F32">
        <f t="shared" si="0"/>
        <v>-0.21040490798067052</v>
      </c>
    </row>
    <row r="33" spans="1:6" x14ac:dyDescent="0.2">
      <c r="A33">
        <v>0.67878064999999999</v>
      </c>
      <c r="B33">
        <v>94425.859379999994</v>
      </c>
      <c r="C33">
        <v>66790.109379999994</v>
      </c>
      <c r="D33">
        <v>2.22425008</v>
      </c>
      <c r="E33">
        <v>1.074519E-2</v>
      </c>
      <c r="F33">
        <f t="shared" si="0"/>
        <v>-0.22195805724357323</v>
      </c>
    </row>
    <row r="34" spans="1:6" x14ac:dyDescent="0.2">
      <c r="A34">
        <v>0.67883863</v>
      </c>
      <c r="B34">
        <v>94575.804690000004</v>
      </c>
      <c r="C34">
        <v>66578.664059999996</v>
      </c>
      <c r="D34">
        <v>2.2555510999999999</v>
      </c>
      <c r="E34">
        <v>1.069411E-2</v>
      </c>
      <c r="F34">
        <f t="shared" ref="F34:F51" si="1">LN((Csat-D34)/(Csat-$D$2))</f>
        <v>-0.2266605938644366</v>
      </c>
    </row>
    <row r="35" spans="1:6" x14ac:dyDescent="0.2">
      <c r="A35">
        <v>0.67889615999999997</v>
      </c>
      <c r="B35">
        <v>94742.21875</v>
      </c>
      <c r="C35">
        <v>66339.351559999996</v>
      </c>
      <c r="D35">
        <v>2.2925407899999999</v>
      </c>
      <c r="E35">
        <v>1.080478E-2</v>
      </c>
      <c r="F35">
        <f t="shared" si="1"/>
        <v>-0.23224643159899069</v>
      </c>
    </row>
    <row r="36" spans="1:6" x14ac:dyDescent="0.2">
      <c r="A36">
        <v>0.67895402999999999</v>
      </c>
      <c r="B36">
        <v>94900.53125</v>
      </c>
      <c r="C36">
        <v>66328.140629999994</v>
      </c>
      <c r="D36">
        <v>2.3490667300000001</v>
      </c>
      <c r="E36">
        <v>1.0451469999999999E-2</v>
      </c>
      <c r="F36">
        <f t="shared" si="1"/>
        <v>-0.24084318272929303</v>
      </c>
    </row>
    <row r="37" spans="1:6" x14ac:dyDescent="0.2">
      <c r="A37">
        <v>0.6790119</v>
      </c>
      <c r="B37">
        <v>95012.742190000004</v>
      </c>
      <c r="C37">
        <v>66911.359379999994</v>
      </c>
      <c r="D37">
        <v>2.3972852200000001</v>
      </c>
      <c r="E37">
        <v>1.034681E-2</v>
      </c>
      <c r="F37">
        <f t="shared" si="1"/>
        <v>-0.2482353616113267</v>
      </c>
    </row>
    <row r="38" spans="1:6" x14ac:dyDescent="0.2">
      <c r="A38">
        <v>0.67906977000000002</v>
      </c>
      <c r="B38">
        <v>95168.398440000004</v>
      </c>
      <c r="C38">
        <v>67236.46875</v>
      </c>
      <c r="D38">
        <v>2.4340341099999998</v>
      </c>
      <c r="E38">
        <v>1.0473990000000001E-2</v>
      </c>
      <c r="F38">
        <f t="shared" si="1"/>
        <v>-0.25390610600631364</v>
      </c>
    </row>
    <row r="39" spans="1:6" x14ac:dyDescent="0.2">
      <c r="A39">
        <v>0.67912764000000003</v>
      </c>
      <c r="B39">
        <v>95288.664059999996</v>
      </c>
      <c r="C39">
        <v>67353.476559999996</v>
      </c>
      <c r="D39">
        <v>2.4964418400000001</v>
      </c>
      <c r="E39">
        <v>1.055991E-2</v>
      </c>
      <c r="F39">
        <f t="shared" si="1"/>
        <v>-0.26361057541592148</v>
      </c>
    </row>
    <row r="40" spans="1:6" x14ac:dyDescent="0.2">
      <c r="A40">
        <v>0.67918551000000005</v>
      </c>
      <c r="B40">
        <v>95440.117190000004</v>
      </c>
      <c r="C40">
        <v>67360.1875</v>
      </c>
      <c r="D40">
        <v>2.5303242199999998</v>
      </c>
      <c r="E40">
        <v>1.06753E-2</v>
      </c>
      <c r="F40">
        <f t="shared" si="1"/>
        <v>-0.26891903516484406</v>
      </c>
    </row>
    <row r="41" spans="1:6" x14ac:dyDescent="0.2">
      <c r="A41">
        <v>0.67924337999999995</v>
      </c>
      <c r="B41">
        <v>95560.375</v>
      </c>
      <c r="C41">
        <v>67247.882809999996</v>
      </c>
      <c r="D41">
        <v>2.5732328899999999</v>
      </c>
      <c r="E41">
        <v>1.0777409999999999E-2</v>
      </c>
      <c r="F41">
        <f t="shared" si="1"/>
        <v>-0.2756823672414303</v>
      </c>
    </row>
    <row r="42" spans="1:6" x14ac:dyDescent="0.2">
      <c r="A42">
        <v>0.67930124999999997</v>
      </c>
      <c r="B42">
        <v>95721.9375</v>
      </c>
      <c r="C42">
        <v>67343.257809999996</v>
      </c>
      <c r="D42">
        <v>2.6114480499999999</v>
      </c>
      <c r="E42">
        <v>1.07683E-2</v>
      </c>
      <c r="F42">
        <f t="shared" si="1"/>
        <v>-0.28174465505630419</v>
      </c>
    </row>
    <row r="43" spans="1:6" x14ac:dyDescent="0.2">
      <c r="A43">
        <v>0.67935911999999998</v>
      </c>
      <c r="B43">
        <v>95844.78125</v>
      </c>
      <c r="C43">
        <v>67915.890629999994</v>
      </c>
      <c r="D43">
        <v>2.7103199999999998</v>
      </c>
      <c r="E43">
        <v>1.033386E-2</v>
      </c>
      <c r="F43">
        <f t="shared" si="1"/>
        <v>-0.297601977832607</v>
      </c>
    </row>
    <row r="44" spans="1:6" x14ac:dyDescent="0.2">
      <c r="A44">
        <v>0.67941699</v>
      </c>
      <c r="B44">
        <v>95972.515629999994</v>
      </c>
      <c r="C44">
        <v>68737.53125</v>
      </c>
      <c r="D44">
        <v>2.68080783</v>
      </c>
      <c r="E44">
        <v>1.053189E-2</v>
      </c>
      <c r="F44">
        <f t="shared" si="1"/>
        <v>-0.29284236214352699</v>
      </c>
    </row>
    <row r="45" spans="1:6" x14ac:dyDescent="0.2">
      <c r="A45">
        <v>0.67947486000000001</v>
      </c>
      <c r="B45">
        <v>96149.382809999996</v>
      </c>
      <c r="C45">
        <v>68760.59375</v>
      </c>
      <c r="D45">
        <v>2.7598183199999999</v>
      </c>
      <c r="E45">
        <v>1.0597860000000001E-2</v>
      </c>
      <c r="F45">
        <f t="shared" si="1"/>
        <v>-0.30563610256204077</v>
      </c>
    </row>
    <row r="46" spans="1:6" x14ac:dyDescent="0.2">
      <c r="A46">
        <v>0.67953273000000003</v>
      </c>
      <c r="B46">
        <v>96304.4375</v>
      </c>
      <c r="C46">
        <v>68725.476559999996</v>
      </c>
      <c r="D46">
        <v>2.7672317</v>
      </c>
      <c r="E46">
        <v>1.067149E-2</v>
      </c>
      <c r="F46">
        <f t="shared" si="1"/>
        <v>-0.30684495308040793</v>
      </c>
    </row>
    <row r="47" spans="1:6" x14ac:dyDescent="0.2">
      <c r="A47">
        <v>0.67959071999999998</v>
      </c>
      <c r="B47">
        <v>96453.109379999994</v>
      </c>
      <c r="C47">
        <v>68591.171879999994</v>
      </c>
      <c r="D47">
        <v>2.8128106599999998</v>
      </c>
      <c r="E47">
        <v>1.07505E-2</v>
      </c>
      <c r="F47">
        <f t="shared" si="1"/>
        <v>-0.3143094951817012</v>
      </c>
    </row>
    <row r="48" spans="1:6" x14ac:dyDescent="0.2">
      <c r="A48">
        <v>0.67964859</v>
      </c>
      <c r="B48">
        <v>96607.726559999996</v>
      </c>
      <c r="C48">
        <v>68446.570309999996</v>
      </c>
      <c r="D48">
        <v>2.8847718200000001</v>
      </c>
      <c r="E48">
        <v>1.0872410000000001E-2</v>
      </c>
      <c r="F48">
        <f t="shared" si="1"/>
        <v>-0.32620931207755183</v>
      </c>
    </row>
    <row r="49" spans="1:6" x14ac:dyDescent="0.2">
      <c r="A49">
        <v>0.67970646000000001</v>
      </c>
      <c r="B49">
        <v>96758.085940000004</v>
      </c>
      <c r="C49">
        <v>68524.351559999996</v>
      </c>
      <c r="D49">
        <v>2.925421</v>
      </c>
      <c r="E49">
        <v>1.026501E-2</v>
      </c>
      <c r="F49">
        <f t="shared" si="1"/>
        <v>-0.3329943614013785</v>
      </c>
    </row>
    <row r="50" spans="1:6" x14ac:dyDescent="0.2">
      <c r="A50">
        <v>0.67976433000000003</v>
      </c>
      <c r="B50">
        <v>96892.226559999996</v>
      </c>
      <c r="C50">
        <v>68946.390629999994</v>
      </c>
      <c r="D50">
        <v>2.9907345799999998</v>
      </c>
      <c r="E50">
        <v>1.034144E-2</v>
      </c>
      <c r="F50">
        <f t="shared" si="1"/>
        <v>-0.34399366465915449</v>
      </c>
    </row>
    <row r="51" spans="1:6" x14ac:dyDescent="0.2">
      <c r="A51">
        <v>0.67982220000000004</v>
      </c>
      <c r="B51">
        <v>97036.554690000004</v>
      </c>
      <c r="C51">
        <v>68840.859379999994</v>
      </c>
      <c r="D51">
        <v>3.0016188600000002</v>
      </c>
      <c r="E51">
        <v>1.042912E-2</v>
      </c>
      <c r="F51">
        <f t="shared" si="1"/>
        <v>-0.34583847865463491</v>
      </c>
    </row>
  </sheetData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51"/>
  <sheetViews>
    <sheetView workbookViewId="0">
      <selection activeCell="F2" sqref="F2"/>
    </sheetView>
  </sheetViews>
  <sheetFormatPr defaultRowHeight="12.75" x14ac:dyDescent="0.2"/>
  <sheetData>
    <row r="1" spans="1:6" x14ac:dyDescent="0.2">
      <c r="A1" t="s">
        <v>0</v>
      </c>
      <c r="B1" t="s">
        <v>5</v>
      </c>
      <c r="C1" t="s">
        <v>6</v>
      </c>
      <c r="D1" t="s">
        <v>3</v>
      </c>
      <c r="E1" t="s">
        <v>4</v>
      </c>
      <c r="F1" t="s">
        <v>23</v>
      </c>
    </row>
    <row r="2" spans="1:6" x14ac:dyDescent="0.2">
      <c r="A2">
        <v>0.68838690000000002</v>
      </c>
      <c r="B2">
        <v>98992.882809999996</v>
      </c>
      <c r="C2">
        <v>43945.792970000002</v>
      </c>
      <c r="D2">
        <v>2.6154537200000001</v>
      </c>
      <c r="E2">
        <v>1.154988E-2</v>
      </c>
      <c r="F2">
        <f t="shared" ref="F2:F33" si="0">LN((Csat-D2)/(Csat-$D$2))</f>
        <v>0</v>
      </c>
    </row>
    <row r="3" spans="1:6" x14ac:dyDescent="0.2">
      <c r="A3">
        <v>0.68844488000000004</v>
      </c>
      <c r="B3">
        <v>99089.398440000004</v>
      </c>
      <c r="C3">
        <v>43970.234380000002</v>
      </c>
      <c r="D3">
        <v>2.6655943400000002</v>
      </c>
      <c r="E3">
        <v>1.1585460000000001E-2</v>
      </c>
      <c r="F3">
        <f t="shared" si="0"/>
        <v>-8.0153758650760281E-3</v>
      </c>
    </row>
    <row r="4" spans="1:6" x14ac:dyDescent="0.2">
      <c r="A4">
        <v>0.68850217999999996</v>
      </c>
      <c r="B4">
        <v>99161.148440000004</v>
      </c>
      <c r="C4">
        <v>43868.96875</v>
      </c>
      <c r="D4">
        <v>2.7519269</v>
      </c>
      <c r="E4">
        <v>1.160955E-2</v>
      </c>
      <c r="F4">
        <f t="shared" si="0"/>
        <v>-2.1968674470719988E-2</v>
      </c>
    </row>
    <row r="5" spans="1:6" x14ac:dyDescent="0.2">
      <c r="A5">
        <v>0.68856015999999998</v>
      </c>
      <c r="B5">
        <v>99251.4375</v>
      </c>
      <c r="C5">
        <v>44133.273439999997</v>
      </c>
      <c r="D5">
        <v>2.8145518300000001</v>
      </c>
      <c r="E5">
        <v>1.168025E-2</v>
      </c>
      <c r="F5">
        <f t="shared" si="0"/>
        <v>-3.221352692918189E-2</v>
      </c>
    </row>
    <row r="6" spans="1:6" x14ac:dyDescent="0.2">
      <c r="A6">
        <v>0.68861802999999999</v>
      </c>
      <c r="B6">
        <v>99321.796879999994</v>
      </c>
      <c r="C6">
        <v>44303.246090000001</v>
      </c>
      <c r="D6">
        <v>2.8646233099999998</v>
      </c>
      <c r="E6">
        <v>1.16983E-2</v>
      </c>
      <c r="F6">
        <f t="shared" si="0"/>
        <v>-4.0480936097764618E-2</v>
      </c>
    </row>
    <row r="7" spans="1:6" x14ac:dyDescent="0.2">
      <c r="A7">
        <v>0.68867590000000001</v>
      </c>
      <c r="B7">
        <v>99403.742190000004</v>
      </c>
      <c r="C7">
        <v>44020.460939999997</v>
      </c>
      <c r="D7">
        <v>2.9435784800000002</v>
      </c>
      <c r="E7">
        <v>1.1637E-2</v>
      </c>
      <c r="F7">
        <f t="shared" si="0"/>
        <v>-5.365786646083736E-2</v>
      </c>
    </row>
    <row r="8" spans="1:6" x14ac:dyDescent="0.2">
      <c r="A8">
        <v>0.68873377000000002</v>
      </c>
      <c r="B8">
        <v>99493.679690000004</v>
      </c>
      <c r="C8">
        <v>43531.847659999999</v>
      </c>
      <c r="D8">
        <v>2.9971382599999998</v>
      </c>
      <c r="E8">
        <v>1.168462E-2</v>
      </c>
      <c r="F8">
        <f t="shared" si="0"/>
        <v>-6.2696403736641509E-2</v>
      </c>
    </row>
    <row r="9" spans="1:6" x14ac:dyDescent="0.2">
      <c r="A9">
        <v>0.68879164000000004</v>
      </c>
      <c r="B9">
        <v>99572.882809999996</v>
      </c>
      <c r="C9">
        <v>43729.09375</v>
      </c>
      <c r="D9">
        <v>3.0100970299999998</v>
      </c>
      <c r="E9">
        <v>1.173478E-2</v>
      </c>
      <c r="F9">
        <f t="shared" si="0"/>
        <v>-6.4895604032739307E-2</v>
      </c>
    </row>
    <row r="10" spans="1:6" x14ac:dyDescent="0.2">
      <c r="A10">
        <v>0.68884951000000005</v>
      </c>
      <c r="B10">
        <v>99641.15625</v>
      </c>
      <c r="C10">
        <v>44070.464840000001</v>
      </c>
      <c r="D10">
        <v>3.0419333000000002</v>
      </c>
      <c r="E10">
        <v>1.1770630000000001E-2</v>
      </c>
      <c r="F10">
        <f t="shared" si="0"/>
        <v>-7.0319083269275787E-2</v>
      </c>
    </row>
    <row r="11" spans="1:6" x14ac:dyDescent="0.2">
      <c r="A11">
        <v>0.68890737999999996</v>
      </c>
      <c r="B11">
        <v>99725.140629999994</v>
      </c>
      <c r="C11">
        <v>44103.925779999998</v>
      </c>
      <c r="D11">
        <v>3.1338615399999998</v>
      </c>
      <c r="E11">
        <v>1.17815E-2</v>
      </c>
      <c r="F11">
        <f t="shared" si="0"/>
        <v>-8.6146694078434824E-2</v>
      </c>
    </row>
    <row r="12" spans="1:6" x14ac:dyDescent="0.2">
      <c r="A12">
        <v>0.68896524999999997</v>
      </c>
      <c r="B12">
        <v>99809.46875</v>
      </c>
      <c r="C12">
        <v>44374.707029999998</v>
      </c>
      <c r="D12">
        <v>3.1999032500000002</v>
      </c>
      <c r="E12">
        <v>1.141061E-2</v>
      </c>
      <c r="F12">
        <f t="shared" si="0"/>
        <v>-9.7673975476891536E-2</v>
      </c>
    </row>
    <row r="13" spans="1:6" x14ac:dyDescent="0.2">
      <c r="A13">
        <v>0.68902313000000004</v>
      </c>
      <c r="B13">
        <v>99885.148440000004</v>
      </c>
      <c r="C13">
        <v>44042.457029999998</v>
      </c>
      <c r="D13">
        <v>3.2460417700000002</v>
      </c>
      <c r="E13">
        <v>1.1376799999999999E-2</v>
      </c>
      <c r="F13">
        <f t="shared" si="0"/>
        <v>-0.10580682234070266</v>
      </c>
    </row>
    <row r="14" spans="1:6" x14ac:dyDescent="0.2">
      <c r="A14">
        <v>0.68908111000000005</v>
      </c>
      <c r="B14">
        <v>99960.1875</v>
      </c>
      <c r="C14">
        <v>44102.3125</v>
      </c>
      <c r="D14">
        <v>3.2824888200000002</v>
      </c>
      <c r="E14">
        <v>1.1407570000000001E-2</v>
      </c>
      <c r="F14">
        <f t="shared" si="0"/>
        <v>-0.11227844336146169</v>
      </c>
    </row>
    <row r="15" spans="1:6" x14ac:dyDescent="0.2">
      <c r="A15">
        <v>0.68913897999999996</v>
      </c>
      <c r="B15">
        <v>100043.3438</v>
      </c>
      <c r="C15">
        <v>44706.949220000002</v>
      </c>
      <c r="D15">
        <v>3.3402679000000002</v>
      </c>
      <c r="E15">
        <v>1.146644E-2</v>
      </c>
      <c r="F15">
        <f t="shared" si="0"/>
        <v>-0.12262443291364467</v>
      </c>
    </row>
    <row r="16" spans="1:6" x14ac:dyDescent="0.2">
      <c r="A16">
        <v>0.68919684999999997</v>
      </c>
      <c r="B16">
        <v>100107.1406</v>
      </c>
      <c r="C16">
        <v>44681.417970000002</v>
      </c>
      <c r="D16">
        <v>3.3845856200000002</v>
      </c>
      <c r="E16">
        <v>1.148855E-2</v>
      </c>
      <c r="F16">
        <f t="shared" si="0"/>
        <v>-0.13063319296191775</v>
      </c>
    </row>
    <row r="17" spans="1:6" x14ac:dyDescent="0.2">
      <c r="A17">
        <v>0.68925471999999999</v>
      </c>
      <c r="B17">
        <v>100197.3906</v>
      </c>
      <c r="C17">
        <v>44966.117189999997</v>
      </c>
      <c r="D17">
        <v>3.4614829999999999</v>
      </c>
      <c r="E17">
        <v>1.151398E-2</v>
      </c>
      <c r="F17">
        <f t="shared" si="0"/>
        <v>-0.14468354087911597</v>
      </c>
    </row>
    <row r="18" spans="1:6" x14ac:dyDescent="0.2">
      <c r="A18">
        <v>0.68931259</v>
      </c>
      <c r="B18">
        <v>100272.82030000001</v>
      </c>
      <c r="C18">
        <v>45067.1875</v>
      </c>
      <c r="D18">
        <v>3.5015826200000002</v>
      </c>
      <c r="E18">
        <v>1.158417E-2</v>
      </c>
      <c r="F18">
        <f t="shared" si="0"/>
        <v>-0.15208943563729674</v>
      </c>
    </row>
    <row r="19" spans="1:6" x14ac:dyDescent="0.2">
      <c r="A19">
        <v>0.68937046000000002</v>
      </c>
      <c r="B19">
        <v>100329.8438</v>
      </c>
      <c r="C19">
        <v>45257.617189999997</v>
      </c>
      <c r="D19">
        <v>3.5433173199999999</v>
      </c>
      <c r="E19">
        <v>1.160388E-2</v>
      </c>
      <c r="F19">
        <f t="shared" si="0"/>
        <v>-0.15985600337656014</v>
      </c>
    </row>
    <row r="20" spans="1:6" x14ac:dyDescent="0.2">
      <c r="A20">
        <v>0.68942833000000003</v>
      </c>
      <c r="B20">
        <v>100419.4219</v>
      </c>
      <c r="C20">
        <v>45194.035159999999</v>
      </c>
      <c r="D20">
        <v>3.6397855300000002</v>
      </c>
      <c r="E20">
        <v>1.163402E-2</v>
      </c>
      <c r="F20">
        <f t="shared" si="0"/>
        <v>-0.17804240512949659</v>
      </c>
    </row>
    <row r="21" spans="1:6" x14ac:dyDescent="0.2">
      <c r="A21">
        <v>0.68948620000000005</v>
      </c>
      <c r="B21">
        <v>100492.38280000001</v>
      </c>
      <c r="C21">
        <v>45148.109380000002</v>
      </c>
      <c r="D21">
        <v>3.6831231099999999</v>
      </c>
      <c r="E21">
        <v>1.167646E-2</v>
      </c>
      <c r="F21">
        <f t="shared" si="0"/>
        <v>-0.18632142366151133</v>
      </c>
    </row>
    <row r="22" spans="1:6" x14ac:dyDescent="0.2">
      <c r="A22">
        <v>0.68954406999999995</v>
      </c>
      <c r="B22">
        <v>100548.2344</v>
      </c>
      <c r="C22">
        <v>44976.851560000003</v>
      </c>
      <c r="D22">
        <v>3.67457557</v>
      </c>
      <c r="E22">
        <v>1.173566E-2</v>
      </c>
      <c r="F22">
        <f t="shared" si="0"/>
        <v>-0.18468310438397506</v>
      </c>
    </row>
    <row r="23" spans="1:6" x14ac:dyDescent="0.2">
      <c r="A23">
        <v>0.68960193999999997</v>
      </c>
      <c r="B23">
        <v>100640.2969</v>
      </c>
      <c r="C23">
        <v>45121.78125</v>
      </c>
      <c r="D23">
        <v>3.7375431099999998</v>
      </c>
      <c r="E23">
        <v>1.1765869999999999E-2</v>
      </c>
      <c r="F23">
        <f t="shared" si="0"/>
        <v>-0.19681560420708868</v>
      </c>
    </row>
    <row r="24" spans="1:6" x14ac:dyDescent="0.2">
      <c r="A24">
        <v>0.68965980999999998</v>
      </c>
      <c r="B24">
        <v>100714.53909999999</v>
      </c>
      <c r="C24">
        <v>45068.113279999998</v>
      </c>
      <c r="D24">
        <v>3.8109426499999999</v>
      </c>
      <c r="E24">
        <v>1.157707E-2</v>
      </c>
      <c r="F24">
        <f t="shared" si="0"/>
        <v>-0.21114646568940382</v>
      </c>
    </row>
    <row r="25" spans="1:6" x14ac:dyDescent="0.2">
      <c r="A25">
        <v>0.68971780000000005</v>
      </c>
      <c r="B25">
        <v>100737.5781</v>
      </c>
      <c r="C25">
        <v>44353.683590000001</v>
      </c>
      <c r="D25">
        <v>3.9023413699999998</v>
      </c>
      <c r="E25">
        <v>1.130832E-2</v>
      </c>
      <c r="F25">
        <f t="shared" si="0"/>
        <v>-0.2292835369580212</v>
      </c>
    </row>
    <row r="26" spans="1:6" x14ac:dyDescent="0.2">
      <c r="A26">
        <v>0.68977566999999995</v>
      </c>
      <c r="B26">
        <v>100775.9219</v>
      </c>
      <c r="C26">
        <v>44658.140630000002</v>
      </c>
      <c r="D26">
        <v>4.0109882399999996</v>
      </c>
      <c r="E26">
        <v>1.133647E-2</v>
      </c>
      <c r="F26">
        <f t="shared" si="0"/>
        <v>-0.2512801789914359</v>
      </c>
    </row>
    <row r="27" spans="1:6" x14ac:dyDescent="0.2">
      <c r="A27">
        <v>0.68983353999999997</v>
      </c>
      <c r="B27">
        <v>100805.3125</v>
      </c>
      <c r="C27">
        <v>44701.070310000003</v>
      </c>
      <c r="D27">
        <v>4.0258188199999996</v>
      </c>
      <c r="E27">
        <v>1.1368430000000001E-2</v>
      </c>
      <c r="F27">
        <f t="shared" si="0"/>
        <v>-0.25432066237924156</v>
      </c>
    </row>
    <row r="28" spans="1:6" x14ac:dyDescent="0.2">
      <c r="A28">
        <v>0.68989140999999998</v>
      </c>
      <c r="B28">
        <v>100831.6094</v>
      </c>
      <c r="C28">
        <v>44193.515630000002</v>
      </c>
      <c r="D28">
        <v>4.1141605400000003</v>
      </c>
      <c r="E28">
        <v>1.1334449999999999E-2</v>
      </c>
      <c r="F28">
        <f t="shared" si="0"/>
        <v>-0.27262608065893973</v>
      </c>
    </row>
    <row r="29" spans="1:6" x14ac:dyDescent="0.2">
      <c r="A29">
        <v>0.68994928</v>
      </c>
      <c r="B29">
        <v>100879.60159999999</v>
      </c>
      <c r="C29">
        <v>44284.640630000002</v>
      </c>
      <c r="D29">
        <v>4.1634554899999996</v>
      </c>
      <c r="E29">
        <v>1.1369489999999999E-2</v>
      </c>
      <c r="F29">
        <f t="shared" si="0"/>
        <v>-0.28298812431540854</v>
      </c>
    </row>
    <row r="30" spans="1:6" x14ac:dyDescent="0.2">
      <c r="A30">
        <v>0.69000715000000001</v>
      </c>
      <c r="B30">
        <v>100914.33590000001</v>
      </c>
      <c r="C30">
        <v>43709.628909999999</v>
      </c>
      <c r="D30">
        <v>4.1317410499999996</v>
      </c>
      <c r="E30">
        <v>1.1321360000000001E-2</v>
      </c>
      <c r="F30">
        <f t="shared" si="0"/>
        <v>-0.27630928541560251</v>
      </c>
    </row>
    <row r="31" spans="1:6" x14ac:dyDescent="0.2">
      <c r="A31">
        <v>0.69006502000000003</v>
      </c>
      <c r="B31">
        <v>100924.9375</v>
      </c>
      <c r="C31">
        <v>43566.773439999997</v>
      </c>
      <c r="D31">
        <v>4.1510376899999999</v>
      </c>
      <c r="E31">
        <v>1.136642E-2</v>
      </c>
      <c r="F31">
        <f t="shared" si="0"/>
        <v>-0.2803677065235492</v>
      </c>
    </row>
    <row r="32" spans="1:6" x14ac:dyDescent="0.2">
      <c r="A32">
        <v>0.69012289000000004</v>
      </c>
      <c r="B32">
        <v>100950.1875</v>
      </c>
      <c r="C32">
        <v>43602.765630000002</v>
      </c>
      <c r="D32">
        <v>4.2005834599999998</v>
      </c>
      <c r="E32">
        <v>1.1402000000000001E-2</v>
      </c>
      <c r="F32">
        <f t="shared" si="0"/>
        <v>-0.29086411786284544</v>
      </c>
    </row>
    <row r="33" spans="1:6" x14ac:dyDescent="0.2">
      <c r="A33">
        <v>0.69018075999999995</v>
      </c>
      <c r="B33">
        <v>100971.1406</v>
      </c>
      <c r="C33">
        <v>43330.324220000002</v>
      </c>
      <c r="D33">
        <v>4.2837543499999997</v>
      </c>
      <c r="E33">
        <v>1.137704E-2</v>
      </c>
      <c r="F33">
        <f t="shared" si="0"/>
        <v>-0.30873565235253786</v>
      </c>
    </row>
    <row r="34" spans="1:6" x14ac:dyDescent="0.2">
      <c r="A34">
        <v>0.69023862999999996</v>
      </c>
      <c r="B34">
        <v>101005.30469999999</v>
      </c>
      <c r="C34">
        <v>42644.109380000002</v>
      </c>
      <c r="D34">
        <v>4.3346519499999996</v>
      </c>
      <c r="E34">
        <v>1.13469E-2</v>
      </c>
      <c r="F34">
        <f t="shared" ref="F34:F51" si="1">LN((Csat-D34)/(Csat-$D$2))</f>
        <v>-0.31983204089136125</v>
      </c>
    </row>
    <row r="35" spans="1:6" x14ac:dyDescent="0.2">
      <c r="A35">
        <v>0.69029649999999998</v>
      </c>
      <c r="B35">
        <v>101041.5313</v>
      </c>
      <c r="C35">
        <v>41884.90625</v>
      </c>
      <c r="D35">
        <v>4.3708257699999997</v>
      </c>
      <c r="E35">
        <v>1.133456E-2</v>
      </c>
      <c r="F35">
        <f t="shared" si="1"/>
        <v>-0.32779396925801363</v>
      </c>
    </row>
    <row r="36" spans="1:6" x14ac:dyDescent="0.2">
      <c r="A36">
        <v>0.69035438000000005</v>
      </c>
      <c r="B36">
        <v>101078.0469</v>
      </c>
      <c r="C36">
        <v>41494.878909999999</v>
      </c>
      <c r="D36">
        <v>4.4080848699999997</v>
      </c>
      <c r="E36">
        <v>1.142312E-2</v>
      </c>
      <c r="F36">
        <f t="shared" si="1"/>
        <v>-0.33606158653652035</v>
      </c>
    </row>
    <row r="37" spans="1:6" x14ac:dyDescent="0.2">
      <c r="A37">
        <v>0.69041224999999995</v>
      </c>
      <c r="B37">
        <v>101093.1875</v>
      </c>
      <c r="C37">
        <v>41942.050779999998</v>
      </c>
      <c r="D37">
        <v>4.4581079499999996</v>
      </c>
      <c r="E37">
        <v>1.136494E-2</v>
      </c>
      <c r="F37">
        <f t="shared" si="1"/>
        <v>-0.34727006278695183</v>
      </c>
    </row>
    <row r="38" spans="1:6" x14ac:dyDescent="0.2">
      <c r="A38">
        <v>0.69047011999999997</v>
      </c>
      <c r="B38">
        <v>101110.17969999999</v>
      </c>
      <c r="C38">
        <v>42099.359380000002</v>
      </c>
      <c r="D38">
        <v>4.54090595</v>
      </c>
      <c r="E38">
        <v>1.114602E-2</v>
      </c>
      <c r="F38">
        <f t="shared" si="1"/>
        <v>-0.36610287746124753</v>
      </c>
    </row>
    <row r="39" spans="1:6" x14ac:dyDescent="0.2">
      <c r="A39">
        <v>0.69052798999999998</v>
      </c>
      <c r="B39">
        <v>101133.3125</v>
      </c>
      <c r="C39">
        <v>42983.152340000001</v>
      </c>
      <c r="D39">
        <v>4.56338358</v>
      </c>
      <c r="E39">
        <v>1.1154789999999999E-2</v>
      </c>
      <c r="F39">
        <f t="shared" si="1"/>
        <v>-0.37127733647298972</v>
      </c>
    </row>
    <row r="40" spans="1:6" x14ac:dyDescent="0.2">
      <c r="A40">
        <v>0.69058586</v>
      </c>
      <c r="B40">
        <v>101152.50780000001</v>
      </c>
      <c r="C40">
        <v>43113.679689999997</v>
      </c>
      <c r="D40">
        <v>4.5869798700000004</v>
      </c>
      <c r="E40">
        <v>1.1192239999999999E-2</v>
      </c>
      <c r="F40">
        <f t="shared" si="1"/>
        <v>-0.37673827830849926</v>
      </c>
    </row>
    <row r="41" spans="1:6" x14ac:dyDescent="0.2">
      <c r="A41">
        <v>0.69064373000000001</v>
      </c>
      <c r="B41">
        <v>101196.66409999999</v>
      </c>
      <c r="C41">
        <v>43213.597659999999</v>
      </c>
      <c r="D41">
        <v>4.6349544500000004</v>
      </c>
      <c r="E41">
        <v>1.1233369999999999E-2</v>
      </c>
      <c r="F41">
        <f t="shared" si="1"/>
        <v>-0.38793395160397126</v>
      </c>
    </row>
    <row r="42" spans="1:6" x14ac:dyDescent="0.2">
      <c r="A42">
        <v>0.69070160000000003</v>
      </c>
      <c r="B42">
        <v>101218.80469999999</v>
      </c>
      <c r="C42">
        <v>43271.324220000002</v>
      </c>
      <c r="D42">
        <v>4.6571092600000004</v>
      </c>
      <c r="E42">
        <v>1.124053E-2</v>
      </c>
      <c r="F42">
        <f t="shared" si="1"/>
        <v>-0.39314676163744139</v>
      </c>
    </row>
    <row r="43" spans="1:6" x14ac:dyDescent="0.2">
      <c r="A43">
        <v>0.69075947000000004</v>
      </c>
      <c r="B43">
        <v>101250.10159999999</v>
      </c>
      <c r="C43">
        <v>42752.378909999999</v>
      </c>
      <c r="D43">
        <v>4.7192082400000004</v>
      </c>
      <c r="E43">
        <v>1.1213549999999999E-2</v>
      </c>
      <c r="F43">
        <f t="shared" si="1"/>
        <v>-0.40790455576787904</v>
      </c>
    </row>
    <row r="44" spans="1:6" x14ac:dyDescent="0.2">
      <c r="A44">
        <v>0.69081733999999995</v>
      </c>
      <c r="B44">
        <v>101282.4688</v>
      </c>
      <c r="C44">
        <v>42666.441409999999</v>
      </c>
      <c r="D44">
        <v>4.6729741100000002</v>
      </c>
      <c r="E44">
        <v>1.128054E-2</v>
      </c>
      <c r="F44">
        <f t="shared" si="1"/>
        <v>-0.39689637286809776</v>
      </c>
    </row>
    <row r="45" spans="1:6" x14ac:dyDescent="0.2">
      <c r="A45">
        <v>0.69087520999999996</v>
      </c>
      <c r="B45">
        <v>101303.1563</v>
      </c>
      <c r="C45">
        <v>42983.484380000002</v>
      </c>
      <c r="D45">
        <v>4.77727127</v>
      </c>
      <c r="E45">
        <v>1.134516E-2</v>
      </c>
      <c r="F45">
        <f t="shared" si="1"/>
        <v>-0.42190305316846149</v>
      </c>
    </row>
    <row r="46" spans="1:6" x14ac:dyDescent="0.2">
      <c r="A46">
        <v>0.69093307999999998</v>
      </c>
      <c r="B46">
        <v>101319.03909999999</v>
      </c>
      <c r="C46">
        <v>43360.652340000001</v>
      </c>
      <c r="D46">
        <v>4.8214268699999998</v>
      </c>
      <c r="E46">
        <v>1.1406940000000001E-2</v>
      </c>
      <c r="F46">
        <f t="shared" si="1"/>
        <v>-0.43268132585524732</v>
      </c>
    </row>
    <row r="47" spans="1:6" x14ac:dyDescent="0.2">
      <c r="A47">
        <v>0.69099094999999999</v>
      </c>
      <c r="B47">
        <v>101340.4688</v>
      </c>
      <c r="C47">
        <v>43521.304689999997</v>
      </c>
      <c r="D47">
        <v>4.8677020100000004</v>
      </c>
      <c r="E47">
        <v>1.145991E-2</v>
      </c>
      <c r="F47">
        <f t="shared" si="1"/>
        <v>-0.44410304630713082</v>
      </c>
    </row>
    <row r="48" spans="1:6" x14ac:dyDescent="0.2">
      <c r="A48">
        <v>0.69104882000000001</v>
      </c>
      <c r="B48">
        <v>101362.875</v>
      </c>
      <c r="C48">
        <v>43644.5625</v>
      </c>
      <c r="D48">
        <v>4.9182839400000002</v>
      </c>
      <c r="E48">
        <v>1.1512440000000001E-2</v>
      </c>
      <c r="F48">
        <f t="shared" si="1"/>
        <v>-0.4567388443701117</v>
      </c>
    </row>
    <row r="49" spans="1:6" x14ac:dyDescent="0.2">
      <c r="A49">
        <v>0.69110669000000002</v>
      </c>
      <c r="B49">
        <v>101377.6875</v>
      </c>
      <c r="C49">
        <v>43830.449220000002</v>
      </c>
      <c r="D49">
        <v>4.9584479300000002</v>
      </c>
      <c r="E49">
        <v>1.156718E-2</v>
      </c>
      <c r="F49">
        <f t="shared" si="1"/>
        <v>-0.46688712941289279</v>
      </c>
    </row>
    <row r="50" spans="1:6" x14ac:dyDescent="0.2">
      <c r="A50">
        <v>0.69116456000000004</v>
      </c>
      <c r="B50">
        <v>101404.2969</v>
      </c>
      <c r="C50">
        <v>43718.5625</v>
      </c>
      <c r="D50">
        <v>5.0546503100000004</v>
      </c>
      <c r="E50">
        <v>1.127009E-2</v>
      </c>
      <c r="F50">
        <f t="shared" si="1"/>
        <v>-0.49162185896955884</v>
      </c>
    </row>
    <row r="51" spans="1:6" x14ac:dyDescent="0.2">
      <c r="A51">
        <v>0.69122243000000005</v>
      </c>
      <c r="B51">
        <v>101419.74219999999</v>
      </c>
      <c r="C51">
        <v>44090.667970000002</v>
      </c>
      <c r="D51">
        <v>5.06051874</v>
      </c>
      <c r="E51">
        <v>1.1213839999999999E-2</v>
      </c>
      <c r="F51">
        <f t="shared" si="1"/>
        <v>-0.49315068252387301</v>
      </c>
    </row>
  </sheetData>
  <phoneticPr fontId="3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50"/>
  <sheetViews>
    <sheetView workbookViewId="0"/>
  </sheetViews>
  <sheetFormatPr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</row>
    <row r="2" spans="1:6" x14ac:dyDescent="0.2">
      <c r="A2">
        <v>0.65614755000000002</v>
      </c>
      <c r="B2">
        <v>96308.9921875</v>
      </c>
      <c r="C2">
        <v>96935.140625</v>
      </c>
      <c r="D2">
        <v>1.2656456199999999</v>
      </c>
      <c r="E2" t="s">
        <v>7</v>
      </c>
      <c r="F2">
        <f t="shared" ref="F2:F33" si="0">LN((Csat-D2)/(Csat-$D$2))</f>
        <v>0</v>
      </c>
    </row>
    <row r="3" spans="1:6" x14ac:dyDescent="0.2">
      <c r="A3">
        <v>0.65620542000000004</v>
      </c>
      <c r="B3">
        <v>96119.1796875</v>
      </c>
      <c r="C3">
        <v>96534.28125</v>
      </c>
      <c r="D3">
        <v>1.3716095699999999</v>
      </c>
      <c r="E3" t="s">
        <v>7</v>
      </c>
      <c r="F3">
        <f t="shared" si="0"/>
        <v>-1.39842818373295E-2</v>
      </c>
    </row>
    <row r="4" spans="1:6" x14ac:dyDescent="0.2">
      <c r="A4">
        <v>0.65626329000000005</v>
      </c>
      <c r="B4">
        <v>95998.71875</v>
      </c>
      <c r="C4">
        <v>96542.28125</v>
      </c>
      <c r="D4">
        <v>1.4621582</v>
      </c>
      <c r="E4" t="s">
        <v>7</v>
      </c>
      <c r="F4">
        <f t="shared" si="0"/>
        <v>-2.6091110939505495E-2</v>
      </c>
    </row>
    <row r="5" spans="1:6" x14ac:dyDescent="0.2">
      <c r="A5">
        <v>0.65632115999999996</v>
      </c>
      <c r="B5">
        <v>95952.53125</v>
      </c>
      <c r="C5">
        <v>96310.453125</v>
      </c>
      <c r="D5">
        <v>1.55393124</v>
      </c>
      <c r="E5" t="s">
        <v>7</v>
      </c>
      <c r="F5">
        <f t="shared" si="0"/>
        <v>-3.8513063421948719E-2</v>
      </c>
    </row>
    <row r="6" spans="1:6" x14ac:dyDescent="0.2">
      <c r="A6">
        <v>0.65637902999999997</v>
      </c>
      <c r="B6">
        <v>95907.2734375</v>
      </c>
      <c r="C6">
        <v>96580.1796875</v>
      </c>
      <c r="D6">
        <v>1.65397978</v>
      </c>
      <c r="E6">
        <v>0.30070803000000002</v>
      </c>
      <c r="F6">
        <f t="shared" si="0"/>
        <v>-5.2233299715687964E-2</v>
      </c>
    </row>
    <row r="7" spans="1:6" x14ac:dyDescent="0.2">
      <c r="A7">
        <v>0.65643689999999999</v>
      </c>
      <c r="B7">
        <v>95789.21875</v>
      </c>
      <c r="C7">
        <v>96198.1953125</v>
      </c>
      <c r="D7">
        <v>1.7482562100000001</v>
      </c>
      <c r="E7">
        <v>0.12046761</v>
      </c>
      <c r="F7">
        <f t="shared" si="0"/>
        <v>-6.5336546149272853E-2</v>
      </c>
    </row>
    <row r="8" spans="1:6" x14ac:dyDescent="0.2">
      <c r="A8">
        <v>0.65649477000000001</v>
      </c>
      <c r="B8">
        <v>95675.140625</v>
      </c>
      <c r="C8">
        <v>95852.9375</v>
      </c>
      <c r="D8">
        <v>1.8536981299999999</v>
      </c>
      <c r="E8">
        <v>0.1479963</v>
      </c>
      <c r="F8">
        <f t="shared" si="0"/>
        <v>-8.0197977809457366E-2</v>
      </c>
    </row>
    <row r="9" spans="1:6" x14ac:dyDescent="0.2">
      <c r="A9">
        <v>0.65655264000000002</v>
      </c>
      <c r="B9">
        <v>95563.765625</v>
      </c>
      <c r="C9">
        <v>96176.4765625</v>
      </c>
      <c r="D9">
        <v>1.9715923099999999</v>
      </c>
      <c r="E9" t="s">
        <v>7</v>
      </c>
      <c r="F9">
        <f t="shared" si="0"/>
        <v>-9.7080277765938805E-2</v>
      </c>
    </row>
    <row r="10" spans="1:6" x14ac:dyDescent="0.2">
      <c r="A10">
        <v>0.65661051000000004</v>
      </c>
      <c r="B10">
        <v>95485.3046875</v>
      </c>
      <c r="C10">
        <v>96242.8984375</v>
      </c>
      <c r="D10">
        <v>2.0805912000000002</v>
      </c>
      <c r="E10" t="s">
        <v>7</v>
      </c>
      <c r="F10">
        <f t="shared" si="0"/>
        <v>-0.1129464868107237</v>
      </c>
    </row>
    <row r="11" spans="1:6" x14ac:dyDescent="0.2">
      <c r="A11">
        <v>0.65666849999999999</v>
      </c>
      <c r="B11">
        <v>95378.2109375</v>
      </c>
      <c r="C11">
        <v>96271.453125</v>
      </c>
      <c r="D11">
        <v>2.17213893</v>
      </c>
      <c r="E11" t="s">
        <v>7</v>
      </c>
      <c r="F11">
        <f t="shared" si="0"/>
        <v>-0.12646975831758761</v>
      </c>
    </row>
    <row r="12" spans="1:6" x14ac:dyDescent="0.2">
      <c r="A12">
        <v>0.65672637</v>
      </c>
      <c r="B12">
        <v>95305.9765625</v>
      </c>
      <c r="C12">
        <v>96326.6875</v>
      </c>
      <c r="D12">
        <v>2.2858653100000002</v>
      </c>
      <c r="E12" t="s">
        <v>7</v>
      </c>
      <c r="F12">
        <f t="shared" si="0"/>
        <v>-0.14352799503097316</v>
      </c>
    </row>
    <row r="13" spans="1:6" x14ac:dyDescent="0.2">
      <c r="A13">
        <v>0.65678424000000002</v>
      </c>
      <c r="B13">
        <v>95236.125</v>
      </c>
      <c r="C13">
        <v>95764.125</v>
      </c>
      <c r="D13">
        <v>2.4077673000000002</v>
      </c>
      <c r="E13" t="s">
        <v>7</v>
      </c>
      <c r="F13">
        <f t="shared" si="0"/>
        <v>-0.16214152480800736</v>
      </c>
    </row>
    <row r="14" spans="1:6" x14ac:dyDescent="0.2">
      <c r="A14">
        <v>0.65684211000000003</v>
      </c>
      <c r="B14">
        <v>95117.3984375</v>
      </c>
      <c r="C14">
        <v>96467.0703125</v>
      </c>
      <c r="D14">
        <v>2.49759507</v>
      </c>
      <c r="E14" t="s">
        <v>7</v>
      </c>
      <c r="F14">
        <f t="shared" si="0"/>
        <v>-0.17608273534407906</v>
      </c>
    </row>
    <row r="15" spans="1:6" x14ac:dyDescent="0.2">
      <c r="A15">
        <v>0.65689998000000005</v>
      </c>
      <c r="B15">
        <v>95038.296875</v>
      </c>
      <c r="C15">
        <v>95993.109375</v>
      </c>
      <c r="D15">
        <v>2.60529733</v>
      </c>
      <c r="E15" t="s">
        <v>7</v>
      </c>
      <c r="F15">
        <f t="shared" si="0"/>
        <v>-0.1930583886907932</v>
      </c>
    </row>
    <row r="16" spans="1:6" x14ac:dyDescent="0.2">
      <c r="A16">
        <v>0.65695784999999995</v>
      </c>
      <c r="B16">
        <v>94929.078125</v>
      </c>
      <c r="C16">
        <v>95226.4375</v>
      </c>
      <c r="D16">
        <v>2.7116038800000002</v>
      </c>
      <c r="E16">
        <v>1.14747194</v>
      </c>
      <c r="F16">
        <f t="shared" si="0"/>
        <v>-0.21010149464087705</v>
      </c>
    </row>
    <row r="17" spans="1:6" x14ac:dyDescent="0.2">
      <c r="A17">
        <v>0.65701571999999997</v>
      </c>
      <c r="B17">
        <v>94835.0859375</v>
      </c>
      <c r="C17">
        <v>95731.203125</v>
      </c>
      <c r="D17">
        <v>2.8089680700000002</v>
      </c>
      <c r="E17">
        <v>0.21685995</v>
      </c>
      <c r="F17">
        <f t="shared" si="0"/>
        <v>-0.22596997485282844</v>
      </c>
    </row>
    <row r="18" spans="1:6" x14ac:dyDescent="0.2">
      <c r="A18">
        <v>0.65707358999999999</v>
      </c>
      <c r="B18">
        <v>94753.0703125</v>
      </c>
      <c r="C18">
        <v>95304.4375</v>
      </c>
      <c r="D18">
        <v>2.9059374299999998</v>
      </c>
      <c r="E18" t="s">
        <v>7</v>
      </c>
      <c r="F18">
        <f t="shared" si="0"/>
        <v>-0.24202841441354656</v>
      </c>
    </row>
    <row r="19" spans="1:6" x14ac:dyDescent="0.2">
      <c r="A19">
        <v>0.65713146</v>
      </c>
      <c r="B19">
        <v>94644.4609375</v>
      </c>
      <c r="C19">
        <v>96227.703125</v>
      </c>
      <c r="D19">
        <v>3.01174784</v>
      </c>
      <c r="E19" t="s">
        <v>7</v>
      </c>
      <c r="F19">
        <f t="shared" si="0"/>
        <v>-0.2598502791404842</v>
      </c>
    </row>
    <row r="20" spans="1:6" x14ac:dyDescent="0.2">
      <c r="A20">
        <v>0.65718933000000002</v>
      </c>
      <c r="B20">
        <v>94552.890625</v>
      </c>
      <c r="C20">
        <v>94797.6640625</v>
      </c>
      <c r="D20">
        <v>3.1115527200000002</v>
      </c>
      <c r="E20" t="s">
        <v>7</v>
      </c>
      <c r="F20">
        <f t="shared" si="0"/>
        <v>-0.27695679546750851</v>
      </c>
    </row>
    <row r="21" spans="1:6" x14ac:dyDescent="0.2">
      <c r="A21">
        <v>0.65724720000000003</v>
      </c>
      <c r="B21">
        <v>94432.9375</v>
      </c>
      <c r="C21">
        <v>95588.6640625</v>
      </c>
      <c r="D21">
        <v>3.1964108900000001</v>
      </c>
      <c r="E21" t="s">
        <v>7</v>
      </c>
      <c r="F21">
        <f t="shared" si="0"/>
        <v>-0.29173523348067443</v>
      </c>
    </row>
    <row r="22" spans="1:6" x14ac:dyDescent="0.2">
      <c r="A22">
        <v>0.65730507000000005</v>
      </c>
      <c r="B22">
        <v>94331.953125</v>
      </c>
      <c r="C22">
        <v>95297.9609375</v>
      </c>
      <c r="D22">
        <v>3.3122794600000001</v>
      </c>
      <c r="E22" t="s">
        <v>7</v>
      </c>
      <c r="F22">
        <f t="shared" si="0"/>
        <v>-0.31227359452658404</v>
      </c>
    </row>
    <row r="23" spans="1:6" x14ac:dyDescent="0.2">
      <c r="A23">
        <v>0.65736293999999995</v>
      </c>
      <c r="B23">
        <v>94242.9296875</v>
      </c>
      <c r="C23">
        <v>95261.71875</v>
      </c>
      <c r="D23">
        <v>3.4186024700000002</v>
      </c>
      <c r="E23" t="s">
        <v>7</v>
      </c>
      <c r="F23">
        <f t="shared" si="0"/>
        <v>-0.33149843812087687</v>
      </c>
    </row>
    <row r="24" spans="1:6" x14ac:dyDescent="0.2">
      <c r="A24">
        <v>0.65742069000000003</v>
      </c>
      <c r="B24">
        <v>94169.65625</v>
      </c>
      <c r="C24">
        <v>95079.3203125</v>
      </c>
      <c r="D24">
        <v>3.5216770199999998</v>
      </c>
      <c r="E24" t="s">
        <v>7</v>
      </c>
      <c r="F24">
        <f t="shared" si="0"/>
        <v>-0.35049552213437407</v>
      </c>
    </row>
    <row r="25" spans="1:6" x14ac:dyDescent="0.2">
      <c r="A25">
        <v>0.65747867999999998</v>
      </c>
      <c r="B25">
        <v>94024.3359375</v>
      </c>
      <c r="C25">
        <v>94546.8203125</v>
      </c>
      <c r="D25">
        <v>3.6300568599999998</v>
      </c>
      <c r="E25">
        <v>0.14438259000000001</v>
      </c>
      <c r="F25">
        <f t="shared" si="0"/>
        <v>-0.37086743884457279</v>
      </c>
    </row>
    <row r="26" spans="1:6" x14ac:dyDescent="0.2">
      <c r="A26">
        <v>0.65753655</v>
      </c>
      <c r="B26">
        <v>93919.9765625</v>
      </c>
      <c r="C26">
        <v>94993.8046875</v>
      </c>
      <c r="D26">
        <v>3.7161197700000002</v>
      </c>
      <c r="E26" t="s">
        <v>7</v>
      </c>
      <c r="F26">
        <f t="shared" si="0"/>
        <v>-0.38734541469332334</v>
      </c>
    </row>
    <row r="27" spans="1:6" x14ac:dyDescent="0.2">
      <c r="A27">
        <v>0.65759442000000001</v>
      </c>
      <c r="B27">
        <v>93834.1015625</v>
      </c>
      <c r="C27">
        <v>94261.46875</v>
      </c>
      <c r="D27">
        <v>3.8012390100000002</v>
      </c>
      <c r="E27">
        <v>0.23181785999999999</v>
      </c>
      <c r="F27">
        <f t="shared" si="0"/>
        <v>-0.4039142331182165</v>
      </c>
    </row>
    <row r="28" spans="1:6" x14ac:dyDescent="0.2">
      <c r="A28">
        <v>0.65765229000000003</v>
      </c>
      <c r="B28">
        <v>93735.6171875</v>
      </c>
      <c r="C28">
        <v>94728.1484375</v>
      </c>
      <c r="D28">
        <v>3.8697707700000001</v>
      </c>
      <c r="E28">
        <v>0.14818555</v>
      </c>
      <c r="F28">
        <f t="shared" si="0"/>
        <v>-0.41745664147829648</v>
      </c>
    </row>
    <row r="29" spans="1:6" x14ac:dyDescent="0.2">
      <c r="A29">
        <v>0.65771016000000004</v>
      </c>
      <c r="B29">
        <v>93612.5078125</v>
      </c>
      <c r="C29">
        <v>95047.5390625</v>
      </c>
      <c r="D29">
        <v>3.9510173800000001</v>
      </c>
      <c r="E29" t="s">
        <v>7</v>
      </c>
      <c r="F29">
        <f t="shared" si="0"/>
        <v>-0.4337528720403957</v>
      </c>
    </row>
    <row r="30" spans="1:6" x14ac:dyDescent="0.2">
      <c r="A30">
        <v>0.65776815</v>
      </c>
      <c r="B30">
        <v>93511.8046875</v>
      </c>
      <c r="C30">
        <v>94836.1015625</v>
      </c>
      <c r="D30">
        <v>4.0650682400000004</v>
      </c>
      <c r="E30" t="s">
        <v>7</v>
      </c>
      <c r="F30">
        <f t="shared" si="0"/>
        <v>-0.45708642794709597</v>
      </c>
    </row>
    <row r="31" spans="1:6" x14ac:dyDescent="0.2">
      <c r="A31">
        <v>0.65782602000000001</v>
      </c>
      <c r="B31">
        <v>93401.234375</v>
      </c>
      <c r="C31">
        <v>93918.96875</v>
      </c>
      <c r="D31">
        <v>4.1666827199999998</v>
      </c>
      <c r="E31" t="s">
        <v>7</v>
      </c>
      <c r="F31">
        <f t="shared" si="0"/>
        <v>-0.47834443625704304</v>
      </c>
    </row>
    <row r="32" spans="1:6" x14ac:dyDescent="0.2">
      <c r="A32">
        <v>0.65788389000000003</v>
      </c>
      <c r="B32">
        <v>93316.0234375</v>
      </c>
      <c r="C32">
        <v>93947.7421875</v>
      </c>
      <c r="D32">
        <v>4.2576179500000002</v>
      </c>
      <c r="E32">
        <v>9.8549300000000006E-2</v>
      </c>
      <c r="F32">
        <f t="shared" si="0"/>
        <v>-0.49775921669574835</v>
      </c>
    </row>
    <row r="33" spans="1:6" x14ac:dyDescent="0.2">
      <c r="A33">
        <v>0.65794176000000004</v>
      </c>
      <c r="B33">
        <v>93248.796875</v>
      </c>
      <c r="C33">
        <v>94448.921875</v>
      </c>
      <c r="D33">
        <v>4.3506250399999997</v>
      </c>
      <c r="E33">
        <v>0.14122134</v>
      </c>
      <c r="F33">
        <f t="shared" si="0"/>
        <v>-0.51801410847485896</v>
      </c>
    </row>
    <row r="34" spans="1:6" x14ac:dyDescent="0.2">
      <c r="A34">
        <v>0.65799962999999995</v>
      </c>
      <c r="B34">
        <v>93172.890625</v>
      </c>
      <c r="C34">
        <v>94670.359375</v>
      </c>
      <c r="D34">
        <v>4.4370212599999999</v>
      </c>
      <c r="E34" t="s">
        <v>7</v>
      </c>
      <c r="F34">
        <f t="shared" ref="F34:F50" si="1">LN((Csat-D34)/(Csat-$D$2))</f>
        <v>-0.53720409719479623</v>
      </c>
    </row>
    <row r="35" spans="1:6" x14ac:dyDescent="0.2">
      <c r="A35">
        <v>0.65805749999999996</v>
      </c>
      <c r="B35">
        <v>93149.3046875</v>
      </c>
      <c r="C35">
        <v>94140.1484375</v>
      </c>
      <c r="D35">
        <v>4.5320725399999997</v>
      </c>
      <c r="E35" t="s">
        <v>7</v>
      </c>
      <c r="F35">
        <f t="shared" si="1"/>
        <v>-0.55875086263267659</v>
      </c>
    </row>
    <row r="36" spans="1:6" x14ac:dyDescent="0.2">
      <c r="A36">
        <v>0.65811536999999998</v>
      </c>
      <c r="B36">
        <v>92999.765625</v>
      </c>
      <c r="C36">
        <v>94311.3203125</v>
      </c>
      <c r="D36">
        <v>4.5943570100000004</v>
      </c>
      <c r="E36" t="s">
        <v>7</v>
      </c>
      <c r="F36">
        <f t="shared" si="1"/>
        <v>-0.57312589624426646</v>
      </c>
    </row>
    <row r="37" spans="1:6" x14ac:dyDescent="0.2">
      <c r="A37">
        <v>0.65817323999999999</v>
      </c>
      <c r="B37">
        <v>92913.1640625</v>
      </c>
      <c r="C37">
        <v>94327.2734375</v>
      </c>
      <c r="D37">
        <v>4.6717228899999999</v>
      </c>
      <c r="E37" t="s">
        <v>7</v>
      </c>
      <c r="F37">
        <f t="shared" si="1"/>
        <v>-0.59127431208961934</v>
      </c>
    </row>
    <row r="38" spans="1:6" x14ac:dyDescent="0.2">
      <c r="A38">
        <v>0.65823111000000001</v>
      </c>
      <c r="B38">
        <v>92835.5078125</v>
      </c>
      <c r="C38">
        <v>93704.859375</v>
      </c>
      <c r="D38">
        <v>4.7735710100000004</v>
      </c>
      <c r="E38" t="s">
        <v>7</v>
      </c>
      <c r="F38">
        <f t="shared" si="1"/>
        <v>-0.61567925498317044</v>
      </c>
    </row>
    <row r="39" spans="1:6" x14ac:dyDescent="0.2">
      <c r="A39">
        <v>0.65828898000000002</v>
      </c>
      <c r="B39">
        <v>92720.6953125</v>
      </c>
      <c r="C39">
        <v>92865.78125</v>
      </c>
      <c r="D39">
        <v>4.8673529599999998</v>
      </c>
      <c r="E39" t="s">
        <v>7</v>
      </c>
      <c r="F39">
        <f t="shared" si="1"/>
        <v>-0.63869057563961762</v>
      </c>
    </row>
    <row r="40" spans="1:6" x14ac:dyDescent="0.2">
      <c r="A40">
        <v>0.65834685000000004</v>
      </c>
      <c r="B40">
        <v>92591.6015625</v>
      </c>
      <c r="C40">
        <v>93575.5234375</v>
      </c>
      <c r="D40">
        <v>4.9488868699999999</v>
      </c>
      <c r="E40" t="s">
        <v>7</v>
      </c>
      <c r="F40">
        <f t="shared" si="1"/>
        <v>-0.65913614059609549</v>
      </c>
    </row>
    <row r="41" spans="1:6" x14ac:dyDescent="0.2">
      <c r="A41">
        <v>0.65840472000000005</v>
      </c>
      <c r="B41">
        <v>92484.1640625</v>
      </c>
      <c r="C41">
        <v>93201.4765625</v>
      </c>
      <c r="D41">
        <v>5.0269379599999997</v>
      </c>
      <c r="E41" t="s">
        <v>7</v>
      </c>
      <c r="F41">
        <f t="shared" si="1"/>
        <v>-0.67910791625013578</v>
      </c>
    </row>
    <row r="42" spans="1:6" x14ac:dyDescent="0.2">
      <c r="A42">
        <v>0.65846258999999996</v>
      </c>
      <c r="B42">
        <v>92513.9921875</v>
      </c>
      <c r="C42">
        <v>93824.3515625</v>
      </c>
      <c r="D42">
        <v>5.1075549100000002</v>
      </c>
      <c r="E42" t="s">
        <v>7</v>
      </c>
      <c r="F42">
        <f t="shared" si="1"/>
        <v>-0.70016374286070049</v>
      </c>
    </row>
    <row r="43" spans="1:6" x14ac:dyDescent="0.2">
      <c r="A43">
        <v>0.65852045999999997</v>
      </c>
      <c r="B43">
        <v>92433.5390625</v>
      </c>
      <c r="C43">
        <v>92535.1484375</v>
      </c>
      <c r="D43">
        <v>5.1684703799999996</v>
      </c>
      <c r="E43">
        <v>0.41179223999999998</v>
      </c>
      <c r="F43">
        <f t="shared" si="1"/>
        <v>-0.7163732144075492</v>
      </c>
    </row>
    <row r="44" spans="1:6" x14ac:dyDescent="0.2">
      <c r="A44">
        <v>0.65857832999999999</v>
      </c>
      <c r="B44">
        <v>92300.8984375</v>
      </c>
      <c r="C44">
        <v>93121.9296875</v>
      </c>
      <c r="D44">
        <v>5.2169218099999997</v>
      </c>
      <c r="E44" t="s">
        <v>7</v>
      </c>
      <c r="F44">
        <f t="shared" si="1"/>
        <v>-0.72945630390863136</v>
      </c>
    </row>
    <row r="45" spans="1:6" x14ac:dyDescent="0.2">
      <c r="A45">
        <v>0.6586362</v>
      </c>
      <c r="B45">
        <v>92310.1640625</v>
      </c>
      <c r="C45">
        <v>93781.5625</v>
      </c>
      <c r="D45">
        <v>5.3195915200000004</v>
      </c>
      <c r="E45" t="s">
        <v>7</v>
      </c>
      <c r="F45">
        <f t="shared" si="1"/>
        <v>-0.75775858037045984</v>
      </c>
    </row>
    <row r="46" spans="1:6" x14ac:dyDescent="0.2">
      <c r="A46">
        <v>0.65869396000000002</v>
      </c>
      <c r="B46">
        <v>92255.2421875</v>
      </c>
      <c r="C46">
        <v>93555.6796875</v>
      </c>
      <c r="D46">
        <v>5.4132189799999999</v>
      </c>
      <c r="E46" t="s">
        <v>7</v>
      </c>
      <c r="F46">
        <f t="shared" si="1"/>
        <v>-0.78428569954480976</v>
      </c>
    </row>
    <row r="47" spans="1:6" x14ac:dyDescent="0.2">
      <c r="A47">
        <v>0.65875194000000004</v>
      </c>
      <c r="B47">
        <v>92209.5078125</v>
      </c>
      <c r="C47">
        <v>92956.0234375</v>
      </c>
      <c r="D47">
        <v>5.4754924799999998</v>
      </c>
      <c r="E47">
        <v>0.18064094999999999</v>
      </c>
      <c r="F47">
        <f t="shared" si="1"/>
        <v>-0.80232729494285082</v>
      </c>
    </row>
    <row r="48" spans="1:6" x14ac:dyDescent="0.2">
      <c r="A48">
        <v>0.65880981000000005</v>
      </c>
      <c r="B48">
        <v>92121.0859375</v>
      </c>
      <c r="C48">
        <v>92119.5703125</v>
      </c>
      <c r="D48">
        <v>5.5558486</v>
      </c>
      <c r="E48">
        <v>0.19380272000000001</v>
      </c>
      <c r="F48">
        <f t="shared" si="1"/>
        <v>-0.82609930999996151</v>
      </c>
    </row>
    <row r="49" spans="1:6" x14ac:dyDescent="0.2">
      <c r="A49">
        <v>0.65886769000000001</v>
      </c>
      <c r="B49">
        <v>92122.78125</v>
      </c>
      <c r="C49">
        <v>92077.8203125</v>
      </c>
      <c r="D49">
        <v>5.6291708900000001</v>
      </c>
      <c r="E49">
        <v>0.18432625</v>
      </c>
      <c r="F49">
        <f t="shared" si="1"/>
        <v>-0.84829486973778123</v>
      </c>
    </row>
    <row r="50" spans="1:6" x14ac:dyDescent="0.2">
      <c r="A50">
        <v>0.65892556000000002</v>
      </c>
      <c r="B50">
        <v>92074.4609375</v>
      </c>
      <c r="C50">
        <v>93310.0078125</v>
      </c>
      <c r="D50">
        <v>5.7040619899999996</v>
      </c>
      <c r="E50" t="s">
        <v>7</v>
      </c>
      <c r="F50">
        <f t="shared" si="1"/>
        <v>-0.87148563007513158</v>
      </c>
    </row>
  </sheetData>
  <phoneticPr fontId="3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52"/>
  <sheetViews>
    <sheetView workbookViewId="0">
      <selection activeCell="F2" sqref="F2"/>
    </sheetView>
  </sheetViews>
  <sheetFormatPr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</row>
    <row r="2" spans="1:6" x14ac:dyDescent="0.2">
      <c r="A2">
        <v>0.67049917000000003</v>
      </c>
      <c r="B2">
        <v>90661.5</v>
      </c>
      <c r="C2">
        <v>75779.390625</v>
      </c>
      <c r="D2">
        <v>1.14537358</v>
      </c>
      <c r="E2">
        <v>3.680626E-2</v>
      </c>
      <c r="F2">
        <f t="shared" ref="F2:F33" si="0">LN((Csat-D2)/(Csat-$D$2))</f>
        <v>0</v>
      </c>
    </row>
    <row r="3" spans="1:6" x14ac:dyDescent="0.2">
      <c r="A3">
        <v>0.67055704000000005</v>
      </c>
      <c r="B3">
        <v>90774.875</v>
      </c>
      <c r="C3">
        <v>76040.6328125</v>
      </c>
      <c r="D3">
        <v>1.3034014700000001</v>
      </c>
      <c r="E3">
        <v>3.4929370000000001E-2</v>
      </c>
      <c r="F3">
        <f t="shared" si="0"/>
        <v>-2.0599472724551083E-2</v>
      </c>
    </row>
    <row r="4" spans="1:6" x14ac:dyDescent="0.2">
      <c r="A4">
        <v>0.67061490999999995</v>
      </c>
      <c r="B4">
        <v>90893.9765625</v>
      </c>
      <c r="C4">
        <v>76717.21875</v>
      </c>
      <c r="D4">
        <v>1.4584937099999999</v>
      </c>
      <c r="E4">
        <v>3.5430610000000001E-2</v>
      </c>
      <c r="F4">
        <f t="shared" si="0"/>
        <v>-4.1237443808495609E-2</v>
      </c>
    </row>
    <row r="5" spans="1:6" x14ac:dyDescent="0.2">
      <c r="A5">
        <v>0.67067277999999997</v>
      </c>
      <c r="B5">
        <v>91025.4609375</v>
      </c>
      <c r="C5">
        <v>77439.109375</v>
      </c>
      <c r="D5">
        <v>1.58015203</v>
      </c>
      <c r="E5">
        <v>3.6338509999999997E-2</v>
      </c>
      <c r="F5">
        <f t="shared" si="0"/>
        <v>-5.7729860256250549E-2</v>
      </c>
    </row>
    <row r="6" spans="1:6" x14ac:dyDescent="0.2">
      <c r="A6">
        <v>0.67073064999999998</v>
      </c>
      <c r="B6">
        <v>91145.5078125</v>
      </c>
      <c r="C6">
        <v>77645.359375</v>
      </c>
      <c r="D6">
        <v>1.69892979</v>
      </c>
      <c r="E6">
        <v>3.8164919999999998E-2</v>
      </c>
      <c r="F6">
        <f t="shared" si="0"/>
        <v>-7.4098529612282263E-2</v>
      </c>
    </row>
    <row r="7" spans="1:6" x14ac:dyDescent="0.2">
      <c r="A7">
        <v>0.67078852</v>
      </c>
      <c r="B7">
        <v>91282.578125</v>
      </c>
      <c r="C7">
        <v>78466.0859375</v>
      </c>
      <c r="D7">
        <v>1.81114244</v>
      </c>
      <c r="E7">
        <v>3.8874989999999998E-2</v>
      </c>
      <c r="F7">
        <f t="shared" si="0"/>
        <v>-8.9812542685734784E-2</v>
      </c>
    </row>
    <row r="8" spans="1:6" x14ac:dyDescent="0.2">
      <c r="A8">
        <v>0.67084639000000001</v>
      </c>
      <c r="B8">
        <v>91371.7265625</v>
      </c>
      <c r="C8">
        <v>78893.71875</v>
      </c>
      <c r="D8">
        <v>1.95619488</v>
      </c>
      <c r="E8">
        <v>4.0145189999999997E-2</v>
      </c>
      <c r="F8">
        <f t="shared" si="0"/>
        <v>-0.11049828747803664</v>
      </c>
    </row>
    <row r="9" spans="1:6" x14ac:dyDescent="0.2">
      <c r="A9">
        <v>0.67090426000000003</v>
      </c>
      <c r="B9">
        <v>91511.3359375</v>
      </c>
      <c r="C9">
        <v>79462.5546875</v>
      </c>
      <c r="D9">
        <v>2.1073343800000002</v>
      </c>
      <c r="E9">
        <v>4.0826389999999997E-2</v>
      </c>
      <c r="F9">
        <f t="shared" si="0"/>
        <v>-0.13251722086462814</v>
      </c>
    </row>
    <row r="10" spans="1:6" x14ac:dyDescent="0.2">
      <c r="A10">
        <v>0.67096213000000005</v>
      </c>
      <c r="B10">
        <v>91621.890625</v>
      </c>
      <c r="C10">
        <v>80026.84375</v>
      </c>
      <c r="D10">
        <v>2.2085981399999999</v>
      </c>
      <c r="E10">
        <v>4.0547020000000003E-2</v>
      </c>
      <c r="F10">
        <f t="shared" si="0"/>
        <v>-0.14754593508449437</v>
      </c>
    </row>
    <row r="11" spans="1:6" x14ac:dyDescent="0.2">
      <c r="A11">
        <v>0.67101999999999995</v>
      </c>
      <c r="B11">
        <v>91746.6796875</v>
      </c>
      <c r="C11">
        <v>80130.34375</v>
      </c>
      <c r="D11">
        <v>2.30807948</v>
      </c>
      <c r="E11">
        <v>3.9686819999999998E-2</v>
      </c>
      <c r="F11">
        <f t="shared" si="0"/>
        <v>-0.16253337138713889</v>
      </c>
    </row>
    <row r="12" spans="1:6" x14ac:dyDescent="0.2">
      <c r="A12">
        <v>0.67107786999999997</v>
      </c>
      <c r="B12">
        <v>91871.203125</v>
      </c>
      <c r="C12">
        <v>80710.234375</v>
      </c>
      <c r="D12">
        <v>2.44000292</v>
      </c>
      <c r="E12">
        <v>4.0182580000000002E-2</v>
      </c>
      <c r="F12">
        <f t="shared" si="0"/>
        <v>-0.1827612933538042</v>
      </c>
    </row>
    <row r="13" spans="1:6" x14ac:dyDescent="0.2">
      <c r="A13">
        <v>0.67113573999999998</v>
      </c>
      <c r="B13">
        <v>91969.625</v>
      </c>
      <c r="C13">
        <v>81231.2421875</v>
      </c>
      <c r="D13">
        <v>2.5629494199999998</v>
      </c>
      <c r="E13">
        <v>4.0143270000000002E-2</v>
      </c>
      <c r="F13">
        <f t="shared" si="0"/>
        <v>-0.20198839115405567</v>
      </c>
    </row>
    <row r="14" spans="1:6" x14ac:dyDescent="0.2">
      <c r="A14">
        <v>0.67119361</v>
      </c>
      <c r="B14">
        <v>92080.8984375</v>
      </c>
      <c r="C14">
        <v>81705.890625</v>
      </c>
      <c r="D14">
        <v>2.66396904</v>
      </c>
      <c r="E14">
        <v>4.2645790000000003E-2</v>
      </c>
      <c r="F14">
        <f t="shared" si="0"/>
        <v>-0.21806787238967773</v>
      </c>
    </row>
    <row r="15" spans="1:6" x14ac:dyDescent="0.2">
      <c r="A15">
        <v>0.67125148000000001</v>
      </c>
      <c r="B15">
        <v>92182.1796875</v>
      </c>
      <c r="C15">
        <v>82255.1640625</v>
      </c>
      <c r="D15">
        <v>2.75720191</v>
      </c>
      <c r="E15">
        <v>4.2430740000000002E-2</v>
      </c>
      <c r="F15">
        <f t="shared" si="0"/>
        <v>-0.2331409038498857</v>
      </c>
    </row>
    <row r="16" spans="1:6" x14ac:dyDescent="0.2">
      <c r="A16">
        <v>0.67130935000000003</v>
      </c>
      <c r="B16">
        <v>92362.7265625</v>
      </c>
      <c r="C16">
        <v>82177.4453125</v>
      </c>
      <c r="D16">
        <v>2.9002366099999999</v>
      </c>
      <c r="E16">
        <v>4.171569E-2</v>
      </c>
      <c r="F16">
        <f t="shared" si="0"/>
        <v>-0.25671632283366741</v>
      </c>
    </row>
    <row r="17" spans="1:6" x14ac:dyDescent="0.2">
      <c r="A17">
        <v>0.67136722000000004</v>
      </c>
      <c r="B17">
        <v>92534.6875</v>
      </c>
      <c r="C17">
        <v>83244.3828125</v>
      </c>
      <c r="D17">
        <v>3.05488801</v>
      </c>
      <c r="E17">
        <v>4.5363269999999997E-2</v>
      </c>
      <c r="F17">
        <f t="shared" si="0"/>
        <v>-0.28284775867697004</v>
      </c>
    </row>
    <row r="18" spans="1:6" x14ac:dyDescent="0.2">
      <c r="A18">
        <v>0.67142508999999995</v>
      </c>
      <c r="B18">
        <v>92751.65625</v>
      </c>
      <c r="C18">
        <v>82765.8203125</v>
      </c>
      <c r="D18">
        <v>3.2205235999999999</v>
      </c>
      <c r="E18">
        <v>4.1646929999999999E-2</v>
      </c>
      <c r="F18">
        <f t="shared" si="0"/>
        <v>-0.31161388031727683</v>
      </c>
    </row>
    <row r="19" spans="1:6" x14ac:dyDescent="0.2">
      <c r="A19">
        <v>0.67148295999999996</v>
      </c>
      <c r="B19">
        <v>92942.1796875</v>
      </c>
      <c r="C19">
        <v>83110.6484375</v>
      </c>
      <c r="D19">
        <v>3.3551223299999999</v>
      </c>
      <c r="E19">
        <v>4.2976750000000001E-2</v>
      </c>
      <c r="F19">
        <f t="shared" si="0"/>
        <v>-0.33561499573933695</v>
      </c>
    </row>
    <row r="20" spans="1:6" x14ac:dyDescent="0.2">
      <c r="A20">
        <v>0.67154082999999998</v>
      </c>
      <c r="B20">
        <v>93136.9140625</v>
      </c>
      <c r="C20">
        <v>83945.5625</v>
      </c>
      <c r="D20">
        <v>3.5677352</v>
      </c>
      <c r="E20">
        <v>4.5907940000000001E-2</v>
      </c>
      <c r="F20">
        <f t="shared" si="0"/>
        <v>-0.37474147023173954</v>
      </c>
    </row>
    <row r="21" spans="1:6" x14ac:dyDescent="0.2">
      <c r="A21">
        <v>0.67159869999999999</v>
      </c>
      <c r="B21">
        <v>92936.15625</v>
      </c>
      <c r="C21">
        <v>84169.8515625</v>
      </c>
      <c r="D21">
        <v>3.7171997999999999</v>
      </c>
      <c r="E21">
        <v>4.3873229999999999E-2</v>
      </c>
      <c r="F21">
        <f t="shared" si="0"/>
        <v>-0.40319308773608076</v>
      </c>
    </row>
    <row r="22" spans="1:6" x14ac:dyDescent="0.2">
      <c r="A22">
        <v>0.67165657000000001</v>
      </c>
      <c r="B22">
        <v>92794.2421875</v>
      </c>
      <c r="C22">
        <v>84589.1875</v>
      </c>
      <c r="D22">
        <v>3.7765116700000001</v>
      </c>
      <c r="E22">
        <v>4.6896420000000001E-2</v>
      </c>
      <c r="F22">
        <f t="shared" si="0"/>
        <v>-0.41471174660593868</v>
      </c>
    </row>
    <row r="23" spans="1:6" x14ac:dyDescent="0.2">
      <c r="A23">
        <v>0.67171444000000002</v>
      </c>
      <c r="B23">
        <v>92844</v>
      </c>
      <c r="C23">
        <v>84985.03125</v>
      </c>
      <c r="D23">
        <v>3.8586952700000001</v>
      </c>
      <c r="E23">
        <v>4.8556389999999998E-2</v>
      </c>
      <c r="F23">
        <f t="shared" si="0"/>
        <v>-0.43089472510780913</v>
      </c>
    </row>
    <row r="24" spans="1:6" x14ac:dyDescent="0.2">
      <c r="A24">
        <v>0.67177231000000004</v>
      </c>
      <c r="B24">
        <v>92839.3828125</v>
      </c>
      <c r="C24">
        <v>85317.5859375</v>
      </c>
      <c r="D24">
        <v>3.9594094800000001</v>
      </c>
      <c r="E24">
        <v>4.866214E-2</v>
      </c>
      <c r="F24">
        <f t="shared" si="0"/>
        <v>-0.45109052017130441</v>
      </c>
    </row>
    <row r="25" spans="1:6" x14ac:dyDescent="0.2">
      <c r="A25">
        <v>0.67183018999999999</v>
      </c>
      <c r="B25">
        <v>92824</v>
      </c>
      <c r="C25">
        <v>85526.5859375</v>
      </c>
      <c r="D25">
        <v>4.1037960099999999</v>
      </c>
      <c r="E25">
        <v>4.8434230000000002E-2</v>
      </c>
      <c r="F25">
        <f t="shared" si="0"/>
        <v>-0.48077432292380123</v>
      </c>
    </row>
    <row r="26" spans="1:6" x14ac:dyDescent="0.2">
      <c r="A26">
        <v>0.67188806000000001</v>
      </c>
      <c r="B26">
        <v>92830.2578125</v>
      </c>
      <c r="C26">
        <v>86438.375</v>
      </c>
      <c r="D26">
        <v>4.2255892800000003</v>
      </c>
      <c r="E26">
        <v>5.0338920000000002E-2</v>
      </c>
      <c r="F26">
        <f t="shared" si="0"/>
        <v>-0.50651712608603972</v>
      </c>
    </row>
    <row r="27" spans="1:6" x14ac:dyDescent="0.2">
      <c r="A27">
        <v>0.67194593000000002</v>
      </c>
      <c r="B27">
        <v>92854.796875</v>
      </c>
      <c r="C27">
        <v>86985.0703125</v>
      </c>
      <c r="D27">
        <v>4.3073310899999999</v>
      </c>
      <c r="E27">
        <v>5.6144659999999999E-2</v>
      </c>
      <c r="F27">
        <f t="shared" si="0"/>
        <v>-0.52417373132125733</v>
      </c>
    </row>
    <row r="28" spans="1:6" x14ac:dyDescent="0.2">
      <c r="A28">
        <v>0.67200380000000004</v>
      </c>
      <c r="B28">
        <v>92868.3125</v>
      </c>
      <c r="C28">
        <v>87351.0390625</v>
      </c>
      <c r="D28">
        <v>4.4073705700000003</v>
      </c>
      <c r="E28">
        <v>5.6369379999999997E-2</v>
      </c>
      <c r="F28">
        <f t="shared" si="0"/>
        <v>-0.54621576606497091</v>
      </c>
    </row>
    <row r="29" spans="1:6" x14ac:dyDescent="0.2">
      <c r="A29">
        <v>0.67206167000000006</v>
      </c>
      <c r="B29">
        <v>92868.6484375</v>
      </c>
      <c r="C29">
        <v>87636.65625</v>
      </c>
      <c r="D29">
        <v>4.5034112899999998</v>
      </c>
      <c r="E29">
        <v>5.7622779999999998E-2</v>
      </c>
      <c r="F29">
        <f t="shared" si="0"/>
        <v>-0.56784388981018197</v>
      </c>
    </row>
    <row r="30" spans="1:6" x14ac:dyDescent="0.2">
      <c r="A30">
        <v>0.67211953999999996</v>
      </c>
      <c r="B30">
        <v>92884.8984375</v>
      </c>
      <c r="C30">
        <v>87606.1796875</v>
      </c>
      <c r="D30">
        <v>4.5910167700000004</v>
      </c>
      <c r="E30">
        <v>6.0580540000000002E-2</v>
      </c>
      <c r="F30">
        <f t="shared" si="0"/>
        <v>-0.58798886544296125</v>
      </c>
    </row>
    <row r="31" spans="1:6" x14ac:dyDescent="0.2">
      <c r="A31">
        <v>0.67217740999999998</v>
      </c>
      <c r="B31">
        <v>92864.1875</v>
      </c>
      <c r="C31">
        <v>87803.203125</v>
      </c>
      <c r="D31">
        <v>4.6990523299999998</v>
      </c>
      <c r="E31">
        <v>5.921274E-2</v>
      </c>
      <c r="F31">
        <f t="shared" si="0"/>
        <v>-0.61340392261122045</v>
      </c>
    </row>
    <row r="32" spans="1:6" x14ac:dyDescent="0.2">
      <c r="A32">
        <v>0.67223527999999999</v>
      </c>
      <c r="B32">
        <v>92884.5625</v>
      </c>
      <c r="C32">
        <v>87940.6484375</v>
      </c>
      <c r="D32">
        <v>4.8269500699999996</v>
      </c>
      <c r="E32">
        <v>5.7083799999999997E-2</v>
      </c>
      <c r="F32">
        <f t="shared" si="0"/>
        <v>-0.64435106027889821</v>
      </c>
    </row>
    <row r="33" spans="1:6" x14ac:dyDescent="0.2">
      <c r="A33">
        <v>0.67229315000000001</v>
      </c>
      <c r="B33">
        <v>92857.3125</v>
      </c>
      <c r="C33">
        <v>87725</v>
      </c>
      <c r="D33">
        <v>4.9201560000000004</v>
      </c>
      <c r="E33">
        <v>5.4306229999999997E-2</v>
      </c>
      <c r="F33">
        <f t="shared" si="0"/>
        <v>-0.66752290247183976</v>
      </c>
    </row>
    <row r="34" spans="1:6" x14ac:dyDescent="0.2">
      <c r="A34">
        <v>0.67235056000000004</v>
      </c>
      <c r="B34">
        <v>92901.0234375</v>
      </c>
      <c r="C34">
        <v>87596.4375</v>
      </c>
      <c r="D34">
        <v>5.0252852399999997</v>
      </c>
      <c r="E34">
        <v>5.6099000000000003E-2</v>
      </c>
      <c r="F34">
        <f t="shared" ref="F34:F52" si="1">LN((Csat-D34)/(Csat-$D$2))</f>
        <v>-0.69432000783970349</v>
      </c>
    </row>
    <row r="35" spans="1:6" x14ac:dyDescent="0.2">
      <c r="A35">
        <v>0.67240854000000005</v>
      </c>
      <c r="B35">
        <v>92848.75</v>
      </c>
      <c r="C35">
        <v>87871.375</v>
      </c>
      <c r="D35">
        <v>5.1665177299999998</v>
      </c>
      <c r="E35">
        <v>6.0559870000000002E-2</v>
      </c>
      <c r="F35">
        <f t="shared" si="1"/>
        <v>-0.73148867267725426</v>
      </c>
    </row>
    <row r="36" spans="1:6" x14ac:dyDescent="0.2">
      <c r="A36">
        <v>0.67246640999999996</v>
      </c>
      <c r="B36">
        <v>92830.8984375</v>
      </c>
      <c r="C36">
        <v>88443.0078125</v>
      </c>
      <c r="D36">
        <v>5.32909012</v>
      </c>
      <c r="E36">
        <v>6.0983240000000001E-2</v>
      </c>
      <c r="F36">
        <f t="shared" si="1"/>
        <v>-0.77605708585013455</v>
      </c>
    </row>
    <row r="37" spans="1:6" x14ac:dyDescent="0.2">
      <c r="A37">
        <v>0.67252427999999997</v>
      </c>
      <c r="B37">
        <v>92887.1640625</v>
      </c>
      <c r="C37">
        <v>88276.078125</v>
      </c>
      <c r="D37">
        <v>5.4283900300000001</v>
      </c>
      <c r="E37">
        <v>6.1192110000000001E-2</v>
      </c>
      <c r="F37">
        <f t="shared" si="1"/>
        <v>-0.80429024102854385</v>
      </c>
    </row>
    <row r="38" spans="1:6" x14ac:dyDescent="0.2">
      <c r="A38">
        <v>0.67258227000000004</v>
      </c>
      <c r="B38">
        <v>92849.625</v>
      </c>
      <c r="C38">
        <v>88481.640625</v>
      </c>
      <c r="D38">
        <v>5.4881229400000002</v>
      </c>
      <c r="E38">
        <v>6.1871639999999999E-2</v>
      </c>
      <c r="F38">
        <f t="shared" si="1"/>
        <v>-0.82166572798490856</v>
      </c>
    </row>
    <row r="39" spans="1:6" x14ac:dyDescent="0.2">
      <c r="A39">
        <v>0.67264014000000005</v>
      </c>
      <c r="B39">
        <v>92859.6953125</v>
      </c>
      <c r="C39">
        <v>88543.9140625</v>
      </c>
      <c r="D39">
        <v>5.5348506000000004</v>
      </c>
      <c r="E39">
        <v>6.3659010000000002E-2</v>
      </c>
      <c r="F39">
        <f t="shared" si="1"/>
        <v>-0.83547180686150302</v>
      </c>
    </row>
    <row r="40" spans="1:6" x14ac:dyDescent="0.2">
      <c r="A40">
        <v>0.67269800999999996</v>
      </c>
      <c r="B40">
        <v>92884.28125</v>
      </c>
      <c r="C40">
        <v>88680.046875</v>
      </c>
      <c r="D40">
        <v>5.60168219</v>
      </c>
      <c r="E40">
        <v>6.1697509999999997E-2</v>
      </c>
      <c r="F40">
        <f t="shared" si="1"/>
        <v>-0.85555502140759276</v>
      </c>
    </row>
    <row r="41" spans="1:6" x14ac:dyDescent="0.2">
      <c r="A41">
        <v>0.67275587999999997</v>
      </c>
      <c r="B41">
        <v>92816.4921875</v>
      </c>
      <c r="C41">
        <v>88654.7421875</v>
      </c>
      <c r="D41">
        <v>5.7830591199999999</v>
      </c>
      <c r="E41">
        <v>7.5666600000000001E-2</v>
      </c>
      <c r="F41">
        <f t="shared" si="1"/>
        <v>-0.91218425006551829</v>
      </c>
    </row>
    <row r="42" spans="1:6" x14ac:dyDescent="0.2">
      <c r="A42">
        <v>0.67281374999999999</v>
      </c>
      <c r="B42">
        <v>92847.3125</v>
      </c>
      <c r="C42">
        <v>88488.0703125</v>
      </c>
      <c r="D42">
        <v>5.8764433900000004</v>
      </c>
      <c r="E42">
        <v>7.140502E-2</v>
      </c>
      <c r="F42">
        <f t="shared" si="1"/>
        <v>-0.94264103511740338</v>
      </c>
    </row>
    <row r="43" spans="1:6" x14ac:dyDescent="0.2">
      <c r="A43">
        <v>0.67287162</v>
      </c>
      <c r="B43">
        <v>92964.953125</v>
      </c>
      <c r="C43">
        <v>87675.078125</v>
      </c>
      <c r="D43">
        <v>5.9019689599999996</v>
      </c>
      <c r="E43">
        <v>5.7489609999999997E-2</v>
      </c>
      <c r="F43">
        <f t="shared" si="1"/>
        <v>-0.95113006842563652</v>
      </c>
    </row>
    <row r="44" spans="1:6" x14ac:dyDescent="0.2">
      <c r="A44">
        <v>0.67292949000000002</v>
      </c>
      <c r="B44">
        <v>92801.9140625</v>
      </c>
      <c r="C44">
        <v>87719.5390625</v>
      </c>
      <c r="D44">
        <v>5.9632639899999997</v>
      </c>
      <c r="E44">
        <v>5.8158380000000003E-2</v>
      </c>
      <c r="F44">
        <f t="shared" si="1"/>
        <v>-0.97181416118259634</v>
      </c>
    </row>
    <row r="45" spans="1:6" x14ac:dyDescent="0.2">
      <c r="A45">
        <v>0.67298736000000003</v>
      </c>
      <c r="B45">
        <v>93136.7421875</v>
      </c>
      <c r="C45">
        <v>87745.140625</v>
      </c>
      <c r="D45">
        <v>6.0430808100000002</v>
      </c>
      <c r="E45">
        <v>5.1618410000000003E-2</v>
      </c>
      <c r="F45">
        <f t="shared" si="1"/>
        <v>-0.9994061251159152</v>
      </c>
    </row>
    <row r="46" spans="1:6" x14ac:dyDescent="0.2">
      <c r="A46">
        <v>0.67304523000000005</v>
      </c>
      <c r="B46">
        <v>93474.6484375</v>
      </c>
      <c r="C46">
        <v>87510.7421875</v>
      </c>
      <c r="D46">
        <v>6.0758156799999998</v>
      </c>
      <c r="E46">
        <v>5.433354E-2</v>
      </c>
      <c r="F46">
        <f t="shared" si="1"/>
        <v>-1.0109461723941473</v>
      </c>
    </row>
    <row r="47" spans="1:6" x14ac:dyDescent="0.2">
      <c r="A47">
        <v>0.67310309999999995</v>
      </c>
      <c r="B47">
        <v>93639</v>
      </c>
      <c r="C47">
        <v>88024.890625</v>
      </c>
      <c r="D47">
        <v>6.1603608100000002</v>
      </c>
      <c r="E47">
        <v>5.4981639999999998E-2</v>
      </c>
      <c r="F47">
        <f t="shared" si="1"/>
        <v>-1.0413820740754189</v>
      </c>
    </row>
    <row r="48" spans="1:6" x14ac:dyDescent="0.2">
      <c r="A48">
        <v>0.67316085999999997</v>
      </c>
      <c r="B48">
        <v>93815.4296875</v>
      </c>
      <c r="C48">
        <v>87663.4140625</v>
      </c>
      <c r="D48">
        <v>6.2073183099999998</v>
      </c>
      <c r="E48">
        <v>5.8901090000000003E-2</v>
      </c>
      <c r="F48">
        <f t="shared" si="1"/>
        <v>-1.0586954800304507</v>
      </c>
    </row>
    <row r="49" spans="1:6" x14ac:dyDescent="0.2">
      <c r="A49">
        <v>0.67321883999999999</v>
      </c>
      <c r="B49">
        <v>93958.359375</v>
      </c>
      <c r="C49">
        <v>88253.2890625</v>
      </c>
      <c r="D49">
        <v>6.26604033</v>
      </c>
      <c r="E49">
        <v>5.8367080000000002E-2</v>
      </c>
      <c r="F49">
        <f t="shared" si="1"/>
        <v>-1.0807770343211152</v>
      </c>
    </row>
    <row r="50" spans="1:6" x14ac:dyDescent="0.2">
      <c r="A50">
        <v>0.67327671</v>
      </c>
      <c r="B50">
        <v>94117.9296875</v>
      </c>
      <c r="C50">
        <v>88422.4140625</v>
      </c>
      <c r="D50">
        <v>6.3271265000000003</v>
      </c>
      <c r="E50">
        <v>5.8421819999999999E-2</v>
      </c>
      <c r="F50">
        <f t="shared" si="1"/>
        <v>-1.1042770576391663</v>
      </c>
    </row>
    <row r="51" spans="1:6" x14ac:dyDescent="0.2">
      <c r="A51">
        <v>0.67333458000000002</v>
      </c>
      <c r="B51">
        <v>94259.140625</v>
      </c>
      <c r="C51">
        <v>88431.078125</v>
      </c>
      <c r="D51">
        <v>6.4159798600000002</v>
      </c>
      <c r="E51">
        <v>5.7200479999999998E-2</v>
      </c>
      <c r="F51">
        <f t="shared" si="1"/>
        <v>-1.1394762911967715</v>
      </c>
    </row>
    <row r="52" spans="1:6" x14ac:dyDescent="0.2">
      <c r="A52">
        <v>0.67339245000000003</v>
      </c>
      <c r="B52">
        <v>94375.5078125</v>
      </c>
      <c r="C52">
        <v>88901.96875</v>
      </c>
      <c r="D52">
        <v>6.4839363099999998</v>
      </c>
      <c r="E52">
        <v>5.8758100000000001E-2</v>
      </c>
      <c r="F52">
        <f t="shared" si="1"/>
        <v>-1.1672590165877705</v>
      </c>
    </row>
  </sheetData>
  <phoneticPr fontId="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47"/>
  <sheetViews>
    <sheetView workbookViewId="0">
      <selection activeCell="F2" sqref="F2"/>
    </sheetView>
  </sheetViews>
  <sheetFormatPr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</row>
    <row r="2" spans="1:6" x14ac:dyDescent="0.2">
      <c r="A2">
        <v>0.68259349999999996</v>
      </c>
      <c r="B2">
        <v>101583.6875</v>
      </c>
      <c r="C2">
        <v>54815.94140625</v>
      </c>
      <c r="D2">
        <v>1.1146707499999999</v>
      </c>
      <c r="E2">
        <v>2.3954949999999999E-2</v>
      </c>
      <c r="F2">
        <f t="shared" ref="F2:F47" si="0">LN((Csat-D2)/(Csat-$D$2))</f>
        <v>0</v>
      </c>
    </row>
    <row r="3" spans="1:6" x14ac:dyDescent="0.2">
      <c r="A3">
        <v>0.68265136999999998</v>
      </c>
      <c r="B3">
        <v>101611.0234375</v>
      </c>
      <c r="C3">
        <v>54714.65625</v>
      </c>
      <c r="D3">
        <v>1.2220236099999999</v>
      </c>
      <c r="E3">
        <v>2.427089E-2</v>
      </c>
      <c r="F3">
        <f t="shared" si="0"/>
        <v>-1.38920618924223E-2</v>
      </c>
    </row>
    <row r="4" spans="1:6" x14ac:dyDescent="0.2">
      <c r="A4">
        <v>0.68270923999999999</v>
      </c>
      <c r="B4">
        <v>101668.4765625</v>
      </c>
      <c r="C4">
        <v>53973.03125</v>
      </c>
      <c r="D4">
        <v>1.3540354999999999</v>
      </c>
      <c r="E4">
        <v>2.4094290000000001E-2</v>
      </c>
      <c r="F4">
        <f t="shared" si="0"/>
        <v>-3.1244029892497378E-2</v>
      </c>
    </row>
    <row r="5" spans="1:6" x14ac:dyDescent="0.2">
      <c r="A5">
        <v>0.68276711000000001</v>
      </c>
      <c r="B5">
        <v>101653.234375</v>
      </c>
      <c r="C5">
        <v>53918.765625</v>
      </c>
      <c r="D5">
        <v>1.49732244</v>
      </c>
      <c r="E5">
        <v>2.382362E-2</v>
      </c>
      <c r="F5">
        <f t="shared" si="0"/>
        <v>-5.0425158143038121E-2</v>
      </c>
    </row>
    <row r="6" spans="1:6" x14ac:dyDescent="0.2">
      <c r="A6">
        <v>0.68282498000000003</v>
      </c>
      <c r="B6">
        <v>101641.3125</v>
      </c>
      <c r="C6">
        <v>55086.515625</v>
      </c>
      <c r="D6">
        <v>1.6590488000000001</v>
      </c>
      <c r="E6">
        <v>2.4037349999999999E-2</v>
      </c>
      <c r="F6">
        <f t="shared" si="0"/>
        <v>-7.2526083401895078E-2</v>
      </c>
    </row>
    <row r="7" spans="1:6" x14ac:dyDescent="0.2">
      <c r="A7">
        <v>0.68288285000000004</v>
      </c>
      <c r="B7">
        <v>101712.90625</v>
      </c>
      <c r="C7">
        <v>56045.07421875</v>
      </c>
      <c r="D7">
        <v>1.8161695</v>
      </c>
      <c r="E7">
        <v>2.5557150000000001E-2</v>
      </c>
      <c r="F7">
        <f t="shared" si="0"/>
        <v>-9.4475786094112862E-2</v>
      </c>
    </row>
    <row r="8" spans="1:6" x14ac:dyDescent="0.2">
      <c r="A8">
        <v>0.68294071999999995</v>
      </c>
      <c r="B8">
        <v>101767.3828125</v>
      </c>
      <c r="C8">
        <v>57861.63671875</v>
      </c>
      <c r="D8">
        <v>1.9355979000000001</v>
      </c>
      <c r="E8">
        <v>2.516651E-2</v>
      </c>
      <c r="F8">
        <f t="shared" si="0"/>
        <v>-0.11148823585517416</v>
      </c>
    </row>
    <row r="9" spans="1:6" x14ac:dyDescent="0.2">
      <c r="A9">
        <v>0.68299858999999996</v>
      </c>
      <c r="B9">
        <v>101815.375</v>
      </c>
      <c r="C9">
        <v>57731.9609375</v>
      </c>
      <c r="D9">
        <v>2.0817351300000002</v>
      </c>
      <c r="E9">
        <v>2.4555460000000001E-2</v>
      </c>
      <c r="F9">
        <f t="shared" si="0"/>
        <v>-0.13270694666821187</v>
      </c>
    </row>
    <row r="10" spans="1:6" x14ac:dyDescent="0.2">
      <c r="A10">
        <v>0.68305645999999998</v>
      </c>
      <c r="B10">
        <v>101851.9140625</v>
      </c>
      <c r="C10">
        <v>57305.98046875</v>
      </c>
      <c r="D10">
        <v>2.2467679999999999</v>
      </c>
      <c r="E10">
        <v>2.4380200000000001E-2</v>
      </c>
      <c r="F10">
        <f t="shared" si="0"/>
        <v>-0.15722336955905922</v>
      </c>
    </row>
    <row r="11" spans="1:6" x14ac:dyDescent="0.2">
      <c r="A11">
        <v>0.68311432999999999</v>
      </c>
      <c r="B11">
        <v>101899.4921875</v>
      </c>
      <c r="C11">
        <v>55476.73046875</v>
      </c>
      <c r="D11">
        <v>2.39635825</v>
      </c>
      <c r="E11">
        <v>2.462578E-2</v>
      </c>
      <c r="F11">
        <f t="shared" si="0"/>
        <v>-0.17997728134479529</v>
      </c>
    </row>
    <row r="12" spans="1:6" x14ac:dyDescent="0.2">
      <c r="A12">
        <v>0.68317220000000001</v>
      </c>
      <c r="B12">
        <v>101958.9296875</v>
      </c>
      <c r="C12">
        <v>55465.078125</v>
      </c>
      <c r="D12">
        <v>2.5575614</v>
      </c>
      <c r="E12">
        <v>2.4277770000000001E-2</v>
      </c>
      <c r="F12">
        <f t="shared" si="0"/>
        <v>-0.20509144277833788</v>
      </c>
    </row>
    <row r="13" spans="1:6" x14ac:dyDescent="0.2">
      <c r="A13">
        <v>0.68322961000000004</v>
      </c>
      <c r="B13">
        <v>101998.625</v>
      </c>
      <c r="C13">
        <v>54886.98828125</v>
      </c>
      <c r="D13">
        <v>2.6996300199999999</v>
      </c>
      <c r="E13">
        <v>2.381612E-2</v>
      </c>
      <c r="F13">
        <f t="shared" si="0"/>
        <v>-0.22775986485569247</v>
      </c>
    </row>
    <row r="14" spans="1:6" x14ac:dyDescent="0.2">
      <c r="A14">
        <v>0.68328805999999997</v>
      </c>
      <c r="B14">
        <v>102047.6015625</v>
      </c>
      <c r="C14">
        <v>55054.16015625</v>
      </c>
      <c r="D14">
        <v>2.8459942300000001</v>
      </c>
      <c r="E14">
        <v>2.4139689999999998E-2</v>
      </c>
      <c r="F14">
        <f t="shared" si="0"/>
        <v>-0.25166383550259036</v>
      </c>
    </row>
    <row r="15" spans="1:6" x14ac:dyDescent="0.2">
      <c r="A15">
        <v>0.68334592999999999</v>
      </c>
      <c r="B15">
        <v>102099.0390625</v>
      </c>
      <c r="C15">
        <v>54505.1484375</v>
      </c>
      <c r="D15">
        <v>2.9850220699999999</v>
      </c>
      <c r="E15">
        <v>2.4027630000000001E-2</v>
      </c>
      <c r="F15">
        <f t="shared" si="0"/>
        <v>-0.27491133792708811</v>
      </c>
    </row>
    <row r="16" spans="1:6" x14ac:dyDescent="0.2">
      <c r="A16">
        <v>0.68340380000000001</v>
      </c>
      <c r="B16">
        <v>102144.5390625</v>
      </c>
      <c r="C16">
        <v>54843.5390625</v>
      </c>
      <c r="D16">
        <v>3.0696179899999998</v>
      </c>
      <c r="E16">
        <v>2.425045E-2</v>
      </c>
      <c r="F16">
        <f t="shared" si="0"/>
        <v>-0.28932612481207814</v>
      </c>
    </row>
    <row r="17" spans="1:6" x14ac:dyDescent="0.2">
      <c r="A17">
        <v>0.68346167000000002</v>
      </c>
      <c r="B17">
        <v>102183.5390625</v>
      </c>
      <c r="C17">
        <v>55334.87109375</v>
      </c>
      <c r="D17">
        <v>3.19939113</v>
      </c>
      <c r="E17">
        <v>2.4491220000000001E-2</v>
      </c>
      <c r="F17">
        <f t="shared" si="0"/>
        <v>-0.3118508506370361</v>
      </c>
    </row>
    <row r="18" spans="1:6" x14ac:dyDescent="0.2">
      <c r="A18">
        <v>0.68351954000000004</v>
      </c>
      <c r="B18">
        <v>102238.4765625</v>
      </c>
      <c r="C18">
        <v>55435.078125</v>
      </c>
      <c r="D18">
        <v>3.3415706200000002</v>
      </c>
      <c r="E18">
        <v>2.4447759999999999E-2</v>
      </c>
      <c r="F18">
        <f t="shared" si="0"/>
        <v>-0.33712571436417582</v>
      </c>
    </row>
    <row r="19" spans="1:6" x14ac:dyDescent="0.2">
      <c r="A19">
        <v>0.68357741000000005</v>
      </c>
      <c r="B19">
        <v>102292.5859375</v>
      </c>
      <c r="C19">
        <v>55415.08984375</v>
      </c>
      <c r="D19">
        <v>3.4489233499999998</v>
      </c>
      <c r="E19">
        <v>2.4673810000000001E-2</v>
      </c>
      <c r="F19">
        <f t="shared" si="0"/>
        <v>-0.35664194281960199</v>
      </c>
    </row>
    <row r="20" spans="1:6" x14ac:dyDescent="0.2">
      <c r="A20">
        <v>0.68363527999999996</v>
      </c>
      <c r="B20">
        <v>102241.0703125</v>
      </c>
      <c r="C20">
        <v>55793.58203125</v>
      </c>
      <c r="D20">
        <v>3.5569658300000002</v>
      </c>
      <c r="E20">
        <v>2.4095189999999999E-2</v>
      </c>
      <c r="F20">
        <f t="shared" si="0"/>
        <v>-0.37667582761672902</v>
      </c>
    </row>
    <row r="21" spans="1:6" x14ac:dyDescent="0.2">
      <c r="A21">
        <v>0.68369314999999997</v>
      </c>
      <c r="B21">
        <v>102031.125</v>
      </c>
      <c r="C21">
        <v>55436.3984375</v>
      </c>
      <c r="D21">
        <v>3.6815147399999999</v>
      </c>
      <c r="E21">
        <v>2.3868049999999998E-2</v>
      </c>
      <c r="F21">
        <f t="shared" si="0"/>
        <v>-0.4002797165231019</v>
      </c>
    </row>
    <row r="22" spans="1:6" x14ac:dyDescent="0.2">
      <c r="A22">
        <v>0.68375101999999999</v>
      </c>
      <c r="B22">
        <v>102413.8125</v>
      </c>
      <c r="C22">
        <v>55901.16015625</v>
      </c>
      <c r="D22">
        <v>3.8030657799999998</v>
      </c>
      <c r="E22">
        <v>2.4063370000000001E-2</v>
      </c>
      <c r="F22">
        <f t="shared" si="0"/>
        <v>-0.42386545192541192</v>
      </c>
    </row>
    <row r="23" spans="1:6" x14ac:dyDescent="0.2">
      <c r="A23">
        <v>0.68380889</v>
      </c>
      <c r="B23">
        <v>102445.6796875</v>
      </c>
      <c r="C23">
        <v>56342.19921875</v>
      </c>
      <c r="D23">
        <v>3.8853309199999999</v>
      </c>
      <c r="E23">
        <v>2.427437E-2</v>
      </c>
      <c r="F23">
        <f t="shared" si="0"/>
        <v>-0.44014976800873723</v>
      </c>
    </row>
    <row r="24" spans="1:6" x14ac:dyDescent="0.2">
      <c r="A24">
        <v>0.68386676000000002</v>
      </c>
      <c r="B24">
        <v>102487.796875</v>
      </c>
      <c r="C24">
        <v>56577.04296875</v>
      </c>
      <c r="D24">
        <v>3.9942653199999998</v>
      </c>
      <c r="E24">
        <v>2.450919E-2</v>
      </c>
      <c r="F24">
        <f t="shared" si="0"/>
        <v>-0.46212956777485448</v>
      </c>
    </row>
    <row r="25" spans="1:6" x14ac:dyDescent="0.2">
      <c r="A25">
        <v>0.68392463000000003</v>
      </c>
      <c r="B25">
        <v>102537.6953125</v>
      </c>
      <c r="C25">
        <v>56426.25390625</v>
      </c>
      <c r="D25">
        <v>4.1062078499999997</v>
      </c>
      <c r="E25">
        <v>2.4485219999999999E-2</v>
      </c>
      <c r="F25">
        <f t="shared" si="0"/>
        <v>-0.48523117481041833</v>
      </c>
    </row>
    <row r="26" spans="1:6" x14ac:dyDescent="0.2">
      <c r="A26">
        <v>0.68398192000000002</v>
      </c>
      <c r="B26">
        <v>102568.9375</v>
      </c>
      <c r="C26">
        <v>56617.578125</v>
      </c>
      <c r="D26">
        <v>4.2131462099999997</v>
      </c>
      <c r="E26">
        <v>2.4598450000000001E-2</v>
      </c>
      <c r="F26">
        <f t="shared" si="0"/>
        <v>-0.50780995079891911</v>
      </c>
    </row>
    <row r="27" spans="1:6" x14ac:dyDescent="0.2">
      <c r="A27">
        <v>0.68404036999999995</v>
      </c>
      <c r="B27">
        <v>102605.71875</v>
      </c>
      <c r="C27">
        <v>56938.1015625</v>
      </c>
      <c r="D27">
        <v>4.36256456</v>
      </c>
      <c r="E27">
        <v>2.4926460000000001E-2</v>
      </c>
      <c r="F27">
        <f t="shared" si="0"/>
        <v>-0.54023684380057613</v>
      </c>
    </row>
    <row r="28" spans="1:6" x14ac:dyDescent="0.2">
      <c r="A28">
        <v>0.68409823999999997</v>
      </c>
      <c r="B28">
        <v>102654.9296875</v>
      </c>
      <c r="C28">
        <v>57079.6875</v>
      </c>
      <c r="D28">
        <v>4.5234375</v>
      </c>
      <c r="E28">
        <v>2.4622169999999999E-2</v>
      </c>
      <c r="F28">
        <f t="shared" si="0"/>
        <v>-0.57636674093370222</v>
      </c>
    </row>
    <row r="29" spans="1:6" x14ac:dyDescent="0.2">
      <c r="A29">
        <v>0.68415610999999998</v>
      </c>
      <c r="B29">
        <v>102702.15625</v>
      </c>
      <c r="C29">
        <v>57170.1328125</v>
      </c>
      <c r="D29">
        <v>4.6067814800000004</v>
      </c>
      <c r="E29">
        <v>2.4061430000000002E-2</v>
      </c>
      <c r="F29">
        <f t="shared" si="0"/>
        <v>-0.59561091196621962</v>
      </c>
    </row>
    <row r="30" spans="1:6" x14ac:dyDescent="0.2">
      <c r="A30">
        <v>0.68421398</v>
      </c>
      <c r="B30">
        <v>102743.234375</v>
      </c>
      <c r="C30">
        <v>57951.328125</v>
      </c>
      <c r="D30">
        <v>4.7147998800000002</v>
      </c>
      <c r="E30">
        <v>2.4389500000000001E-2</v>
      </c>
      <c r="F30">
        <f t="shared" si="0"/>
        <v>-0.62111647549289251</v>
      </c>
    </row>
    <row r="31" spans="1:6" x14ac:dyDescent="0.2">
      <c r="A31">
        <v>0.68427185000000001</v>
      </c>
      <c r="B31">
        <v>102785.21875</v>
      </c>
      <c r="C31">
        <v>58607.55859375</v>
      </c>
      <c r="D31">
        <v>4.82119608</v>
      </c>
      <c r="E31">
        <v>2.454568E-2</v>
      </c>
      <c r="F31">
        <f t="shared" si="0"/>
        <v>-0.64689146403186182</v>
      </c>
    </row>
    <row r="32" spans="1:6" x14ac:dyDescent="0.2">
      <c r="A32">
        <v>0.68432914</v>
      </c>
      <c r="B32">
        <v>102834.109375</v>
      </c>
      <c r="C32">
        <v>59250.62890625</v>
      </c>
      <c r="D32">
        <v>4.9147977799999998</v>
      </c>
      <c r="E32">
        <v>2.4797570000000001E-2</v>
      </c>
      <c r="F32">
        <f t="shared" si="0"/>
        <v>-0.67012960684417455</v>
      </c>
    </row>
    <row r="33" spans="1:6" x14ac:dyDescent="0.2">
      <c r="A33">
        <v>0.68438759000000005</v>
      </c>
      <c r="B33">
        <v>102885.4375</v>
      </c>
      <c r="C33">
        <v>59232.42578125</v>
      </c>
      <c r="D33">
        <v>5.0446682000000003</v>
      </c>
      <c r="E33">
        <v>2.4930310000000001E-2</v>
      </c>
      <c r="F33">
        <f t="shared" si="0"/>
        <v>-0.70329348709123762</v>
      </c>
    </row>
    <row r="34" spans="1:6" x14ac:dyDescent="0.2">
      <c r="A34">
        <v>0.68444488000000003</v>
      </c>
      <c r="B34">
        <v>102940.8984375</v>
      </c>
      <c r="C34">
        <v>59810.04296875</v>
      </c>
      <c r="D34">
        <v>5.14103317</v>
      </c>
      <c r="E34">
        <v>2.4957279999999998E-2</v>
      </c>
      <c r="F34">
        <f t="shared" si="0"/>
        <v>-0.72863230006549429</v>
      </c>
    </row>
    <row r="35" spans="1:6" x14ac:dyDescent="0.2">
      <c r="A35">
        <v>0.68450275000000005</v>
      </c>
      <c r="B35">
        <v>102994.578125</v>
      </c>
      <c r="C35">
        <v>59720.03515625</v>
      </c>
      <c r="D35">
        <v>5.24474573</v>
      </c>
      <c r="E35">
        <v>2.476455E-2</v>
      </c>
      <c r="F35">
        <f t="shared" si="0"/>
        <v>-0.75664016067084305</v>
      </c>
    </row>
    <row r="36" spans="1:6" x14ac:dyDescent="0.2">
      <c r="A36">
        <v>0.68456119999999998</v>
      </c>
      <c r="B36">
        <v>103061.625</v>
      </c>
      <c r="C36">
        <v>59228.36328125</v>
      </c>
      <c r="D36">
        <v>5.3132882099999996</v>
      </c>
      <c r="E36">
        <v>2.487499E-2</v>
      </c>
      <c r="F36">
        <f t="shared" si="0"/>
        <v>-0.77559032137360628</v>
      </c>
    </row>
    <row r="37" spans="1:6" x14ac:dyDescent="0.2">
      <c r="A37">
        <v>0.68461850000000002</v>
      </c>
      <c r="B37">
        <v>103142.265625</v>
      </c>
      <c r="C37">
        <v>59215.16796875</v>
      </c>
      <c r="D37">
        <v>5.3843703300000003</v>
      </c>
      <c r="E37">
        <v>2.4928450000000001E-2</v>
      </c>
      <c r="F37">
        <f t="shared" si="0"/>
        <v>-0.79562946261499878</v>
      </c>
    </row>
    <row r="38" spans="1:6" x14ac:dyDescent="0.2">
      <c r="A38">
        <v>0.68467648000000003</v>
      </c>
      <c r="B38">
        <v>103191.078125</v>
      </c>
      <c r="C38">
        <v>58734.71875</v>
      </c>
      <c r="D38">
        <v>5.4415822</v>
      </c>
      <c r="E38">
        <v>2.5090749999999998E-2</v>
      </c>
      <c r="F38">
        <f t="shared" si="0"/>
        <v>-0.81205522419577236</v>
      </c>
    </row>
    <row r="39" spans="1:6" x14ac:dyDescent="0.2">
      <c r="A39">
        <v>0.68473435000000005</v>
      </c>
      <c r="B39">
        <v>103246.3828125</v>
      </c>
      <c r="C39">
        <v>58626.8203125</v>
      </c>
      <c r="D39">
        <v>5.5559663800000001</v>
      </c>
      <c r="E39">
        <v>2.4963929999999999E-2</v>
      </c>
      <c r="F39">
        <f t="shared" si="0"/>
        <v>-0.84572717517793539</v>
      </c>
    </row>
    <row r="40" spans="1:6" x14ac:dyDescent="0.2">
      <c r="A40">
        <v>0.68479210999999995</v>
      </c>
      <c r="B40">
        <v>103312.9140625</v>
      </c>
      <c r="C40">
        <v>58724.6484375</v>
      </c>
      <c r="D40">
        <v>5.6393289600000003</v>
      </c>
      <c r="E40">
        <v>2.4802379999999999E-2</v>
      </c>
      <c r="F40">
        <f t="shared" si="0"/>
        <v>-0.87100166976530424</v>
      </c>
    </row>
    <row r="41" spans="1:6" x14ac:dyDescent="0.2">
      <c r="A41">
        <v>0.68484997999999997</v>
      </c>
      <c r="B41">
        <v>103355.390625</v>
      </c>
      <c r="C41">
        <v>58497.890625</v>
      </c>
      <c r="D41">
        <v>5.7171106299999996</v>
      </c>
      <c r="E41">
        <v>2.496102E-2</v>
      </c>
      <c r="F41">
        <f t="shared" si="0"/>
        <v>-0.89517446787774202</v>
      </c>
    </row>
    <row r="42" spans="1:6" x14ac:dyDescent="0.2">
      <c r="A42">
        <v>0.68490795999999998</v>
      </c>
      <c r="B42">
        <v>103416.671875</v>
      </c>
      <c r="C42">
        <v>59088.625</v>
      </c>
      <c r="D42">
        <v>5.8028039900000001</v>
      </c>
      <c r="E42">
        <v>2.4984739999999998E-2</v>
      </c>
      <c r="F42">
        <f t="shared" si="0"/>
        <v>-0.92250050951080698</v>
      </c>
    </row>
    <row r="43" spans="1:6" x14ac:dyDescent="0.2">
      <c r="A43">
        <v>0.68496583</v>
      </c>
      <c r="B43">
        <v>103468.4375</v>
      </c>
      <c r="C43">
        <v>58932.5</v>
      </c>
      <c r="D43">
        <v>5.8772692700000002</v>
      </c>
      <c r="E43">
        <v>2.4793539999999999E-2</v>
      </c>
      <c r="F43">
        <f t="shared" si="0"/>
        <v>-0.94686802561481298</v>
      </c>
    </row>
    <row r="44" spans="1:6" x14ac:dyDescent="0.2">
      <c r="A44">
        <v>0.68502370000000001</v>
      </c>
      <c r="B44">
        <v>103504.859375</v>
      </c>
      <c r="C44">
        <v>57971.1171875</v>
      </c>
      <c r="D44">
        <v>5.9795975700000001</v>
      </c>
      <c r="E44">
        <v>2.4592760000000002E-2</v>
      </c>
      <c r="F44">
        <f t="shared" si="0"/>
        <v>-0.98135236723098707</v>
      </c>
    </row>
    <row r="45" spans="1:6" x14ac:dyDescent="0.2">
      <c r="A45">
        <v>0.68508157000000003</v>
      </c>
      <c r="B45">
        <v>103567.0703125</v>
      </c>
      <c r="C45">
        <v>57420.4453125</v>
      </c>
      <c r="D45">
        <v>6.0821952799999996</v>
      </c>
      <c r="E45">
        <v>2.4806829999999998E-2</v>
      </c>
      <c r="F45">
        <f t="shared" si="0"/>
        <v>-1.0171642193804014</v>
      </c>
    </row>
    <row r="46" spans="1:6" x14ac:dyDescent="0.2">
      <c r="A46">
        <v>0.68513944000000004</v>
      </c>
      <c r="B46">
        <v>103612.453125</v>
      </c>
      <c r="C46">
        <v>57563.62890625</v>
      </c>
      <c r="D46">
        <v>6.1711034800000002</v>
      </c>
      <c r="E46">
        <v>2.4368580000000001E-2</v>
      </c>
      <c r="F46">
        <f t="shared" si="0"/>
        <v>-1.0492700286021739</v>
      </c>
    </row>
    <row r="47" spans="1:6" x14ac:dyDescent="0.2">
      <c r="A47">
        <v>0.68519719999999995</v>
      </c>
      <c r="B47">
        <v>103676.6171875</v>
      </c>
      <c r="C47">
        <v>57378.12109375</v>
      </c>
      <c r="D47">
        <v>6.2374758699999999</v>
      </c>
      <c r="E47">
        <v>2.4102490000000001E-2</v>
      </c>
      <c r="F47">
        <f t="shared" si="0"/>
        <v>-1.0739283255469179</v>
      </c>
    </row>
  </sheetData>
  <phoneticPr fontId="3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43"/>
  <sheetViews>
    <sheetView workbookViewId="0">
      <selection activeCell="F2" sqref="F2"/>
    </sheetView>
  </sheetViews>
  <sheetFormatPr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</row>
    <row r="2" spans="1:6" x14ac:dyDescent="0.2">
      <c r="A2">
        <v>0.69057891000000005</v>
      </c>
      <c r="B2">
        <v>101147.8203125</v>
      </c>
      <c r="C2">
        <v>75782.65625</v>
      </c>
      <c r="D2">
        <v>1.24694598</v>
      </c>
      <c r="E2">
        <v>3.7090060000000001E-2</v>
      </c>
      <c r="F2">
        <f t="shared" ref="F2:F43" si="0">LN((Csat-D2)/(Csat-$D$2))</f>
        <v>0</v>
      </c>
    </row>
    <row r="3" spans="1:6" x14ac:dyDescent="0.2">
      <c r="A3">
        <v>0.69063677999999995</v>
      </c>
      <c r="B3">
        <v>101191.3828125</v>
      </c>
      <c r="C3">
        <v>75433.625</v>
      </c>
      <c r="D3">
        <v>1.43181336</v>
      </c>
      <c r="E3">
        <v>3.6213139999999998E-2</v>
      </c>
      <c r="F3">
        <f t="shared" si="0"/>
        <v>-2.4465151597521464E-2</v>
      </c>
    </row>
    <row r="4" spans="1:6" x14ac:dyDescent="0.2">
      <c r="A4">
        <v>0.69069464999999997</v>
      </c>
      <c r="B4">
        <v>101215.546875</v>
      </c>
      <c r="C4">
        <v>75287.8359375</v>
      </c>
      <c r="D4">
        <v>1.5538232300000001</v>
      </c>
      <c r="E4">
        <v>3.7198120000000001E-2</v>
      </c>
      <c r="F4">
        <f t="shared" si="0"/>
        <v>-4.0946009622875847E-2</v>
      </c>
    </row>
    <row r="5" spans="1:6" x14ac:dyDescent="0.2">
      <c r="A5">
        <v>0.69075251999999998</v>
      </c>
      <c r="B5">
        <v>101241.6484375</v>
      </c>
      <c r="C5">
        <v>75728.1171875</v>
      </c>
      <c r="D5">
        <v>1.69358981</v>
      </c>
      <c r="E5">
        <v>3.7119979999999997E-2</v>
      </c>
      <c r="F5">
        <f t="shared" si="0"/>
        <v>-6.0165356451490896E-2</v>
      </c>
    </row>
    <row r="6" spans="1:6" x14ac:dyDescent="0.2">
      <c r="A6">
        <v>0.69081039</v>
      </c>
      <c r="B6">
        <v>101279.7578125</v>
      </c>
      <c r="C6">
        <v>75668.3125</v>
      </c>
      <c r="D6">
        <v>1.8725522800000001</v>
      </c>
      <c r="E6">
        <v>3.712087E-2</v>
      </c>
      <c r="F6">
        <f t="shared" si="0"/>
        <v>-8.5326453334844385E-2</v>
      </c>
    </row>
    <row r="7" spans="1:6" x14ac:dyDescent="0.2">
      <c r="A7">
        <v>0.69086826000000001</v>
      </c>
      <c r="B7">
        <v>101302.3984375</v>
      </c>
      <c r="C7">
        <v>76004.671875</v>
      </c>
      <c r="D7">
        <v>2.0610246700000001</v>
      </c>
      <c r="E7">
        <v>3.7378620000000001E-2</v>
      </c>
      <c r="F7">
        <f t="shared" si="0"/>
        <v>-0.11252737868439265</v>
      </c>
    </row>
    <row r="8" spans="1:6" x14ac:dyDescent="0.2">
      <c r="A8">
        <v>0.69092613000000003</v>
      </c>
      <c r="B8">
        <v>101319.734375</v>
      </c>
      <c r="C8">
        <v>75044.6015625</v>
      </c>
      <c r="D8">
        <v>2.22849751</v>
      </c>
      <c r="E8">
        <v>3.627114E-2</v>
      </c>
      <c r="F8">
        <f t="shared" si="0"/>
        <v>-0.13733447756158657</v>
      </c>
    </row>
    <row r="9" spans="1:6" x14ac:dyDescent="0.2">
      <c r="A9">
        <v>0.69098400000000004</v>
      </c>
      <c r="B9">
        <v>101337.5078125</v>
      </c>
      <c r="C9">
        <v>74653.953125</v>
      </c>
      <c r="D9">
        <v>2.42294812</v>
      </c>
      <c r="E9">
        <v>3.8560520000000001E-2</v>
      </c>
      <c r="F9">
        <f t="shared" si="0"/>
        <v>-0.16693162934625499</v>
      </c>
    </row>
    <row r="10" spans="1:6" x14ac:dyDescent="0.2">
      <c r="A10">
        <v>0.69104188</v>
      </c>
      <c r="B10">
        <v>101357.875</v>
      </c>
      <c r="C10">
        <v>75871.1171875</v>
      </c>
      <c r="D10">
        <v>2.60076785</v>
      </c>
      <c r="E10">
        <v>3.7947910000000001E-2</v>
      </c>
      <c r="F10">
        <f t="shared" si="0"/>
        <v>-0.19478628989950594</v>
      </c>
    </row>
    <row r="11" spans="1:6" x14ac:dyDescent="0.2">
      <c r="A11">
        <v>0.69109975000000001</v>
      </c>
      <c r="B11">
        <v>101379.3984375</v>
      </c>
      <c r="C11">
        <v>75932.5078125</v>
      </c>
      <c r="D11">
        <v>2.7399675800000001</v>
      </c>
      <c r="E11">
        <v>3.7955719999999998E-2</v>
      </c>
      <c r="F11">
        <f t="shared" si="0"/>
        <v>-0.21714595070967488</v>
      </c>
    </row>
    <row r="12" spans="1:6" x14ac:dyDescent="0.2">
      <c r="A12">
        <v>0.69115762000000003</v>
      </c>
      <c r="B12">
        <v>101389.96875</v>
      </c>
      <c r="C12">
        <v>76279.3984375</v>
      </c>
      <c r="D12">
        <v>2.9107899700000002</v>
      </c>
      <c r="E12">
        <v>3.7147010000000001E-2</v>
      </c>
      <c r="F12">
        <f t="shared" si="0"/>
        <v>-0.24528648293188912</v>
      </c>
    </row>
    <row r="13" spans="1:6" x14ac:dyDescent="0.2">
      <c r="A13">
        <v>0.69121549000000004</v>
      </c>
      <c r="B13">
        <v>101425.71875</v>
      </c>
      <c r="C13">
        <v>75276.0078125</v>
      </c>
      <c r="D13">
        <v>3.0241015</v>
      </c>
      <c r="E13">
        <v>3.620205E-2</v>
      </c>
      <c r="F13">
        <f t="shared" si="0"/>
        <v>-0.26439954737609206</v>
      </c>
    </row>
    <row r="14" spans="1:6" x14ac:dyDescent="0.2">
      <c r="A14">
        <v>0.69127335999999995</v>
      </c>
      <c r="B14">
        <v>101420.234375</v>
      </c>
      <c r="C14">
        <v>74707.375</v>
      </c>
      <c r="D14">
        <v>3.2140324100000002</v>
      </c>
      <c r="E14">
        <v>3.6060519999999999E-2</v>
      </c>
      <c r="F14">
        <f t="shared" si="0"/>
        <v>-0.29727933638610032</v>
      </c>
    </row>
    <row r="15" spans="1:6" x14ac:dyDescent="0.2">
      <c r="A15">
        <v>0.69133122999999996</v>
      </c>
      <c r="B15">
        <v>101479.71875</v>
      </c>
      <c r="C15">
        <v>73339.4921875</v>
      </c>
      <c r="D15">
        <v>3.40954757</v>
      </c>
      <c r="E15">
        <v>3.4939230000000002E-2</v>
      </c>
      <c r="F15">
        <f t="shared" si="0"/>
        <v>-0.33229435466808327</v>
      </c>
    </row>
    <row r="16" spans="1:6" x14ac:dyDescent="0.2">
      <c r="A16">
        <v>0.69138909999999998</v>
      </c>
      <c r="B16">
        <v>101500.8515625</v>
      </c>
      <c r="C16">
        <v>72383.0625</v>
      </c>
      <c r="D16">
        <v>3.5774688700000001</v>
      </c>
      <c r="E16">
        <v>3.4616269999999998E-2</v>
      </c>
      <c r="F16">
        <f t="shared" si="0"/>
        <v>-0.36337840762817536</v>
      </c>
    </row>
    <row r="17" spans="1:6" x14ac:dyDescent="0.2">
      <c r="A17">
        <v>0.69144707999999999</v>
      </c>
      <c r="B17">
        <v>101513.34375</v>
      </c>
      <c r="C17">
        <v>72793.59375</v>
      </c>
      <c r="D17">
        <v>3.7772197699999999</v>
      </c>
      <c r="E17">
        <v>3.5742950000000002E-2</v>
      </c>
      <c r="F17">
        <f t="shared" si="0"/>
        <v>-0.40165857374326347</v>
      </c>
    </row>
    <row r="18" spans="1:6" x14ac:dyDescent="0.2">
      <c r="A18">
        <v>0.69150495000000001</v>
      </c>
      <c r="B18">
        <v>101548.6875</v>
      </c>
      <c r="C18">
        <v>73102.8125</v>
      </c>
      <c r="D18">
        <v>3.9596893799999999</v>
      </c>
      <c r="E18">
        <v>3.5735049999999997E-2</v>
      </c>
      <c r="F18">
        <f t="shared" si="0"/>
        <v>-0.43795572553652495</v>
      </c>
    </row>
    <row r="19" spans="1:6" x14ac:dyDescent="0.2">
      <c r="A19">
        <v>0.69156293999999996</v>
      </c>
      <c r="B19">
        <v>101566.3671875</v>
      </c>
      <c r="C19">
        <v>73900.5546875</v>
      </c>
      <c r="D19">
        <v>4.0963125199999997</v>
      </c>
      <c r="E19">
        <v>3.5742250000000003E-2</v>
      </c>
      <c r="F19">
        <f t="shared" si="0"/>
        <v>-0.46602248664986795</v>
      </c>
    </row>
    <row r="20" spans="1:6" x14ac:dyDescent="0.2">
      <c r="A20">
        <v>0.69162080999999997</v>
      </c>
      <c r="B20">
        <v>101590.703125</v>
      </c>
      <c r="C20">
        <v>74703.265625</v>
      </c>
      <c r="D20">
        <v>4.2035651200000004</v>
      </c>
      <c r="E20">
        <v>3.5854799999999999E-2</v>
      </c>
      <c r="F20">
        <f t="shared" si="0"/>
        <v>-0.48862114908473869</v>
      </c>
    </row>
    <row r="21" spans="1:6" x14ac:dyDescent="0.2">
      <c r="A21">
        <v>0.69167867999999999</v>
      </c>
      <c r="B21">
        <v>101598.140625</v>
      </c>
      <c r="C21">
        <v>75671.4453125</v>
      </c>
      <c r="D21">
        <v>4.2940325699999997</v>
      </c>
      <c r="E21">
        <v>3.6629330000000002E-2</v>
      </c>
      <c r="F21">
        <f t="shared" si="0"/>
        <v>-0.5080883777768801</v>
      </c>
    </row>
    <row r="22" spans="1:6" x14ac:dyDescent="0.2">
      <c r="A22">
        <v>0.69173655000000001</v>
      </c>
      <c r="B22">
        <v>101614.640625</v>
      </c>
      <c r="C22">
        <v>76018.359375</v>
      </c>
      <c r="D22">
        <v>4.3970961600000003</v>
      </c>
      <c r="E22">
        <v>3.694741E-2</v>
      </c>
      <c r="F22">
        <f t="shared" si="0"/>
        <v>-0.53073795873589402</v>
      </c>
    </row>
    <row r="23" spans="1:6" x14ac:dyDescent="0.2">
      <c r="A23">
        <v>0.69179442000000002</v>
      </c>
      <c r="B23">
        <v>101642.8125</v>
      </c>
      <c r="C23">
        <v>75520.8046875</v>
      </c>
      <c r="D23">
        <v>4.5137586599999997</v>
      </c>
      <c r="E23">
        <v>3.6801229999999997E-2</v>
      </c>
      <c r="F23">
        <f t="shared" si="0"/>
        <v>-0.55701075732399763</v>
      </c>
    </row>
    <row r="24" spans="1:6" x14ac:dyDescent="0.2">
      <c r="A24">
        <v>0.69185229000000004</v>
      </c>
      <c r="B24">
        <v>101661.046875</v>
      </c>
      <c r="C24">
        <v>75679.109375</v>
      </c>
      <c r="D24">
        <v>4.65806246</v>
      </c>
      <c r="E24">
        <v>3.679209E-2</v>
      </c>
      <c r="F24">
        <f t="shared" si="0"/>
        <v>-0.59049348078537101</v>
      </c>
    </row>
    <row r="25" spans="1:6" x14ac:dyDescent="0.2">
      <c r="A25">
        <v>0.69191016000000005</v>
      </c>
      <c r="B25">
        <v>101677.34375</v>
      </c>
      <c r="C25">
        <v>75411.6796875</v>
      </c>
      <c r="D25">
        <v>4.7975234999999996</v>
      </c>
      <c r="E25">
        <v>3.6728450000000003E-2</v>
      </c>
      <c r="F25">
        <f t="shared" si="0"/>
        <v>-0.62395398428765225</v>
      </c>
    </row>
    <row r="26" spans="1:6" x14ac:dyDescent="0.2">
      <c r="A26">
        <v>0.69196802999999996</v>
      </c>
      <c r="B26">
        <v>101702.5234375</v>
      </c>
      <c r="C26">
        <v>74787.0078125</v>
      </c>
      <c r="D26">
        <v>4.9342017199999999</v>
      </c>
      <c r="E26">
        <v>3.7337540000000002E-2</v>
      </c>
      <c r="F26">
        <f t="shared" si="0"/>
        <v>-0.65787032795099354</v>
      </c>
    </row>
    <row r="27" spans="1:6" x14ac:dyDescent="0.2">
      <c r="A27">
        <v>0.69202589999999997</v>
      </c>
      <c r="B27">
        <v>101724.765625</v>
      </c>
      <c r="C27">
        <v>75349.609375</v>
      </c>
      <c r="D27">
        <v>5.0560770000000002</v>
      </c>
      <c r="E27">
        <v>3.7189409999999999E-2</v>
      </c>
      <c r="F27">
        <f t="shared" si="0"/>
        <v>-0.68911515009188662</v>
      </c>
    </row>
    <row r="28" spans="1:6" x14ac:dyDescent="0.2">
      <c r="A28">
        <v>0.69208376999999999</v>
      </c>
      <c r="B28">
        <v>101738.453125</v>
      </c>
      <c r="C28">
        <v>75780.3203125</v>
      </c>
      <c r="D28">
        <v>5.18963003</v>
      </c>
      <c r="E28">
        <v>3.7244699999999999E-2</v>
      </c>
      <c r="F28">
        <f t="shared" si="0"/>
        <v>-0.72451346101596958</v>
      </c>
    </row>
    <row r="29" spans="1:6" x14ac:dyDescent="0.2">
      <c r="A29">
        <v>0.69214164</v>
      </c>
      <c r="B29">
        <v>101756.296875</v>
      </c>
      <c r="C29">
        <v>75576.1953125</v>
      </c>
      <c r="D29">
        <v>5.3376908299999997</v>
      </c>
      <c r="E29">
        <v>3.767819E-2</v>
      </c>
      <c r="F29">
        <f t="shared" si="0"/>
        <v>-0.7652796773200421</v>
      </c>
    </row>
    <row r="30" spans="1:6" x14ac:dyDescent="0.2">
      <c r="A30">
        <v>0.69219951000000002</v>
      </c>
      <c r="B30">
        <v>101772.890625</v>
      </c>
      <c r="C30">
        <v>75899.1171875</v>
      </c>
      <c r="D30">
        <v>5.4368624700000003</v>
      </c>
      <c r="E30">
        <v>3.649003E-2</v>
      </c>
      <c r="F30">
        <f t="shared" si="0"/>
        <v>-0.7935449659330539</v>
      </c>
    </row>
    <row r="31" spans="1:6" x14ac:dyDescent="0.2">
      <c r="A31">
        <v>0.69225749999999997</v>
      </c>
      <c r="B31">
        <v>101785.953125</v>
      </c>
      <c r="C31">
        <v>76154.2109375</v>
      </c>
      <c r="D31">
        <v>5.49989653</v>
      </c>
      <c r="E31">
        <v>3.6684189999999998E-2</v>
      </c>
      <c r="F31">
        <f t="shared" si="0"/>
        <v>-0.81193491828406672</v>
      </c>
    </row>
    <row r="32" spans="1:6" x14ac:dyDescent="0.2">
      <c r="A32">
        <v>0.69231536999999999</v>
      </c>
      <c r="B32">
        <v>101809.9609375</v>
      </c>
      <c r="C32">
        <v>75867.96875</v>
      </c>
      <c r="D32">
        <v>5.5933809300000004</v>
      </c>
      <c r="E32">
        <v>3.5681539999999998E-2</v>
      </c>
      <c r="F32">
        <f t="shared" si="0"/>
        <v>-0.83984691012904078</v>
      </c>
    </row>
    <row r="33" spans="1:6" x14ac:dyDescent="0.2">
      <c r="A33">
        <v>0.69237324</v>
      </c>
      <c r="B33">
        <v>101810.265625</v>
      </c>
      <c r="C33">
        <v>75993.0234375</v>
      </c>
      <c r="D33">
        <v>5.6537890400000004</v>
      </c>
      <c r="E33">
        <v>3.6090909999999997E-2</v>
      </c>
      <c r="F33">
        <f t="shared" si="0"/>
        <v>-0.85830659770499362</v>
      </c>
    </row>
    <row r="34" spans="1:6" x14ac:dyDescent="0.2">
      <c r="A34">
        <v>0.69243100000000002</v>
      </c>
      <c r="B34">
        <v>101846.9609375</v>
      </c>
      <c r="C34">
        <v>74550.6796875</v>
      </c>
      <c r="D34">
        <v>5.7511010200000001</v>
      </c>
      <c r="E34">
        <v>3.6098280000000003E-2</v>
      </c>
      <c r="F34">
        <f t="shared" si="0"/>
        <v>-0.88877925264065949</v>
      </c>
    </row>
    <row r="35" spans="1:6" x14ac:dyDescent="0.2">
      <c r="A35">
        <v>0.69248898000000003</v>
      </c>
      <c r="B35">
        <v>101875.2578125</v>
      </c>
      <c r="C35">
        <v>74011.828125</v>
      </c>
      <c r="D35">
        <v>5.8677501699999999</v>
      </c>
      <c r="E35">
        <v>3.5678000000000001E-2</v>
      </c>
      <c r="F35">
        <f t="shared" si="0"/>
        <v>-0.92657481148860643</v>
      </c>
    </row>
    <row r="36" spans="1:6" x14ac:dyDescent="0.2">
      <c r="A36">
        <v>0.69254685000000005</v>
      </c>
      <c r="B36">
        <v>101880.6875</v>
      </c>
      <c r="C36">
        <v>73252.7890625</v>
      </c>
      <c r="D36">
        <v>5.9846763599999999</v>
      </c>
      <c r="E36">
        <v>3.5352719999999997E-2</v>
      </c>
      <c r="F36">
        <f t="shared" si="0"/>
        <v>-0.96595032868153052</v>
      </c>
    </row>
    <row r="37" spans="1:6" x14ac:dyDescent="0.2">
      <c r="A37">
        <v>0.69260460999999995</v>
      </c>
      <c r="B37">
        <v>101901.1484375</v>
      </c>
      <c r="C37">
        <v>73477.7734375</v>
      </c>
      <c r="D37">
        <v>6.0627284000000001</v>
      </c>
      <c r="E37">
        <v>3.500267E-2</v>
      </c>
      <c r="F37">
        <f t="shared" si="0"/>
        <v>-0.99312501990298074</v>
      </c>
    </row>
    <row r="38" spans="1:6" x14ac:dyDescent="0.2">
      <c r="A38">
        <v>0.69266258999999997</v>
      </c>
      <c r="B38">
        <v>101933.59375</v>
      </c>
      <c r="C38">
        <v>73259.734375</v>
      </c>
      <c r="D38">
        <v>6.1347460700000003</v>
      </c>
      <c r="E38">
        <v>3.4853170000000003E-2</v>
      </c>
      <c r="F38">
        <f t="shared" si="0"/>
        <v>-1.0188711767203387</v>
      </c>
    </row>
    <row r="39" spans="1:6" x14ac:dyDescent="0.2">
      <c r="A39">
        <v>0.69272034999999998</v>
      </c>
      <c r="B39">
        <v>101942.734375</v>
      </c>
      <c r="C39">
        <v>72836.7734375</v>
      </c>
      <c r="D39">
        <v>6.1922397599999996</v>
      </c>
      <c r="E39">
        <v>3.5605299999999999E-2</v>
      </c>
      <c r="F39">
        <f t="shared" si="0"/>
        <v>-1.0399117280317947</v>
      </c>
    </row>
    <row r="40" spans="1:6" x14ac:dyDescent="0.2">
      <c r="A40">
        <v>0.69277833</v>
      </c>
      <c r="B40">
        <v>101960.953125</v>
      </c>
      <c r="C40">
        <v>73102.8125</v>
      </c>
      <c r="D40">
        <v>6.2756986599999998</v>
      </c>
      <c r="E40">
        <v>3.5188869999999997E-2</v>
      </c>
      <c r="F40">
        <f t="shared" si="0"/>
        <v>-1.0712645684621716</v>
      </c>
    </row>
    <row r="41" spans="1:6" x14ac:dyDescent="0.2">
      <c r="A41">
        <v>0.69283620000000001</v>
      </c>
      <c r="B41">
        <v>101979.53125</v>
      </c>
      <c r="C41">
        <v>73673.21875</v>
      </c>
      <c r="D41">
        <v>6.37393856</v>
      </c>
      <c r="E41">
        <v>3.517472E-2</v>
      </c>
      <c r="F41">
        <f t="shared" si="0"/>
        <v>-1.1094756318813734</v>
      </c>
    </row>
    <row r="42" spans="1:6" x14ac:dyDescent="0.2">
      <c r="A42">
        <v>0.69289361000000005</v>
      </c>
      <c r="B42">
        <v>101978.2890625</v>
      </c>
      <c r="C42">
        <v>74504.75</v>
      </c>
      <c r="D42">
        <v>6.4079141599999998</v>
      </c>
      <c r="E42">
        <v>3.6438489999999997E-2</v>
      </c>
      <c r="F42">
        <f t="shared" si="0"/>
        <v>-1.1230379487401607</v>
      </c>
    </row>
    <row r="43" spans="1:6" x14ac:dyDescent="0.2">
      <c r="A43">
        <v>0.69295147999999995</v>
      </c>
      <c r="B43">
        <v>101991.125</v>
      </c>
      <c r="C43">
        <v>74538.765625</v>
      </c>
      <c r="D43">
        <v>6.4697651900000004</v>
      </c>
      <c r="E43">
        <v>3.6599319999999998E-2</v>
      </c>
      <c r="F43">
        <f t="shared" si="0"/>
        <v>-1.1482098828538103</v>
      </c>
    </row>
  </sheetData>
  <phoneticPr fontId="3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32"/>
  <sheetViews>
    <sheetView workbookViewId="0">
      <selection activeCell="F2" sqref="F2"/>
    </sheetView>
  </sheetViews>
  <sheetFormatPr defaultRowHeight="12.75" x14ac:dyDescent="0.2"/>
  <sheetData>
    <row r="1" spans="1:6" x14ac:dyDescent="0.2">
      <c r="A1" t="s">
        <v>0</v>
      </c>
      <c r="B1" t="s">
        <v>8</v>
      </c>
      <c r="C1" t="s">
        <v>9</v>
      </c>
      <c r="D1" t="s">
        <v>3</v>
      </c>
      <c r="E1" t="s">
        <v>4</v>
      </c>
      <c r="F1" t="s">
        <v>23</v>
      </c>
    </row>
    <row r="2" spans="1:6" x14ac:dyDescent="0.2">
      <c r="A2">
        <v>0.64632774999999998</v>
      </c>
      <c r="B2">
        <v>98767.546875</v>
      </c>
      <c r="C2">
        <v>74192.6640625</v>
      </c>
      <c r="D2">
        <v>1.10286343</v>
      </c>
      <c r="E2">
        <v>4.110163E-2</v>
      </c>
      <c r="F2">
        <f t="shared" ref="F2:F32" si="0">LN((Csat-D2)/(Csat-$D$2))</f>
        <v>0</v>
      </c>
    </row>
    <row r="3" spans="1:6" x14ac:dyDescent="0.2">
      <c r="A3">
        <v>0.64638505000000002</v>
      </c>
      <c r="B3">
        <v>98807.625</v>
      </c>
      <c r="C3">
        <v>74769.7265625</v>
      </c>
      <c r="D3">
        <v>1.26353323</v>
      </c>
      <c r="E3">
        <v>4.2402759999999998E-2</v>
      </c>
      <c r="F3">
        <f t="shared" si="0"/>
        <v>-2.0832025144167956E-2</v>
      </c>
    </row>
    <row r="4" spans="1:6" x14ac:dyDescent="0.2">
      <c r="A4">
        <v>0.64644349999999995</v>
      </c>
      <c r="B4">
        <v>98832.2265625</v>
      </c>
      <c r="C4">
        <v>75254.1484375</v>
      </c>
      <c r="D4">
        <v>1.4108550500000001</v>
      </c>
      <c r="E4">
        <v>4.3221780000000001E-2</v>
      </c>
      <c r="F4">
        <f t="shared" si="0"/>
        <v>-4.0322445244657217E-2</v>
      </c>
    </row>
    <row r="5" spans="1:6" x14ac:dyDescent="0.2">
      <c r="A5">
        <v>0.64650136999999996</v>
      </c>
      <c r="B5">
        <v>98866.1015625</v>
      </c>
      <c r="C5">
        <v>75751.90625</v>
      </c>
      <c r="D5">
        <v>1.57466376</v>
      </c>
      <c r="E5">
        <v>4.2207840000000003E-2</v>
      </c>
      <c r="F5">
        <f t="shared" si="0"/>
        <v>-6.2449635931655985E-2</v>
      </c>
    </row>
    <row r="6" spans="1:6" x14ac:dyDescent="0.2">
      <c r="A6">
        <v>0.64655923999999998</v>
      </c>
      <c r="B6">
        <v>98898.0703125</v>
      </c>
      <c r="C6">
        <v>76652.5078125</v>
      </c>
      <c r="D6">
        <v>1.73403156</v>
      </c>
      <c r="E6">
        <v>4.4353330000000003E-2</v>
      </c>
      <c r="F6">
        <f t="shared" si="0"/>
        <v>-8.4457288465904445E-2</v>
      </c>
    </row>
    <row r="7" spans="1:6" x14ac:dyDescent="0.2">
      <c r="A7">
        <v>0.64661663999999996</v>
      </c>
      <c r="B7">
        <v>98917.65625</v>
      </c>
      <c r="C7">
        <v>76458.2734375</v>
      </c>
      <c r="D7">
        <v>1.8880564</v>
      </c>
      <c r="E7">
        <v>4.2869119999999997E-2</v>
      </c>
      <c r="F7">
        <f t="shared" si="0"/>
        <v>-0.10619750423589738</v>
      </c>
    </row>
    <row r="8" spans="1:6" x14ac:dyDescent="0.2">
      <c r="A8">
        <v>0.64667450999999998</v>
      </c>
      <c r="B8">
        <v>98955.6171875</v>
      </c>
      <c r="C8">
        <v>76088.8203125</v>
      </c>
      <c r="D8">
        <v>2.0429871099999999</v>
      </c>
      <c r="E8">
        <v>4.3608109999999999E-2</v>
      </c>
      <c r="F8">
        <f t="shared" si="0"/>
        <v>-0.12855305521291632</v>
      </c>
    </row>
    <row r="9" spans="1:6" x14ac:dyDescent="0.2">
      <c r="A9">
        <v>0.64673227</v>
      </c>
      <c r="B9">
        <v>98991.4140625</v>
      </c>
      <c r="C9">
        <v>75901.296875</v>
      </c>
      <c r="D9">
        <v>2.2187514300000002</v>
      </c>
      <c r="E9">
        <v>4.2465610000000001E-2</v>
      </c>
      <c r="F9">
        <f t="shared" si="0"/>
        <v>-0.15453500675857634</v>
      </c>
    </row>
    <row r="10" spans="1:6" x14ac:dyDescent="0.2">
      <c r="A10">
        <v>0.64679025000000001</v>
      </c>
      <c r="B10">
        <v>99022.7421875</v>
      </c>
      <c r="C10">
        <v>76796.515625</v>
      </c>
      <c r="D10">
        <v>2.3660511999999998</v>
      </c>
      <c r="E10">
        <v>4.5110780000000003E-2</v>
      </c>
      <c r="F10">
        <f t="shared" si="0"/>
        <v>-0.17684153802051361</v>
      </c>
    </row>
    <row r="11" spans="1:6" x14ac:dyDescent="0.2">
      <c r="A11">
        <v>0.64684812000000003</v>
      </c>
      <c r="B11">
        <v>99042.609375</v>
      </c>
      <c r="C11">
        <v>77527.7734375</v>
      </c>
      <c r="D11">
        <v>2.4991080800000001</v>
      </c>
      <c r="E11">
        <v>4.3839389999999999E-2</v>
      </c>
      <c r="F11">
        <f t="shared" si="0"/>
        <v>-0.19742804903885111</v>
      </c>
    </row>
    <row r="12" spans="1:6" x14ac:dyDescent="0.2">
      <c r="A12">
        <v>0.64690599999999998</v>
      </c>
      <c r="B12">
        <v>99083.9765625</v>
      </c>
      <c r="C12">
        <v>77415.8359375</v>
      </c>
      <c r="D12">
        <v>2.6368141199999999</v>
      </c>
      <c r="E12">
        <v>4.454574E-2</v>
      </c>
      <c r="F12">
        <f t="shared" si="0"/>
        <v>-0.2191897733845859</v>
      </c>
    </row>
    <row r="13" spans="1:6" x14ac:dyDescent="0.2">
      <c r="A13">
        <v>0.64696387</v>
      </c>
      <c r="B13">
        <v>99099</v>
      </c>
      <c r="C13">
        <v>76529.65625</v>
      </c>
      <c r="D13">
        <v>2.7518944699999999</v>
      </c>
      <c r="E13">
        <v>4.2963469999999997E-2</v>
      </c>
      <c r="F13">
        <f t="shared" si="0"/>
        <v>-0.23774639211584042</v>
      </c>
    </row>
    <row r="14" spans="1:6" x14ac:dyDescent="0.2">
      <c r="A14">
        <v>0.64702185000000001</v>
      </c>
      <c r="B14">
        <v>99134.9765625</v>
      </c>
      <c r="C14">
        <v>77007.3515625</v>
      </c>
      <c r="D14">
        <v>2.8730862099999999</v>
      </c>
      <c r="E14">
        <v>4.4494239999999997E-2</v>
      </c>
      <c r="F14">
        <f t="shared" si="0"/>
        <v>-0.25766803679605177</v>
      </c>
    </row>
    <row r="15" spans="1:6" x14ac:dyDescent="0.2">
      <c r="A15">
        <v>0.64707972000000002</v>
      </c>
      <c r="B15">
        <v>99045.2734375</v>
      </c>
      <c r="C15">
        <v>76803.2265625</v>
      </c>
      <c r="D15">
        <v>3.0221993899999999</v>
      </c>
      <c r="E15">
        <v>4.3308310000000003E-2</v>
      </c>
      <c r="F15">
        <f t="shared" si="0"/>
        <v>-0.28273683773373209</v>
      </c>
    </row>
    <row r="16" spans="1:6" x14ac:dyDescent="0.2">
      <c r="A16">
        <v>0.64713759000000004</v>
      </c>
      <c r="B16">
        <v>98760.625</v>
      </c>
      <c r="C16">
        <v>77058.34375</v>
      </c>
      <c r="D16">
        <v>3.1648235300000001</v>
      </c>
      <c r="E16">
        <v>4.4775200000000001E-2</v>
      </c>
      <c r="F16">
        <f t="shared" si="0"/>
        <v>-0.30731742385747529</v>
      </c>
    </row>
    <row r="17" spans="1:6" x14ac:dyDescent="0.2">
      <c r="A17">
        <v>0.64719534999999995</v>
      </c>
      <c r="B17">
        <v>98655.9609375</v>
      </c>
      <c r="C17">
        <v>77161.71875</v>
      </c>
      <c r="D17">
        <v>3.3017389800000001</v>
      </c>
      <c r="E17">
        <v>4.3774689999999998E-2</v>
      </c>
      <c r="F17">
        <f t="shared" si="0"/>
        <v>-0.33149651867278362</v>
      </c>
    </row>
    <row r="18" spans="1:6" x14ac:dyDescent="0.2">
      <c r="A18">
        <v>0.64725332999999996</v>
      </c>
      <c r="B18">
        <v>98628.7109375</v>
      </c>
      <c r="C18">
        <v>77982.828125</v>
      </c>
      <c r="D18">
        <v>3.4390425699999998</v>
      </c>
      <c r="E18">
        <v>4.5576529999999997E-2</v>
      </c>
      <c r="F18">
        <f t="shared" si="0"/>
        <v>-0.35634588237733122</v>
      </c>
    </row>
    <row r="19" spans="1:6" x14ac:dyDescent="0.2">
      <c r="A19">
        <v>0.64731108999999998</v>
      </c>
      <c r="B19">
        <v>98606.765625</v>
      </c>
      <c r="C19">
        <v>78082.6484375</v>
      </c>
      <c r="D19">
        <v>3.5753147599999999</v>
      </c>
      <c r="E19">
        <v>4.5675470000000003E-2</v>
      </c>
      <c r="F19">
        <f t="shared" si="0"/>
        <v>-0.38163464456859902</v>
      </c>
    </row>
    <row r="20" spans="1:6" x14ac:dyDescent="0.2">
      <c r="A20">
        <v>0.64736906999999999</v>
      </c>
      <c r="B20">
        <v>98551.03125</v>
      </c>
      <c r="C20">
        <v>77983.15625</v>
      </c>
      <c r="D20">
        <v>3.7000238900000002</v>
      </c>
      <c r="E20">
        <v>4.4542869999999998E-2</v>
      </c>
      <c r="F20">
        <f t="shared" si="0"/>
        <v>-0.40535173811835856</v>
      </c>
    </row>
    <row r="21" spans="1:6" x14ac:dyDescent="0.2">
      <c r="A21">
        <v>0.64742683000000001</v>
      </c>
      <c r="B21">
        <v>98473.1875</v>
      </c>
      <c r="C21">
        <v>78206.53125</v>
      </c>
      <c r="D21">
        <v>3.8271131500000002</v>
      </c>
      <c r="E21">
        <v>4.6560039999999997E-2</v>
      </c>
      <c r="F21">
        <f t="shared" si="0"/>
        <v>-0.43011446167235068</v>
      </c>
    </row>
    <row r="22" spans="1:6" x14ac:dyDescent="0.2">
      <c r="A22">
        <v>0.64748470000000002</v>
      </c>
      <c r="B22">
        <v>98419.859375</v>
      </c>
      <c r="C22">
        <v>78603.875</v>
      </c>
      <c r="D22">
        <v>3.9467256100000001</v>
      </c>
      <c r="E22">
        <v>4.5910310000000003E-2</v>
      </c>
      <c r="F22">
        <f t="shared" si="0"/>
        <v>-0.4539941872455302</v>
      </c>
    </row>
    <row r="23" spans="1:6" x14ac:dyDescent="0.2">
      <c r="A23">
        <v>0.64754257000000004</v>
      </c>
      <c r="B23">
        <v>98370.71875</v>
      </c>
      <c r="C23">
        <v>79166.1875</v>
      </c>
      <c r="D23">
        <v>4.0700445199999997</v>
      </c>
      <c r="E23">
        <v>4.564737E-2</v>
      </c>
      <c r="F23">
        <f t="shared" si="0"/>
        <v>-0.4792258450787773</v>
      </c>
    </row>
    <row r="24" spans="1:6" x14ac:dyDescent="0.2">
      <c r="A24">
        <v>0.64760044000000005</v>
      </c>
      <c r="B24">
        <v>98315.4140625</v>
      </c>
      <c r="C24">
        <v>79401.4609375</v>
      </c>
      <c r="D24">
        <v>4.1855311400000001</v>
      </c>
      <c r="E24">
        <v>4.713138E-2</v>
      </c>
      <c r="F24">
        <f t="shared" si="0"/>
        <v>-0.50344656976094426</v>
      </c>
    </row>
    <row r="25" spans="1:6" x14ac:dyDescent="0.2">
      <c r="A25">
        <v>0.64765830999999996</v>
      </c>
      <c r="B25">
        <v>98268.859375</v>
      </c>
      <c r="C25">
        <v>79395.28125</v>
      </c>
      <c r="D25">
        <v>4.2820653899999996</v>
      </c>
      <c r="E25">
        <v>4.814425E-2</v>
      </c>
      <c r="F25">
        <f t="shared" si="0"/>
        <v>-0.52415253367855585</v>
      </c>
    </row>
    <row r="26" spans="1:6" x14ac:dyDescent="0.2">
      <c r="A26">
        <v>0.64771641000000002</v>
      </c>
      <c r="B26">
        <v>98173.359375</v>
      </c>
      <c r="C26">
        <v>79818.8203125</v>
      </c>
      <c r="D26">
        <v>4.3732218700000001</v>
      </c>
      <c r="E26">
        <v>4.9860990000000001E-2</v>
      </c>
      <c r="F26">
        <f t="shared" si="0"/>
        <v>-0.5441065966550872</v>
      </c>
    </row>
    <row r="27" spans="1:6" x14ac:dyDescent="0.2">
      <c r="A27">
        <v>0.64777417000000004</v>
      </c>
      <c r="B27">
        <v>98164.21875</v>
      </c>
      <c r="C27">
        <v>80190.1640625</v>
      </c>
      <c r="D27">
        <v>4.4690256100000001</v>
      </c>
      <c r="E27">
        <v>4.856311E-2</v>
      </c>
      <c r="F27">
        <f t="shared" si="0"/>
        <v>-0.56551612778642701</v>
      </c>
    </row>
    <row r="28" spans="1:6" x14ac:dyDescent="0.2">
      <c r="A28">
        <v>0.64783215000000005</v>
      </c>
      <c r="B28">
        <v>98103.2109375</v>
      </c>
      <c r="C28">
        <v>80103.859375</v>
      </c>
      <c r="D28">
        <v>4.5736770599999996</v>
      </c>
      <c r="E28">
        <v>4.853855E-2</v>
      </c>
      <c r="F28">
        <f t="shared" si="0"/>
        <v>-0.5894389089696298</v>
      </c>
    </row>
    <row r="29" spans="1:6" x14ac:dyDescent="0.2">
      <c r="A29">
        <v>0.64789001999999996</v>
      </c>
      <c r="B29">
        <v>98063.046875</v>
      </c>
      <c r="C29">
        <v>80901.78125</v>
      </c>
      <c r="D29">
        <v>4.6899194700000004</v>
      </c>
      <c r="E29">
        <v>4.9887889999999997E-2</v>
      </c>
      <c r="F29">
        <f t="shared" si="0"/>
        <v>-0.6166999449528886</v>
      </c>
    </row>
    <row r="30" spans="1:6" x14ac:dyDescent="0.2">
      <c r="A30">
        <v>0.64794788999999997</v>
      </c>
      <c r="B30">
        <v>98012</v>
      </c>
      <c r="C30">
        <v>80343.0078125</v>
      </c>
      <c r="D30">
        <v>4.7811379399999998</v>
      </c>
      <c r="E30">
        <v>4.7370519999999999E-2</v>
      </c>
      <c r="F30">
        <f t="shared" si="0"/>
        <v>-0.63862526618380122</v>
      </c>
    </row>
    <row r="31" spans="1:6" x14ac:dyDescent="0.2">
      <c r="A31">
        <v>0.64800575999999999</v>
      </c>
      <c r="B31">
        <v>97939.3203125</v>
      </c>
      <c r="C31">
        <v>80223.1640625</v>
      </c>
      <c r="D31">
        <v>4.8700499500000003</v>
      </c>
      <c r="E31">
        <v>4.8611260000000003E-2</v>
      </c>
      <c r="F31">
        <f t="shared" si="0"/>
        <v>-0.66046905736951622</v>
      </c>
    </row>
    <row r="32" spans="1:6" x14ac:dyDescent="0.2">
      <c r="A32">
        <v>0.64806363</v>
      </c>
      <c r="B32">
        <v>97882.359375</v>
      </c>
      <c r="C32">
        <v>81042.4609375</v>
      </c>
      <c r="D32">
        <v>4.9559044800000001</v>
      </c>
      <c r="E32">
        <v>4.982665E-2</v>
      </c>
      <c r="F32">
        <f t="shared" si="0"/>
        <v>-0.68202440507890361</v>
      </c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13</vt:i4>
      </vt:variant>
    </vt:vector>
  </HeadingPairs>
  <TitlesOfParts>
    <vt:vector size="29" baseType="lpstr">
      <vt:lpstr>Calculations</vt:lpstr>
      <vt:lpstr>50</vt:lpstr>
      <vt:lpstr>200</vt:lpstr>
      <vt:lpstr>300</vt:lpstr>
      <vt:lpstr>400</vt:lpstr>
      <vt:lpstr>500</vt:lpstr>
      <vt:lpstr>600</vt:lpstr>
      <vt:lpstr>700</vt:lpstr>
      <vt:lpstr>800</vt:lpstr>
      <vt:lpstr>1000</vt:lpstr>
      <vt:lpstr>1500</vt:lpstr>
      <vt:lpstr>2000</vt:lpstr>
      <vt:lpstr>2500</vt:lpstr>
      <vt:lpstr>3000</vt:lpstr>
      <vt:lpstr>4000</vt:lpstr>
      <vt:lpstr>5000</vt:lpstr>
      <vt:lpstr>Calculations!_MWO2</vt:lpstr>
      <vt:lpstr>Calculations!airflow</vt:lpstr>
      <vt:lpstr>Calculations!column</vt:lpstr>
      <vt:lpstr>Calculations!Csat</vt:lpstr>
      <vt:lpstr>Csat</vt:lpstr>
      <vt:lpstr>Calculations!D</vt:lpstr>
      <vt:lpstr>Calculations!datakey</vt:lpstr>
      <vt:lpstr>Calculations!kmin</vt:lpstr>
      <vt:lpstr>Calculations!Kvlmax</vt:lpstr>
      <vt:lpstr>Calculations!Qhalf</vt:lpstr>
      <vt:lpstr>Calculations!resultstable</vt:lpstr>
      <vt:lpstr>Calculations!sheet</vt:lpstr>
      <vt:lpstr>Calculations!V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enviro</dc:creator>
  <cp:lastModifiedBy>Monroe Weber-Shirk</cp:lastModifiedBy>
  <dcterms:created xsi:type="dcterms:W3CDTF">2008-03-05T21:22:17Z</dcterms:created>
  <dcterms:modified xsi:type="dcterms:W3CDTF">2017-12-22T17:48:21Z</dcterms:modified>
</cp:coreProperties>
</file>