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bdbemcfs\Analytics\optimizacion_bancaseguros\"/>
    </mc:Choice>
  </mc:AlternateContent>
  <bookViews>
    <workbookView xWindow="-110" yWindow="-110" windowWidth="19420" windowHeight="10420"/>
  </bookViews>
  <sheets>
    <sheet name="mininizar registros" sheetId="1" r:id="rId1"/>
    <sheet name="maximizar vent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2" l="1"/>
  <c r="I30" i="2"/>
  <c r="G30" i="2"/>
  <c r="E30" i="2"/>
  <c r="C30" i="2"/>
  <c r="B31" i="1"/>
  <c r="J31" i="1"/>
  <c r="H31" i="1"/>
  <c r="F31" i="1"/>
  <c r="D31" i="1"/>
  <c r="K28" i="2" l="1"/>
  <c r="K29" i="2"/>
  <c r="J28" i="2"/>
  <c r="J29" i="2"/>
  <c r="J27" i="2"/>
  <c r="K27" i="2"/>
  <c r="G28" i="1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C27" i="2"/>
  <c r="D27" i="2"/>
  <c r="E27" i="2"/>
  <c r="F27" i="2"/>
  <c r="G27" i="2"/>
  <c r="H27" i="2"/>
  <c r="I27" i="2"/>
  <c r="B27" i="2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C28" i="1"/>
  <c r="D28" i="1"/>
  <c r="E28" i="1"/>
  <c r="F28" i="1"/>
  <c r="H28" i="1"/>
  <c r="I28" i="1"/>
  <c r="J28" i="1"/>
  <c r="K28" i="1"/>
  <c r="B28" i="1"/>
</calcChain>
</file>

<file path=xl/sharedStrings.xml><?xml version="1.0" encoding="utf-8"?>
<sst xmlns="http://schemas.openxmlformats.org/spreadsheetml/2006/main" count="178" uniqueCount="16">
  <si>
    <t>Septiembre</t>
  </si>
  <si>
    <t>Agosto</t>
  </si>
  <si>
    <t>Octubre</t>
  </si>
  <si>
    <t>Noviembre</t>
  </si>
  <si>
    <t>Registros</t>
  </si>
  <si>
    <t>Ventas</t>
  </si>
  <si>
    <t>Optimista</t>
  </si>
  <si>
    <t>Pesimista</t>
  </si>
  <si>
    <t>Promedio</t>
  </si>
  <si>
    <t>PIF</t>
  </si>
  <si>
    <t>Total Registros</t>
  </si>
  <si>
    <t>Total Ventas</t>
  </si>
  <si>
    <t>Diciembre</t>
  </si>
  <si>
    <t>Aleatorio</t>
  </si>
  <si>
    <t>Cáncer</t>
  </si>
  <si>
    <t>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</si>
</sst>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4"/>
      <color rgb="FFFFFFFF"/>
      <name val="Calibri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A6C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 readingOrder="1"/>
    </xf>
    <xf numFmtId="3" fontId="3" fillId="0" borderId="9" xfId="0" applyNumberFormat="1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5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92" zoomScaleNormal="92" workbookViewId="0">
      <selection activeCell="A18" sqref="A18:K24"/>
    </sheetView>
  </sheetViews>
  <sheetFormatPr baseColWidth="10" defaultRowHeight="14.5" x14ac:dyDescent="0.35"/>
  <cols>
    <col min="2" max="2" width="13.08984375" bestFit="1" customWidth="1"/>
    <col min="3" max="3" width="11.26953125" bestFit="1" customWidth="1"/>
    <col min="4" max="4" width="13.08984375" bestFit="1" customWidth="1"/>
    <col min="5" max="5" width="11.26953125" bestFit="1" customWidth="1"/>
    <col min="6" max="6" width="13.08984375" bestFit="1" customWidth="1"/>
    <col min="7" max="7" width="11.26953125" bestFit="1" customWidth="1"/>
    <col min="8" max="8" width="13.08984375" bestFit="1" customWidth="1"/>
    <col min="9" max="9" width="11.26953125" bestFit="1" customWidth="1"/>
    <col min="10" max="10" width="8.36328125" bestFit="1" customWidth="1"/>
    <col min="11" max="11" width="6.54296875" bestFit="1" customWidth="1"/>
  </cols>
  <sheetData>
    <row r="1" spans="1:11" x14ac:dyDescent="0.35">
      <c r="A1" s="1"/>
      <c r="B1" s="15" t="s">
        <v>14</v>
      </c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35">
      <c r="A2" s="1"/>
      <c r="B2" s="7" t="s">
        <v>1</v>
      </c>
      <c r="C2" s="7"/>
      <c r="D2" s="7" t="s">
        <v>0</v>
      </c>
      <c r="E2" s="7"/>
      <c r="F2" s="7" t="s">
        <v>2</v>
      </c>
      <c r="G2" s="7"/>
      <c r="H2" s="7" t="s">
        <v>3</v>
      </c>
      <c r="I2" s="7"/>
      <c r="J2" s="7" t="s">
        <v>12</v>
      </c>
      <c r="K2" s="7"/>
    </row>
    <row r="3" spans="1:11" x14ac:dyDescent="0.35">
      <c r="A3" s="1"/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  <c r="J3" s="3" t="s">
        <v>4</v>
      </c>
      <c r="K3" s="3" t="s">
        <v>5</v>
      </c>
    </row>
    <row r="4" spans="1:11" x14ac:dyDescent="0.35">
      <c r="A4" s="2" t="s">
        <v>6</v>
      </c>
      <c r="B4" s="18">
        <v>8934</v>
      </c>
      <c r="C4" s="18">
        <v>1089.22</v>
      </c>
      <c r="D4" s="18">
        <v>5332</v>
      </c>
      <c r="E4" s="18">
        <v>855.20799999999997</v>
      </c>
      <c r="F4" s="18">
        <v>0</v>
      </c>
      <c r="G4" s="18">
        <v>0</v>
      </c>
      <c r="H4" s="18">
        <v>1677</v>
      </c>
      <c r="I4" s="18">
        <v>236.12200000000001</v>
      </c>
      <c r="J4" s="18">
        <v>5156</v>
      </c>
      <c r="K4" s="18">
        <v>759.41800000000001</v>
      </c>
    </row>
    <row r="5" spans="1:11" x14ac:dyDescent="0.35">
      <c r="A5" s="2" t="s">
        <v>7</v>
      </c>
      <c r="B5" s="18">
        <v>0</v>
      </c>
      <c r="C5" s="18">
        <v>0</v>
      </c>
      <c r="D5" s="18">
        <v>7165</v>
      </c>
      <c r="E5" s="18">
        <v>610.31299999999999</v>
      </c>
      <c r="F5" s="18">
        <v>0</v>
      </c>
      <c r="G5" s="18">
        <v>0</v>
      </c>
      <c r="H5" s="18">
        <v>1782</v>
      </c>
      <c r="I5" s="18">
        <v>129.46799999999999</v>
      </c>
      <c r="J5" s="18">
        <v>3096</v>
      </c>
      <c r="K5" s="18">
        <v>319.88099999999997</v>
      </c>
    </row>
    <row r="6" spans="1:11" x14ac:dyDescent="0.35">
      <c r="A6" s="2" t="s">
        <v>8</v>
      </c>
      <c r="B6" s="18">
        <v>0</v>
      </c>
      <c r="C6" s="18">
        <v>0</v>
      </c>
      <c r="D6" s="18">
        <v>2629</v>
      </c>
      <c r="E6" s="18">
        <v>337.94900000000001</v>
      </c>
      <c r="F6" s="18">
        <v>0</v>
      </c>
      <c r="G6" s="18">
        <v>0</v>
      </c>
      <c r="H6" s="18">
        <v>1677</v>
      </c>
      <c r="I6" s="18">
        <v>185.14099999999999</v>
      </c>
      <c r="J6" s="18">
        <v>2573</v>
      </c>
      <c r="K6" s="18">
        <v>365.80799999999999</v>
      </c>
    </row>
    <row r="7" spans="1:11" x14ac:dyDescent="0.35">
      <c r="A7" s="5" t="s">
        <v>13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</row>
    <row r="9" spans="1:11" x14ac:dyDescent="0.35">
      <c r="A9" s="1"/>
      <c r="B9" s="13" t="s">
        <v>15</v>
      </c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35">
      <c r="A10" s="1"/>
      <c r="B10" s="7" t="s">
        <v>1</v>
      </c>
      <c r="C10" s="7"/>
      <c r="D10" s="7" t="s">
        <v>0</v>
      </c>
      <c r="E10" s="7"/>
      <c r="F10" s="7" t="s">
        <v>2</v>
      </c>
      <c r="G10" s="7"/>
      <c r="H10" s="7" t="s">
        <v>3</v>
      </c>
      <c r="I10" s="7"/>
      <c r="J10" s="7" t="s">
        <v>12</v>
      </c>
      <c r="K10" s="7"/>
    </row>
    <row r="11" spans="1:11" x14ac:dyDescent="0.35">
      <c r="A11" s="1"/>
      <c r="B11" s="3" t="s">
        <v>4</v>
      </c>
      <c r="C11" s="3" t="s">
        <v>5</v>
      </c>
      <c r="D11" s="3" t="s">
        <v>4</v>
      </c>
      <c r="E11" s="3" t="s">
        <v>5</v>
      </c>
      <c r="F11" s="3" t="s">
        <v>4</v>
      </c>
      <c r="G11" s="3" t="s">
        <v>5</v>
      </c>
      <c r="H11" s="3" t="s">
        <v>4</v>
      </c>
      <c r="I11" s="3" t="s">
        <v>5</v>
      </c>
      <c r="J11" s="3" t="s">
        <v>4</v>
      </c>
      <c r="K11" s="3" t="s">
        <v>5</v>
      </c>
    </row>
    <row r="12" spans="1:11" x14ac:dyDescent="0.35">
      <c r="A12" s="4" t="s">
        <v>6</v>
      </c>
      <c r="B12" s="18">
        <v>0</v>
      </c>
      <c r="C12" s="18">
        <v>0</v>
      </c>
      <c r="D12" s="18">
        <v>0</v>
      </c>
      <c r="E12" s="18">
        <v>0</v>
      </c>
      <c r="F12" s="18">
        <v>1</v>
      </c>
      <c r="G12" s="18">
        <v>3.0599999999999999E-2</v>
      </c>
      <c r="H12" s="18">
        <v>3.0599999999999999E-2</v>
      </c>
      <c r="I12" s="18">
        <v>3.0599999999999999E-2</v>
      </c>
      <c r="J12" s="18">
        <v>1</v>
      </c>
      <c r="K12" s="18">
        <v>4.6800000000000001E-2</v>
      </c>
    </row>
    <row r="13" spans="1:11" x14ac:dyDescent="0.35">
      <c r="A13" s="4" t="s">
        <v>7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1240</v>
      </c>
      <c r="I13" s="18">
        <v>83.823999999999998</v>
      </c>
      <c r="J13" s="18">
        <v>1</v>
      </c>
      <c r="K13" s="18">
        <v>1.67E-2</v>
      </c>
    </row>
    <row r="14" spans="1:11" x14ac:dyDescent="0.35">
      <c r="A14" s="4" t="s">
        <v>8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35">
      <c r="A15" s="5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11" x14ac:dyDescent="0.35">
      <c r="A18" s="1"/>
      <c r="B18" s="11" t="s">
        <v>9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5">
      <c r="A19" s="1"/>
      <c r="B19" s="8" t="s">
        <v>1</v>
      </c>
      <c r="C19" s="9"/>
      <c r="D19" s="8" t="s">
        <v>0</v>
      </c>
      <c r="E19" s="9"/>
      <c r="F19" s="8" t="s">
        <v>2</v>
      </c>
      <c r="G19" s="9"/>
      <c r="H19" s="8" t="s">
        <v>3</v>
      </c>
      <c r="I19" s="9"/>
      <c r="J19" s="8" t="s">
        <v>12</v>
      </c>
      <c r="K19" s="9"/>
    </row>
    <row r="20" spans="1:11" x14ac:dyDescent="0.35">
      <c r="A20" s="1"/>
      <c r="B20" s="3" t="s">
        <v>4</v>
      </c>
      <c r="C20" s="3" t="s">
        <v>5</v>
      </c>
      <c r="D20" s="3" t="s">
        <v>4</v>
      </c>
      <c r="E20" s="3" t="s">
        <v>5</v>
      </c>
      <c r="F20" s="3" t="s">
        <v>4</v>
      </c>
      <c r="G20" s="3" t="s">
        <v>5</v>
      </c>
      <c r="H20" s="3" t="s">
        <v>4</v>
      </c>
      <c r="I20" s="3" t="s">
        <v>5</v>
      </c>
      <c r="J20" s="3" t="s">
        <v>4</v>
      </c>
      <c r="K20" s="3" t="s">
        <v>5</v>
      </c>
    </row>
    <row r="21" spans="1:11" x14ac:dyDescent="0.35">
      <c r="A21" s="4" t="s">
        <v>6</v>
      </c>
      <c r="B21" s="18">
        <v>6052</v>
      </c>
      <c r="C21" s="18">
        <v>706.82</v>
      </c>
      <c r="D21" s="18">
        <v>6219</v>
      </c>
      <c r="E21" s="18">
        <v>940.88300000000004</v>
      </c>
      <c r="F21" s="18">
        <v>11611</v>
      </c>
      <c r="G21" s="18">
        <v>1795.99</v>
      </c>
      <c r="H21" s="18">
        <v>9807</v>
      </c>
      <c r="I21" s="18">
        <v>1559.89</v>
      </c>
      <c r="J21" s="18">
        <v>4501</v>
      </c>
      <c r="K21" s="18">
        <v>531.56799999999998</v>
      </c>
    </row>
    <row r="22" spans="1:11" x14ac:dyDescent="0.35">
      <c r="A22" s="2" t="s">
        <v>7</v>
      </c>
      <c r="B22" s="18">
        <v>19066</v>
      </c>
      <c r="C22" s="18">
        <v>1796.02</v>
      </c>
      <c r="D22" s="18">
        <v>11854</v>
      </c>
      <c r="E22" s="18">
        <v>1185.4000000000001</v>
      </c>
      <c r="F22" s="18">
        <v>19893</v>
      </c>
      <c r="G22" s="18">
        <v>1796.01</v>
      </c>
      <c r="H22" s="18">
        <v>15840</v>
      </c>
      <c r="I22" s="18">
        <v>1582.71</v>
      </c>
      <c r="J22" s="18">
        <v>12756</v>
      </c>
      <c r="K22" s="18">
        <v>971.10599999999999</v>
      </c>
    </row>
    <row r="23" spans="1:11" x14ac:dyDescent="0.35">
      <c r="A23" s="2" t="s">
        <v>8</v>
      </c>
      <c r="B23" s="18">
        <v>19066</v>
      </c>
      <c r="C23" s="18">
        <v>1796.02</v>
      </c>
      <c r="D23" s="18">
        <v>11693</v>
      </c>
      <c r="E23" s="18">
        <v>1458.07</v>
      </c>
      <c r="F23" s="18">
        <v>14905</v>
      </c>
      <c r="G23" s="18">
        <v>1796.02</v>
      </c>
      <c r="H23" s="18">
        <v>12540</v>
      </c>
      <c r="I23" s="18">
        <v>1610.89</v>
      </c>
      <c r="J23" s="18">
        <v>9668</v>
      </c>
      <c r="K23" s="18">
        <v>925.22799999999995</v>
      </c>
    </row>
    <row r="24" spans="1:11" x14ac:dyDescent="0.35">
      <c r="A24" s="5" t="s">
        <v>13</v>
      </c>
      <c r="B24" s="18">
        <v>37766.28807855388</v>
      </c>
      <c r="C24" s="18">
        <v>1796</v>
      </c>
      <c r="D24" s="18">
        <v>36092.587535075225</v>
      </c>
      <c r="E24" s="18">
        <v>1796</v>
      </c>
      <c r="F24" s="18">
        <v>36403.378622703713</v>
      </c>
      <c r="G24" s="18">
        <v>1796</v>
      </c>
      <c r="H24" s="18">
        <v>36922.049658923315</v>
      </c>
      <c r="I24" s="18">
        <v>1796</v>
      </c>
      <c r="J24" s="19">
        <v>34680.938056244908</v>
      </c>
      <c r="K24" s="19">
        <v>1291</v>
      </c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11" x14ac:dyDescent="0.35">
      <c r="A26" s="1"/>
      <c r="B26" s="7" t="s">
        <v>1</v>
      </c>
      <c r="C26" s="7"/>
      <c r="D26" s="7" t="s">
        <v>0</v>
      </c>
      <c r="E26" s="7"/>
      <c r="F26" s="7" t="s">
        <v>2</v>
      </c>
      <c r="G26" s="7"/>
      <c r="H26" s="7" t="s">
        <v>3</v>
      </c>
      <c r="I26" s="7"/>
      <c r="J26" s="7" t="s">
        <v>12</v>
      </c>
      <c r="K26" s="7"/>
    </row>
    <row r="27" spans="1:11" x14ac:dyDescent="0.35">
      <c r="A27" s="1"/>
      <c r="B27" s="3" t="s">
        <v>10</v>
      </c>
      <c r="C27" s="3" t="s">
        <v>11</v>
      </c>
      <c r="D27" s="3" t="s">
        <v>10</v>
      </c>
      <c r="E27" s="3" t="s">
        <v>11</v>
      </c>
      <c r="F27" s="3" t="s">
        <v>10</v>
      </c>
      <c r="G27" s="3" t="s">
        <v>11</v>
      </c>
      <c r="H27" s="3" t="s">
        <v>10</v>
      </c>
      <c r="I27" s="3" t="s">
        <v>11</v>
      </c>
      <c r="J27" s="3" t="s">
        <v>4</v>
      </c>
      <c r="K27" s="3" t="s">
        <v>5</v>
      </c>
    </row>
    <row r="28" spans="1:11" x14ac:dyDescent="0.35">
      <c r="A28" s="2" t="s">
        <v>6</v>
      </c>
      <c r="B28" s="18">
        <f>SUM(B4,B12,B21)</f>
        <v>14986</v>
      </c>
      <c r="C28" s="18">
        <f t="shared" ref="C28:K28" si="0">SUM(C4,C12,C21)</f>
        <v>1796.04</v>
      </c>
      <c r="D28" s="18">
        <f t="shared" si="0"/>
        <v>11551</v>
      </c>
      <c r="E28" s="18">
        <f t="shared" si="0"/>
        <v>1796.0909999999999</v>
      </c>
      <c r="F28" s="18">
        <f t="shared" si="0"/>
        <v>11612</v>
      </c>
      <c r="G28" s="18">
        <f>SUM(G4,G12,G21)</f>
        <v>1796.0206000000001</v>
      </c>
      <c r="H28" s="18">
        <f t="shared" si="0"/>
        <v>11484.0306</v>
      </c>
      <c r="I28" s="18">
        <f t="shared" si="0"/>
        <v>1796.0426000000002</v>
      </c>
      <c r="J28" s="18">
        <f t="shared" si="0"/>
        <v>9658</v>
      </c>
      <c r="K28" s="18">
        <f t="shared" si="0"/>
        <v>1291.0328</v>
      </c>
    </row>
    <row r="29" spans="1:11" x14ac:dyDescent="0.35">
      <c r="A29" s="2" t="s">
        <v>7</v>
      </c>
      <c r="B29" s="18">
        <f t="shared" ref="B29:K29" si="1">SUM(B5,B13,B22)</f>
        <v>19066</v>
      </c>
      <c r="C29" s="18">
        <f t="shared" si="1"/>
        <v>1796.02</v>
      </c>
      <c r="D29" s="18">
        <f t="shared" si="1"/>
        <v>19019</v>
      </c>
      <c r="E29" s="18">
        <f t="shared" si="1"/>
        <v>1795.7130000000002</v>
      </c>
      <c r="F29" s="18">
        <f t="shared" si="1"/>
        <v>19893</v>
      </c>
      <c r="G29" s="18">
        <f t="shared" si="1"/>
        <v>1796.01</v>
      </c>
      <c r="H29" s="18">
        <f t="shared" si="1"/>
        <v>18862</v>
      </c>
      <c r="I29" s="18">
        <f t="shared" si="1"/>
        <v>1796.002</v>
      </c>
      <c r="J29" s="18">
        <f t="shared" si="1"/>
        <v>15853</v>
      </c>
      <c r="K29" s="18">
        <f t="shared" si="1"/>
        <v>1291.0037</v>
      </c>
    </row>
    <row r="30" spans="1:11" x14ac:dyDescent="0.35">
      <c r="A30" s="2" t="s">
        <v>8</v>
      </c>
      <c r="B30" s="18">
        <f t="shared" ref="B30:K30" si="2">SUM(B6,B14,B23)</f>
        <v>19066</v>
      </c>
      <c r="C30" s="18">
        <f t="shared" si="2"/>
        <v>1796.02</v>
      </c>
      <c r="D30" s="18">
        <f t="shared" si="2"/>
        <v>14322</v>
      </c>
      <c r="E30" s="18">
        <f t="shared" si="2"/>
        <v>1796.019</v>
      </c>
      <c r="F30" s="18">
        <f t="shared" si="2"/>
        <v>14905</v>
      </c>
      <c r="G30" s="18">
        <f t="shared" si="2"/>
        <v>1796.02</v>
      </c>
      <c r="H30" s="18">
        <f t="shared" si="2"/>
        <v>14217</v>
      </c>
      <c r="I30" s="18">
        <f t="shared" si="2"/>
        <v>1796.0310000000002</v>
      </c>
      <c r="J30" s="18">
        <f t="shared" si="2"/>
        <v>12241</v>
      </c>
      <c r="K30" s="18">
        <f t="shared" si="2"/>
        <v>1291.0360000000001</v>
      </c>
    </row>
    <row r="31" spans="1:11" x14ac:dyDescent="0.35">
      <c r="A31" s="5" t="s">
        <v>13</v>
      </c>
      <c r="B31" s="18">
        <f>C31/0.04755564</f>
        <v>37766.28807855388</v>
      </c>
      <c r="C31" s="18">
        <v>1796</v>
      </c>
      <c r="D31" s="18">
        <f>E31/0.04976091</f>
        <v>36092.587535075225</v>
      </c>
      <c r="E31" s="18">
        <v>1796</v>
      </c>
      <c r="F31" s="18">
        <f>G31/0.04933608</f>
        <v>36403.378622703713</v>
      </c>
      <c r="G31" s="18">
        <v>1796</v>
      </c>
      <c r="H31" s="18">
        <f>+I31/0.04864302</f>
        <v>36922.049658923315</v>
      </c>
      <c r="I31" s="18">
        <v>1796</v>
      </c>
      <c r="J31" s="19">
        <f>+K31/0.03722506</f>
        <v>34680.938056244908</v>
      </c>
      <c r="K31" s="19">
        <v>1291</v>
      </c>
    </row>
    <row r="33" spans="1:11" x14ac:dyDescent="0.35">
      <c r="E33" s="5"/>
    </row>
    <row r="37" spans="1:11" ht="22.5" x14ac:dyDescent="0.35">
      <c r="A37" s="20"/>
      <c r="B37" s="25" t="s">
        <v>14</v>
      </c>
      <c r="C37" s="26"/>
      <c r="D37" s="26"/>
      <c r="E37" s="26"/>
      <c r="F37" s="26"/>
      <c r="G37" s="26"/>
      <c r="H37" s="26"/>
      <c r="I37" s="26"/>
      <c r="J37" s="26"/>
      <c r="K37" s="27"/>
    </row>
    <row r="38" spans="1:11" ht="22.5" x14ac:dyDescent="0.35">
      <c r="A38" s="20"/>
      <c r="B38" s="25" t="s">
        <v>1</v>
      </c>
      <c r="C38" s="27"/>
      <c r="D38" s="25" t="s">
        <v>0</v>
      </c>
      <c r="E38" s="27"/>
      <c r="F38" s="25" t="s">
        <v>2</v>
      </c>
      <c r="G38" s="27"/>
      <c r="H38" s="25" t="s">
        <v>3</v>
      </c>
      <c r="I38" s="27"/>
      <c r="J38" s="25" t="s">
        <v>12</v>
      </c>
      <c r="K38" s="27"/>
    </row>
    <row r="39" spans="1:11" ht="37" x14ac:dyDescent="0.35">
      <c r="A39" s="21"/>
      <c r="B39" s="22" t="s">
        <v>4</v>
      </c>
      <c r="C39" s="22" t="s">
        <v>5</v>
      </c>
      <c r="D39" s="22" t="s">
        <v>4</v>
      </c>
      <c r="E39" s="22" t="s">
        <v>5</v>
      </c>
      <c r="F39" s="22" t="s">
        <v>4</v>
      </c>
      <c r="G39" s="22" t="s">
        <v>5</v>
      </c>
      <c r="H39" s="22" t="s">
        <v>4</v>
      </c>
      <c r="I39" s="22" t="s">
        <v>5</v>
      </c>
      <c r="J39" s="22" t="s">
        <v>4</v>
      </c>
      <c r="K39" s="22" t="s">
        <v>5</v>
      </c>
    </row>
    <row r="40" spans="1:11" ht="37" x14ac:dyDescent="0.35">
      <c r="A40" s="22" t="s">
        <v>6</v>
      </c>
      <c r="B40" s="23">
        <v>23355</v>
      </c>
      <c r="C40" s="23">
        <v>2644</v>
      </c>
      <c r="D40" s="23">
        <v>29592</v>
      </c>
      <c r="E40" s="23">
        <v>3762</v>
      </c>
      <c r="F40" s="23">
        <v>2023</v>
      </c>
      <c r="G40" s="24">
        <v>206</v>
      </c>
      <c r="H40" s="23">
        <v>4312</v>
      </c>
      <c r="I40" s="24">
        <v>514</v>
      </c>
      <c r="J40" s="23">
        <v>10513</v>
      </c>
      <c r="K40" s="23">
        <v>1284</v>
      </c>
    </row>
    <row r="41" spans="1:11" ht="18.5" x14ac:dyDescent="0.35">
      <c r="A41" s="22" t="s">
        <v>7</v>
      </c>
      <c r="B41" s="24">
        <v>456</v>
      </c>
      <c r="C41" s="24">
        <v>22</v>
      </c>
      <c r="D41" s="23">
        <v>16481</v>
      </c>
      <c r="E41" s="23">
        <v>1301</v>
      </c>
      <c r="F41" s="24">
        <v>0</v>
      </c>
      <c r="G41" s="24">
        <v>0</v>
      </c>
      <c r="H41" s="23">
        <v>2640</v>
      </c>
      <c r="I41" s="24">
        <v>175</v>
      </c>
      <c r="J41" s="23">
        <v>4544</v>
      </c>
      <c r="K41" s="24">
        <v>402</v>
      </c>
    </row>
    <row r="42" spans="1:11" ht="37" x14ac:dyDescent="0.35">
      <c r="A42" s="22" t="s">
        <v>8</v>
      </c>
      <c r="B42" s="23">
        <v>8569</v>
      </c>
      <c r="C42" s="24">
        <v>649</v>
      </c>
      <c r="D42" s="23">
        <v>16643</v>
      </c>
      <c r="E42" s="23">
        <v>1810</v>
      </c>
      <c r="F42" s="23">
        <v>2023</v>
      </c>
      <c r="G42" s="24">
        <v>156</v>
      </c>
      <c r="H42" s="23">
        <v>4640</v>
      </c>
      <c r="I42" s="24">
        <v>420</v>
      </c>
      <c r="J42" s="23">
        <v>6962</v>
      </c>
      <c r="K42" s="24">
        <v>698</v>
      </c>
    </row>
    <row r="43" spans="1:11" ht="18.5" x14ac:dyDescent="0.35">
      <c r="A43" s="22" t="s">
        <v>13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</row>
  </sheetData>
  <mergeCells count="29">
    <mergeCell ref="B37:K37"/>
    <mergeCell ref="B38:C38"/>
    <mergeCell ref="D38:E38"/>
    <mergeCell ref="F38:G38"/>
    <mergeCell ref="H38:I38"/>
    <mergeCell ref="J38:K38"/>
    <mergeCell ref="B26:C26"/>
    <mergeCell ref="D26:E26"/>
    <mergeCell ref="F26:G26"/>
    <mergeCell ref="H26:I26"/>
    <mergeCell ref="B1:K1"/>
    <mergeCell ref="B9:K9"/>
    <mergeCell ref="B18:K18"/>
    <mergeCell ref="B19:C19"/>
    <mergeCell ref="D19:E19"/>
    <mergeCell ref="F19:G19"/>
    <mergeCell ref="H19:I19"/>
    <mergeCell ref="B2:C2"/>
    <mergeCell ref="D2:E2"/>
    <mergeCell ref="F2:G2"/>
    <mergeCell ref="H2:I2"/>
    <mergeCell ref="J26:K26"/>
    <mergeCell ref="J2:K2"/>
    <mergeCell ref="J19:K19"/>
    <mergeCell ref="J10:K10"/>
    <mergeCell ref="B10:C10"/>
    <mergeCell ref="D10:E10"/>
    <mergeCell ref="F10:G10"/>
    <mergeCell ref="H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1" topLeftCell="B1" activePane="topRight" state="frozen"/>
      <selection pane="topRight" activeCell="A34" sqref="A34"/>
    </sheetView>
  </sheetViews>
  <sheetFormatPr baseColWidth="10" defaultRowHeight="14.5" x14ac:dyDescent="0.35"/>
  <cols>
    <col min="2" max="2" width="13" bestFit="1" customWidth="1"/>
    <col min="3" max="3" width="11.08984375" bestFit="1" customWidth="1"/>
    <col min="4" max="4" width="13" bestFit="1" customWidth="1"/>
    <col min="5" max="5" width="11.08984375" bestFit="1" customWidth="1"/>
    <col min="6" max="6" width="13" bestFit="1" customWidth="1"/>
    <col min="7" max="7" width="11.08984375" bestFit="1" customWidth="1"/>
    <col min="8" max="8" width="13" bestFit="1" customWidth="1"/>
    <col min="9" max="9" width="11.08984375" bestFit="1" customWidth="1"/>
    <col min="10" max="10" width="8.36328125" bestFit="1" customWidth="1"/>
    <col min="11" max="11" width="6.453125" bestFit="1" customWidth="1"/>
  </cols>
  <sheetData>
    <row r="1" spans="1:11" x14ac:dyDescent="0.35">
      <c r="A1" s="1"/>
      <c r="B1" s="10" t="s">
        <v>14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5">
      <c r="A2" s="1"/>
      <c r="B2" s="7" t="s">
        <v>1</v>
      </c>
      <c r="C2" s="7"/>
      <c r="D2" s="7" t="s">
        <v>0</v>
      </c>
      <c r="E2" s="7"/>
      <c r="F2" s="7" t="s">
        <v>2</v>
      </c>
      <c r="G2" s="7"/>
      <c r="H2" s="7" t="s">
        <v>3</v>
      </c>
      <c r="I2" s="7"/>
      <c r="J2" s="7" t="s">
        <v>12</v>
      </c>
      <c r="K2" s="7"/>
    </row>
    <row r="3" spans="1:11" x14ac:dyDescent="0.35">
      <c r="A3" s="1"/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  <c r="J3" s="3" t="s">
        <v>4</v>
      </c>
      <c r="K3" s="3" t="s">
        <v>5</v>
      </c>
    </row>
    <row r="4" spans="1:11" x14ac:dyDescent="0.35">
      <c r="A4" s="2" t="s">
        <v>6</v>
      </c>
      <c r="B4" s="18">
        <v>23355</v>
      </c>
      <c r="C4" s="18">
        <v>2643.8</v>
      </c>
      <c r="D4" s="18">
        <v>29592</v>
      </c>
      <c r="E4" s="18">
        <v>3761.89</v>
      </c>
      <c r="F4" s="18">
        <v>2023</v>
      </c>
      <c r="G4" s="18">
        <v>206.346</v>
      </c>
      <c r="H4" s="18">
        <v>4312</v>
      </c>
      <c r="I4" s="18">
        <v>513.82000000000005</v>
      </c>
      <c r="J4" s="18">
        <v>10513</v>
      </c>
      <c r="K4" s="18">
        <v>1284.1400000000001</v>
      </c>
    </row>
    <row r="5" spans="1:11" x14ac:dyDescent="0.35">
      <c r="A5" s="2" t="s">
        <v>7</v>
      </c>
      <c r="B5" s="18">
        <v>456</v>
      </c>
      <c r="C5" s="18">
        <v>22.344000000000001</v>
      </c>
      <c r="D5" s="18">
        <v>16481</v>
      </c>
      <c r="E5" s="18">
        <v>1300.67</v>
      </c>
      <c r="F5" s="18">
        <v>0</v>
      </c>
      <c r="G5" s="18">
        <v>0</v>
      </c>
      <c r="H5" s="18">
        <v>2640</v>
      </c>
      <c r="I5" s="18">
        <v>174.59899999999999</v>
      </c>
      <c r="J5" s="18">
        <v>4544</v>
      </c>
      <c r="K5" s="18">
        <v>402.41699999999997</v>
      </c>
    </row>
    <row r="6" spans="1:11" x14ac:dyDescent="0.35">
      <c r="A6" s="2" t="s">
        <v>8</v>
      </c>
      <c r="B6" s="18">
        <v>8569</v>
      </c>
      <c r="C6" s="18">
        <v>649</v>
      </c>
      <c r="D6" s="18">
        <v>16643</v>
      </c>
      <c r="E6" s="18">
        <v>1809.88</v>
      </c>
      <c r="F6" s="18">
        <v>2023</v>
      </c>
      <c r="G6" s="18">
        <v>155.97300000000001</v>
      </c>
      <c r="H6" s="18">
        <v>4640</v>
      </c>
      <c r="I6" s="18">
        <v>420.35899999999998</v>
      </c>
      <c r="J6" s="18">
        <v>6962</v>
      </c>
      <c r="K6" s="18">
        <v>698.16600000000005</v>
      </c>
    </row>
    <row r="7" spans="1:11" x14ac:dyDescent="0.35">
      <c r="A7" s="5" t="s">
        <v>13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</row>
    <row r="9" spans="1:11" x14ac:dyDescent="0.35">
      <c r="A9" s="1"/>
      <c r="B9" s="6" t="s">
        <v>15</v>
      </c>
      <c r="C9" s="6"/>
      <c r="D9" s="6"/>
      <c r="E9" s="6"/>
      <c r="F9" s="6"/>
      <c r="G9" s="6"/>
      <c r="H9" s="6"/>
      <c r="I9" s="6"/>
      <c r="J9" s="6"/>
      <c r="K9" s="6"/>
    </row>
    <row r="10" spans="1:11" x14ac:dyDescent="0.35">
      <c r="A10" s="1"/>
      <c r="B10" s="7" t="s">
        <v>1</v>
      </c>
      <c r="C10" s="7"/>
      <c r="D10" s="7" t="s">
        <v>0</v>
      </c>
      <c r="E10" s="7"/>
      <c r="F10" s="7" t="s">
        <v>2</v>
      </c>
      <c r="G10" s="7"/>
      <c r="H10" s="7" t="s">
        <v>3</v>
      </c>
      <c r="I10" s="7"/>
      <c r="J10" s="7" t="s">
        <v>12</v>
      </c>
      <c r="K10" s="7"/>
    </row>
    <row r="11" spans="1:11" x14ac:dyDescent="0.35">
      <c r="A11" s="1"/>
      <c r="B11" s="3" t="s">
        <v>4</v>
      </c>
      <c r="C11" s="3" t="s">
        <v>5</v>
      </c>
      <c r="D11" s="3" t="s">
        <v>4</v>
      </c>
      <c r="E11" s="3" t="s">
        <v>5</v>
      </c>
      <c r="F11" s="3" t="s">
        <v>4</v>
      </c>
      <c r="G11" s="3" t="s">
        <v>5</v>
      </c>
      <c r="H11" s="3" t="s">
        <v>4</v>
      </c>
      <c r="I11" s="3" t="s">
        <v>5</v>
      </c>
      <c r="J11" s="3" t="s">
        <v>4</v>
      </c>
      <c r="K11" s="3" t="s">
        <v>5</v>
      </c>
    </row>
    <row r="12" spans="1:11" x14ac:dyDescent="0.35">
      <c r="A12" s="4" t="s">
        <v>6</v>
      </c>
      <c r="B12" s="18">
        <v>0</v>
      </c>
      <c r="C12" s="18">
        <v>0</v>
      </c>
      <c r="D12" s="18">
        <v>0</v>
      </c>
      <c r="E12" s="18">
        <v>0</v>
      </c>
      <c r="F12" s="18">
        <v>1146</v>
      </c>
      <c r="G12" s="18">
        <v>124.914</v>
      </c>
      <c r="H12" s="18">
        <v>1948</v>
      </c>
      <c r="I12" s="18">
        <v>176.78299999999999</v>
      </c>
      <c r="J12" s="18">
        <v>0</v>
      </c>
      <c r="K12" s="18">
        <v>0</v>
      </c>
    </row>
    <row r="13" spans="1:11" x14ac:dyDescent="0.35">
      <c r="A13" s="4" t="s">
        <v>7</v>
      </c>
      <c r="B13" s="18">
        <v>2331</v>
      </c>
      <c r="C13" s="18">
        <v>127.23699999999999</v>
      </c>
      <c r="D13" s="18">
        <v>0</v>
      </c>
      <c r="E13" s="18">
        <v>0</v>
      </c>
      <c r="F13" s="18">
        <v>1146</v>
      </c>
      <c r="G13" s="18">
        <v>70.135199999999998</v>
      </c>
      <c r="H13" s="18">
        <v>2121</v>
      </c>
      <c r="I13" s="18">
        <v>126.376</v>
      </c>
      <c r="J13" s="18">
        <v>0</v>
      </c>
      <c r="K13" s="18">
        <v>0</v>
      </c>
    </row>
    <row r="14" spans="1:11" x14ac:dyDescent="0.35">
      <c r="A14" s="4" t="s">
        <v>8</v>
      </c>
      <c r="B14" s="18">
        <v>0</v>
      </c>
      <c r="C14" s="18">
        <v>0</v>
      </c>
      <c r="D14" s="18">
        <v>0</v>
      </c>
      <c r="E14" s="18">
        <v>0</v>
      </c>
      <c r="F14" s="18">
        <v>1146</v>
      </c>
      <c r="G14" s="18">
        <v>97.180800000000005</v>
      </c>
      <c r="H14" s="18">
        <v>553</v>
      </c>
      <c r="I14" s="18">
        <v>37.382800000000003</v>
      </c>
      <c r="J14" s="18">
        <v>0</v>
      </c>
      <c r="K14" s="18">
        <v>0</v>
      </c>
    </row>
    <row r="15" spans="1:11" x14ac:dyDescent="0.35">
      <c r="A15" s="5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11" x14ac:dyDescent="0.35">
      <c r="A17" s="1"/>
      <c r="B17" s="11" t="s">
        <v>9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35">
      <c r="A18" s="1"/>
      <c r="B18" s="7" t="s">
        <v>1</v>
      </c>
      <c r="C18" s="7"/>
      <c r="D18" s="7" t="s">
        <v>0</v>
      </c>
      <c r="E18" s="7"/>
      <c r="F18" s="7" t="s">
        <v>2</v>
      </c>
      <c r="G18" s="7"/>
      <c r="H18" s="7" t="s">
        <v>3</v>
      </c>
      <c r="I18" s="7"/>
      <c r="J18" s="7" t="s">
        <v>12</v>
      </c>
      <c r="K18" s="7"/>
    </row>
    <row r="19" spans="1:11" x14ac:dyDescent="0.35">
      <c r="A19" s="1"/>
      <c r="B19" s="3" t="s">
        <v>4</v>
      </c>
      <c r="C19" s="3" t="s">
        <v>5</v>
      </c>
      <c r="D19" s="3" t="s">
        <v>4</v>
      </c>
      <c r="E19" s="3" t="s">
        <v>5</v>
      </c>
      <c r="F19" s="3" t="s">
        <v>4</v>
      </c>
      <c r="G19" s="3" t="s">
        <v>5</v>
      </c>
      <c r="H19" s="3" t="s">
        <v>4</v>
      </c>
      <c r="I19" s="3" t="s">
        <v>5</v>
      </c>
      <c r="J19" s="3" t="s">
        <v>4</v>
      </c>
      <c r="K19" s="3" t="s">
        <v>5</v>
      </c>
    </row>
    <row r="20" spans="1:11" x14ac:dyDescent="0.35">
      <c r="A20" s="2" t="s">
        <v>6</v>
      </c>
      <c r="B20" s="18">
        <v>16145</v>
      </c>
      <c r="C20" s="18">
        <v>1866.3</v>
      </c>
      <c r="D20" s="18">
        <v>9908</v>
      </c>
      <c r="E20" s="18">
        <v>1499.08</v>
      </c>
      <c r="F20" s="18">
        <v>36331</v>
      </c>
      <c r="G20" s="18">
        <v>4522.66</v>
      </c>
      <c r="H20" s="18">
        <v>33240</v>
      </c>
      <c r="I20" s="18">
        <v>4076.22</v>
      </c>
      <c r="J20" s="18">
        <v>24487</v>
      </c>
      <c r="K20" s="18">
        <v>2439.7800000000002</v>
      </c>
    </row>
    <row r="21" spans="1:11" x14ac:dyDescent="0.35">
      <c r="A21" s="2" t="s">
        <v>7</v>
      </c>
      <c r="B21" s="18">
        <v>36713</v>
      </c>
      <c r="C21" s="18">
        <v>2951.87</v>
      </c>
      <c r="D21" s="18">
        <v>23019</v>
      </c>
      <c r="E21" s="18">
        <v>1861.1</v>
      </c>
      <c r="F21" s="18">
        <v>38354</v>
      </c>
      <c r="G21" s="18">
        <v>2986.42</v>
      </c>
      <c r="H21" s="18">
        <v>34739</v>
      </c>
      <c r="I21" s="18">
        <v>2687.51</v>
      </c>
      <c r="J21" s="18">
        <v>30456</v>
      </c>
      <c r="K21" s="18">
        <v>1881.15</v>
      </c>
    </row>
    <row r="22" spans="1:11" x14ac:dyDescent="0.35">
      <c r="A22" s="2" t="s">
        <v>8</v>
      </c>
      <c r="B22" s="18">
        <v>30931</v>
      </c>
      <c r="C22" s="18">
        <v>2913.7</v>
      </c>
      <c r="D22" s="18">
        <v>22857</v>
      </c>
      <c r="E22" s="18">
        <v>2355.35</v>
      </c>
      <c r="F22" s="18">
        <v>36331</v>
      </c>
      <c r="G22" s="18">
        <v>3673.49</v>
      </c>
      <c r="H22" s="18">
        <v>34307</v>
      </c>
      <c r="I22" s="18">
        <v>3384.62</v>
      </c>
      <c r="J22" s="18">
        <v>28038</v>
      </c>
      <c r="K22" s="18">
        <v>2280.25</v>
      </c>
    </row>
    <row r="23" spans="1:11" x14ac:dyDescent="0.35">
      <c r="A23" s="5" t="s">
        <v>13</v>
      </c>
      <c r="B23" s="18">
        <v>39500</v>
      </c>
      <c r="C23" s="18">
        <v>1878.4777999999999</v>
      </c>
      <c r="D23" s="18">
        <v>39500</v>
      </c>
      <c r="E23" s="18">
        <v>1965.5562003517</v>
      </c>
      <c r="F23" s="18">
        <v>39500</v>
      </c>
      <c r="G23" s="18">
        <v>1948.775209967105</v>
      </c>
      <c r="H23" s="18">
        <v>39500</v>
      </c>
      <c r="I23" s="18">
        <v>1921.3993314611869</v>
      </c>
      <c r="J23" s="18">
        <v>39500</v>
      </c>
      <c r="K23" s="18">
        <v>1470.3899613239998</v>
      </c>
    </row>
    <row r="24" spans="1:11" x14ac:dyDescent="0.35">
      <c r="A24" s="1"/>
      <c r="B24" s="1"/>
      <c r="C24" s="1"/>
      <c r="D24" s="1"/>
      <c r="E24" s="1"/>
      <c r="F24" s="1"/>
      <c r="G24" s="1"/>
      <c r="H24" s="1"/>
    </row>
    <row r="25" spans="1:11" x14ac:dyDescent="0.35">
      <c r="A25" s="1"/>
      <c r="B25" s="7" t="s">
        <v>1</v>
      </c>
      <c r="C25" s="7"/>
      <c r="D25" s="7" t="s">
        <v>0</v>
      </c>
      <c r="E25" s="7"/>
      <c r="F25" s="7" t="s">
        <v>2</v>
      </c>
      <c r="G25" s="7"/>
      <c r="H25" s="7" t="s">
        <v>3</v>
      </c>
      <c r="I25" s="7"/>
      <c r="J25" s="7" t="s">
        <v>12</v>
      </c>
      <c r="K25" s="7"/>
    </row>
    <row r="26" spans="1:11" x14ac:dyDescent="0.35">
      <c r="A26" s="1"/>
      <c r="B26" s="3" t="s">
        <v>10</v>
      </c>
      <c r="C26" s="3" t="s">
        <v>11</v>
      </c>
      <c r="D26" s="3" t="s">
        <v>10</v>
      </c>
      <c r="E26" s="3" t="s">
        <v>11</v>
      </c>
      <c r="F26" s="3" t="s">
        <v>10</v>
      </c>
      <c r="G26" s="3" t="s">
        <v>11</v>
      </c>
      <c r="H26" s="3" t="s">
        <v>10</v>
      </c>
      <c r="I26" s="3" t="s">
        <v>11</v>
      </c>
      <c r="J26" s="3" t="s">
        <v>4</v>
      </c>
      <c r="K26" s="3" t="s">
        <v>5</v>
      </c>
    </row>
    <row r="27" spans="1:11" x14ac:dyDescent="0.35">
      <c r="A27" s="2" t="s">
        <v>6</v>
      </c>
      <c r="B27" s="18">
        <f>SUM(B4,B12,B20)</f>
        <v>39500</v>
      </c>
      <c r="C27" s="18">
        <f t="shared" ref="C27:K27" si="0">SUM(C4,C12,C20)</f>
        <v>4510.1000000000004</v>
      </c>
      <c r="D27" s="18">
        <f t="shared" si="0"/>
        <v>39500</v>
      </c>
      <c r="E27" s="18">
        <f t="shared" si="0"/>
        <v>5260.9699999999993</v>
      </c>
      <c r="F27" s="18">
        <f t="shared" si="0"/>
        <v>39500</v>
      </c>
      <c r="G27" s="18">
        <f t="shared" si="0"/>
        <v>4853.92</v>
      </c>
      <c r="H27" s="18">
        <f t="shared" si="0"/>
        <v>39500</v>
      </c>
      <c r="I27" s="18">
        <f t="shared" si="0"/>
        <v>4766.8230000000003</v>
      </c>
      <c r="J27" s="18">
        <f t="shared" si="0"/>
        <v>35000</v>
      </c>
      <c r="K27" s="18">
        <f t="shared" si="0"/>
        <v>3723.92</v>
      </c>
    </row>
    <row r="28" spans="1:11" x14ac:dyDescent="0.35">
      <c r="A28" s="2" t="s">
        <v>7</v>
      </c>
      <c r="B28" s="18">
        <f t="shared" ref="B28:K28" si="1">SUM(B5,B13,B21)</f>
        <v>39500</v>
      </c>
      <c r="C28" s="18">
        <f t="shared" si="1"/>
        <v>3101.451</v>
      </c>
      <c r="D28" s="18">
        <f t="shared" si="1"/>
        <v>39500</v>
      </c>
      <c r="E28" s="18">
        <f t="shared" si="1"/>
        <v>3161.77</v>
      </c>
      <c r="F28" s="18">
        <f t="shared" si="1"/>
        <v>39500</v>
      </c>
      <c r="G28" s="18">
        <f t="shared" si="1"/>
        <v>3056.5552000000002</v>
      </c>
      <c r="H28" s="18">
        <f t="shared" si="1"/>
        <v>39500</v>
      </c>
      <c r="I28" s="18">
        <f t="shared" si="1"/>
        <v>2988.4850000000001</v>
      </c>
      <c r="J28" s="18">
        <f t="shared" si="1"/>
        <v>35000</v>
      </c>
      <c r="K28" s="18">
        <f t="shared" si="1"/>
        <v>2283.567</v>
      </c>
    </row>
    <row r="29" spans="1:11" x14ac:dyDescent="0.35">
      <c r="A29" s="2" t="s">
        <v>8</v>
      </c>
      <c r="B29" s="18">
        <f t="shared" ref="B29:K30" si="2">SUM(B6,B14,B22)</f>
        <v>39500</v>
      </c>
      <c r="C29" s="18">
        <f t="shared" si="2"/>
        <v>3562.7</v>
      </c>
      <c r="D29" s="18">
        <f t="shared" si="2"/>
        <v>39500</v>
      </c>
      <c r="E29" s="18">
        <f t="shared" si="2"/>
        <v>4165.2299999999996</v>
      </c>
      <c r="F29" s="18">
        <f t="shared" si="2"/>
        <v>39500</v>
      </c>
      <c r="G29" s="18">
        <f t="shared" si="2"/>
        <v>3926.6437999999998</v>
      </c>
      <c r="H29" s="18">
        <f t="shared" si="2"/>
        <v>39500</v>
      </c>
      <c r="I29" s="18">
        <f t="shared" si="2"/>
        <v>3842.3617999999997</v>
      </c>
      <c r="J29" s="18">
        <f t="shared" si="2"/>
        <v>35000</v>
      </c>
      <c r="K29" s="18">
        <f t="shared" si="2"/>
        <v>2978.4160000000002</v>
      </c>
    </row>
    <row r="30" spans="1:11" x14ac:dyDescent="0.35">
      <c r="A30" s="5" t="s">
        <v>13</v>
      </c>
      <c r="B30" s="18">
        <v>39500</v>
      </c>
      <c r="C30" s="18">
        <f>+B30*0.0475564</f>
        <v>1878.4777999999999</v>
      </c>
      <c r="D30" s="18">
        <v>39500</v>
      </c>
      <c r="E30" s="18">
        <f>+D30*0.0497609164646</f>
        <v>1965.5562003517</v>
      </c>
      <c r="F30" s="18">
        <v>39500</v>
      </c>
      <c r="G30" s="18">
        <f>+F30*0.04933608126499</f>
        <v>1948.775209967105</v>
      </c>
      <c r="H30" s="18">
        <v>39500</v>
      </c>
      <c r="I30" s="18">
        <f>+H30*0.0486430210496503</f>
        <v>1921.3993314611869</v>
      </c>
      <c r="J30" s="18">
        <v>39500</v>
      </c>
      <c r="K30" s="18">
        <f>+J30*0.037225062312</f>
        <v>1470.3899613239998</v>
      </c>
    </row>
  </sheetData>
  <mergeCells count="23">
    <mergeCell ref="B2:C2"/>
    <mergeCell ref="D2:E2"/>
    <mergeCell ref="F2:G2"/>
    <mergeCell ref="H2:I2"/>
    <mergeCell ref="B1:K1"/>
    <mergeCell ref="B25:C25"/>
    <mergeCell ref="D25:E25"/>
    <mergeCell ref="F25:G25"/>
    <mergeCell ref="H25:I25"/>
    <mergeCell ref="B18:C18"/>
    <mergeCell ref="D18:E18"/>
    <mergeCell ref="F18:G18"/>
    <mergeCell ref="H18:I18"/>
    <mergeCell ref="B17:K17"/>
    <mergeCell ref="B10:C10"/>
    <mergeCell ref="D10:E10"/>
    <mergeCell ref="F10:G10"/>
    <mergeCell ref="H10:I10"/>
    <mergeCell ref="B9:K9"/>
    <mergeCell ref="J25:K25"/>
    <mergeCell ref="J2:K2"/>
    <mergeCell ref="J10:K10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mininizar registros</vt:lpstr>
      <vt:lpstr>maximizar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Zapata Sanabria, Daniel Ricardo</dc:creator>
  <cp:lastModifiedBy>Cortes Moncayo, Cristian Camilo</cp:lastModifiedBy>
  <dcterms:created xsi:type="dcterms:W3CDTF">2019-12-09T12:22:55Z</dcterms:created>
  <dcterms:modified xsi:type="dcterms:W3CDTF">2019-12-12T21:19:53Z</dcterms:modified>
</cp:coreProperties>
</file>