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Pedro Gabriel\Desktop\"/>
    </mc:Choice>
  </mc:AlternateContent>
  <xr:revisionPtr revIDLastSave="0" documentId="8_{1D510763-CF03-4092-BBE5-6A791672766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rabalho" sheetId="5" r:id="rId1"/>
    <sheet name="Quiz" sheetId="4" r:id="rId2"/>
    <sheet name="Tabelas" sheetId="1" r:id="rId3"/>
    <sheet name="Grafico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4" i="4" l="1"/>
  <c r="X23" i="4"/>
  <c r="X22" i="4"/>
  <c r="X21" i="4"/>
  <c r="R24" i="4"/>
  <c r="R23" i="4"/>
  <c r="R22" i="4"/>
  <c r="R21" i="4"/>
  <c r="W56" i="4"/>
  <c r="W55" i="4"/>
  <c r="S56" i="4"/>
  <c r="S55" i="4"/>
  <c r="O56" i="4"/>
  <c r="O55" i="4"/>
  <c r="K56" i="4"/>
  <c r="K57" i="4" s="1"/>
  <c r="L57" i="4" s="1"/>
  <c r="K59" i="4" s="1"/>
  <c r="K55" i="4"/>
  <c r="W47" i="4"/>
  <c r="W46" i="4"/>
  <c r="S47" i="4"/>
  <c r="T47" i="4" s="1"/>
  <c r="S46" i="4"/>
  <c r="O47" i="4"/>
  <c r="O46" i="4"/>
  <c r="L47" i="4"/>
  <c r="L48" i="4"/>
  <c r="K50" i="4"/>
  <c r="K47" i="4"/>
  <c r="K46" i="4"/>
  <c r="S48" i="4"/>
  <c r="T48" i="4" s="1"/>
  <c r="S50" i="4" s="1"/>
  <c r="L24" i="4"/>
  <c r="L23" i="4"/>
  <c r="L22" i="4"/>
  <c r="W39" i="4"/>
  <c r="W40" i="4" s="1"/>
  <c r="W38" i="4"/>
  <c r="S39" i="4"/>
  <c r="S38" i="4"/>
  <c r="O38" i="4"/>
  <c r="O39" i="4"/>
  <c r="K39" i="4"/>
  <c r="K38" i="4"/>
  <c r="L39" i="4"/>
  <c r="K40" i="4"/>
  <c r="L40" i="4" s="1"/>
  <c r="K42" i="4" s="1"/>
  <c r="F21" i="4"/>
  <c r="F22" i="4"/>
  <c r="F23" i="4"/>
  <c r="F24" i="4"/>
  <c r="W33" i="4"/>
  <c r="W30" i="4"/>
  <c r="X30" i="4" s="1"/>
  <c r="S30" i="4"/>
  <c r="S31" i="4" s="1"/>
  <c r="T31" i="4" s="1"/>
  <c r="S33" i="4" s="1"/>
  <c r="O30" i="4"/>
  <c r="K30" i="4"/>
  <c r="W29" i="4"/>
  <c r="W31" i="4" s="1"/>
  <c r="X31" i="4" s="1"/>
  <c r="S29" i="4"/>
  <c r="O29" i="4"/>
  <c r="O31" i="4" s="1"/>
  <c r="P31" i="4" s="1"/>
  <c r="O33" i="4" s="1"/>
  <c r="K29" i="4"/>
  <c r="K31" i="4" s="1"/>
  <c r="L31" i="4" s="1"/>
  <c r="K33" i="4" s="1"/>
  <c r="U24" i="4"/>
  <c r="O24" i="4"/>
  <c r="I24" i="4"/>
  <c r="C24" i="4"/>
  <c r="U23" i="4"/>
  <c r="O23" i="4"/>
  <c r="I23" i="4"/>
  <c r="C23" i="4"/>
  <c r="U22" i="4"/>
  <c r="O22" i="4"/>
  <c r="I22" i="4"/>
  <c r="C22" i="4"/>
  <c r="V21" i="4"/>
  <c r="W21" i="4" s="1"/>
  <c r="U21" i="4"/>
  <c r="O21" i="4"/>
  <c r="J21" i="4"/>
  <c r="K21" i="4" s="1"/>
  <c r="I21" i="4"/>
  <c r="J24" i="4" s="1"/>
  <c r="K24" i="4" s="1"/>
  <c r="C21" i="4"/>
  <c r="W30" i="1"/>
  <c r="W29" i="1"/>
  <c r="S30" i="1"/>
  <c r="S29" i="1"/>
  <c r="O30" i="1"/>
  <c r="O29" i="1"/>
  <c r="O31" i="1" s="1"/>
  <c r="P31" i="1" s="1"/>
  <c r="O33" i="1" s="1"/>
  <c r="K30" i="1"/>
  <c r="L30" i="1" s="1"/>
  <c r="K29" i="1"/>
  <c r="U22" i="1"/>
  <c r="F22" i="1"/>
  <c r="V22" i="1"/>
  <c r="T24" i="1"/>
  <c r="T23" i="1"/>
  <c r="U23" i="1" s="1"/>
  <c r="V23" i="1" s="1"/>
  <c r="T22" i="1"/>
  <c r="T21" i="1"/>
  <c r="U24" i="1" s="1"/>
  <c r="V24" i="1" s="1"/>
  <c r="T25" i="1"/>
  <c r="U25" i="1" s="1"/>
  <c r="V25" i="1" s="1"/>
  <c r="O24" i="1"/>
  <c r="P24" i="1" s="1"/>
  <c r="Q24" i="1" s="1"/>
  <c r="O23" i="1"/>
  <c r="O22" i="1"/>
  <c r="O21" i="1"/>
  <c r="P22" i="1" s="1"/>
  <c r="Q22" i="1" s="1"/>
  <c r="O25" i="1"/>
  <c r="P25" i="1" s="1"/>
  <c r="Q25" i="1" s="1"/>
  <c r="J24" i="1"/>
  <c r="J23" i="1"/>
  <c r="J22" i="1"/>
  <c r="J21" i="1"/>
  <c r="K21" i="1" s="1"/>
  <c r="L21" i="1" s="1"/>
  <c r="J25" i="1"/>
  <c r="K25" i="1" s="1"/>
  <c r="E25" i="1"/>
  <c r="F25" i="1" s="1"/>
  <c r="G25" i="1" s="1"/>
  <c r="E24" i="1"/>
  <c r="E23" i="1"/>
  <c r="E22" i="1"/>
  <c r="E21" i="1"/>
  <c r="X56" i="4" l="1"/>
  <c r="T56" i="4"/>
  <c r="O57" i="4"/>
  <c r="P57" i="4" s="1"/>
  <c r="O59" i="4" s="1"/>
  <c r="L56" i="4"/>
  <c r="P56" i="4"/>
  <c r="S57" i="4"/>
  <c r="T57" i="4" s="1"/>
  <c r="S59" i="4" s="1"/>
  <c r="W57" i="4"/>
  <c r="X57" i="4" s="1"/>
  <c r="W59" i="4" s="1"/>
  <c r="W48" i="4"/>
  <c r="X48" i="4" s="1"/>
  <c r="W50" i="4" s="1"/>
  <c r="O48" i="4"/>
  <c r="P48" i="4" s="1"/>
  <c r="O50" i="4" s="1"/>
  <c r="P47" i="4"/>
  <c r="K48" i="4"/>
  <c r="X47" i="4"/>
  <c r="X39" i="4"/>
  <c r="X40" i="4"/>
  <c r="W42" i="4" s="1"/>
  <c r="L21" i="4" s="1"/>
  <c r="S40" i="4"/>
  <c r="T40" i="4" s="1"/>
  <c r="S42" i="4" s="1"/>
  <c r="T39" i="4"/>
  <c r="O40" i="4"/>
  <c r="P40" i="4" s="1"/>
  <c r="O42" i="4" s="1"/>
  <c r="P39" i="4"/>
  <c r="P24" i="4"/>
  <c r="Q24" i="4" s="1"/>
  <c r="V24" i="4"/>
  <c r="W24" i="4" s="1"/>
  <c r="V23" i="4"/>
  <c r="W23" i="4" s="1"/>
  <c r="J23" i="4"/>
  <c r="K23" i="4" s="1"/>
  <c r="D22" i="4"/>
  <c r="E22" i="4" s="1"/>
  <c r="L30" i="4"/>
  <c r="P30" i="4"/>
  <c r="D24" i="4"/>
  <c r="E24" i="4" s="1"/>
  <c r="D23" i="4"/>
  <c r="E23" i="4" s="1"/>
  <c r="V22" i="4"/>
  <c r="W22" i="4" s="1"/>
  <c r="T30" i="4"/>
  <c r="P21" i="4"/>
  <c r="Q21" i="4" s="1"/>
  <c r="P23" i="4"/>
  <c r="Q23" i="4" s="1"/>
  <c r="J22" i="4"/>
  <c r="K22" i="4" s="1"/>
  <c r="D21" i="4"/>
  <c r="E21" i="4" s="1"/>
  <c r="P22" i="4"/>
  <c r="Q22" i="4" s="1"/>
  <c r="K31" i="1"/>
  <c r="L31" i="1" s="1"/>
  <c r="K33" i="1" s="1"/>
  <c r="F23" i="1"/>
  <c r="G23" i="1" s="1"/>
  <c r="U21" i="1"/>
  <c r="V21" i="1" s="1"/>
  <c r="P21" i="1"/>
  <c r="Q21" i="1" s="1"/>
  <c r="S31" i="1"/>
  <c r="T31" i="1" s="1"/>
  <c r="S33" i="1" s="1"/>
  <c r="K22" i="1"/>
  <c r="K24" i="1"/>
  <c r="L24" i="1" s="1"/>
  <c r="K23" i="1"/>
  <c r="L23" i="1" s="1"/>
  <c r="F24" i="1"/>
  <c r="G24" i="1" s="1"/>
  <c r="P30" i="1"/>
  <c r="X30" i="1"/>
  <c r="W31" i="1"/>
  <c r="X31" i="1" s="1"/>
  <c r="W33" i="1" s="1"/>
  <c r="T30" i="1"/>
  <c r="L25" i="1"/>
  <c r="G22" i="1"/>
  <c r="L22" i="1"/>
  <c r="F21" i="1"/>
  <c r="G21" i="1" s="1"/>
  <c r="P23" i="1"/>
  <c r="Q23" i="1" s="1"/>
</calcChain>
</file>

<file path=xl/sharedStrings.xml><?xml version="1.0" encoding="utf-8"?>
<sst xmlns="http://schemas.openxmlformats.org/spreadsheetml/2006/main" count="267" uniqueCount="33">
  <si>
    <t>Threads</t>
  </si>
  <si>
    <t>Game of Live C</t>
  </si>
  <si>
    <t>Serial</t>
  </si>
  <si>
    <t>High Life C</t>
  </si>
  <si>
    <t>Nº Threads</t>
  </si>
  <si>
    <t>Tempo (s)</t>
  </si>
  <si>
    <t>Speedup</t>
  </si>
  <si>
    <t>Eficiência</t>
  </si>
  <si>
    <t>8 (máx.)</t>
  </si>
  <si>
    <t>High Life - Java</t>
  </si>
  <si>
    <t>Game of Live - Java</t>
  </si>
  <si>
    <t>Game of Live - C</t>
  </si>
  <si>
    <t>P</t>
  </si>
  <si>
    <t>High Life C - Java</t>
  </si>
  <si>
    <t>Tempo total de execução do código (s)</t>
  </si>
  <si>
    <t>Tempo de execução do Loop das gerações (s)</t>
  </si>
  <si>
    <t>N/A</t>
  </si>
  <si>
    <t>Código/Qtd. Threads</t>
  </si>
  <si>
    <t>High Life - C</t>
  </si>
  <si>
    <t>speedup</t>
  </si>
  <si>
    <t>T0 = (s+q)/T0</t>
  </si>
  <si>
    <t>s*T0 + (q/p) T0</t>
  </si>
  <si>
    <t>T total</t>
  </si>
  <si>
    <t>%</t>
  </si>
  <si>
    <t>T parale (q)</t>
  </si>
  <si>
    <t>T serial (s)</t>
  </si>
  <si>
    <t>8 threads</t>
  </si>
  <si>
    <t>4 threads</t>
  </si>
  <si>
    <t>1 threads</t>
  </si>
  <si>
    <t>2 threads</t>
  </si>
  <si>
    <t>Speedup Normal</t>
  </si>
  <si>
    <t>Speedup Linear</t>
  </si>
  <si>
    <t>Tempo Exec.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</si>
</sst>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,##0.000"/>
    <numFmt numFmtId="17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165" fontId="0" fillId="0" borderId="0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65" fontId="0" fillId="0" borderId="7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65" fontId="0" fillId="0" borderId="11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Border="1" applyAlignment="1">
      <alignment vertical="center" wrapText="1"/>
    </xf>
    <xf numFmtId="9" fontId="0" fillId="0" borderId="12" xfId="1" applyFont="1" applyBorder="1" applyAlignment="1">
      <alignment horizontal="center" vertical="center" wrapText="1"/>
    </xf>
    <xf numFmtId="9" fontId="0" fillId="0" borderId="9" xfId="1" applyFont="1" applyBorder="1" applyAlignment="1">
      <alignment horizontal="center" vertical="center" wrapText="1"/>
    </xf>
    <xf numFmtId="9" fontId="0" fillId="0" borderId="7" xfId="1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5" fontId="0" fillId="0" borderId="0" xfId="0" applyNumberFormat="1"/>
    <xf numFmtId="0" fontId="0" fillId="0" borderId="0" xfId="0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9" xfId="0" applyFill="1" applyBorder="1" applyAlignment="1">
      <alignment horizontal="center" vertical="center" wrapText="1"/>
    </xf>
    <xf numFmtId="9" fontId="0" fillId="0" borderId="11" xfId="1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9" fontId="0" fillId="0" borderId="0" xfId="1" applyFont="1" applyBorder="1" applyAlignment="1">
      <alignment horizontal="center" vertical="center" wrapText="1"/>
    </xf>
    <xf numFmtId="0" fontId="0" fillId="0" borderId="0" xfId="0" applyBorder="1"/>
    <xf numFmtId="0" fontId="0" fillId="0" borderId="1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174" fontId="0" fillId="0" borderId="9" xfId="0" applyNumberFormat="1" applyBorder="1" applyAlignment="1">
      <alignment horizontal="center" vertical="center"/>
    </xf>
    <xf numFmtId="174" fontId="0" fillId="0" borderId="12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Desempenho (s) vs Nº</a:t>
            </a:r>
            <a:r>
              <a:rPr lang="pt-BR" baseline="0"/>
              <a:t> Threads</a:t>
            </a:r>
            <a:r>
              <a:rPr lang="pt-BR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Graficos!$F$3</c:f>
              <c:strCache>
                <c:ptCount val="1"/>
                <c:pt idx="0">
                  <c:v>Game of Live - 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Graficos!$E$4:$E$8</c:f>
              <c:strCache>
                <c:ptCount val="5"/>
                <c:pt idx="0">
                  <c:v>Serial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</c:strCache>
            </c:strRef>
          </c:cat>
          <c:val>
            <c:numRef>
              <c:f>Graficos!$F$4:$F$8</c:f>
              <c:numCache>
                <c:formatCode>#,##0.000</c:formatCode>
                <c:ptCount val="5"/>
                <c:pt idx="0">
                  <c:v>351.06</c:v>
                </c:pt>
                <c:pt idx="1">
                  <c:v>355.32</c:v>
                </c:pt>
                <c:pt idx="2">
                  <c:v>233.82</c:v>
                </c:pt>
                <c:pt idx="3">
                  <c:v>150</c:v>
                </c:pt>
                <c:pt idx="4">
                  <c:v>127.86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E-46E5-829A-52BA1F6CE3A8}"/>
            </c:ext>
          </c:extLst>
        </c:ser>
        <c:ser>
          <c:idx val="1"/>
          <c:order val="1"/>
          <c:tx>
            <c:strRef>
              <c:f>Graficos!$G$3</c:f>
              <c:strCache>
                <c:ptCount val="1"/>
                <c:pt idx="0">
                  <c:v>High Life - 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Graficos!$E$4:$E$8</c:f>
              <c:strCache>
                <c:ptCount val="5"/>
                <c:pt idx="0">
                  <c:v>Serial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</c:strCache>
            </c:strRef>
          </c:cat>
          <c:val>
            <c:numRef>
              <c:f>Graficos!$G$4:$G$8</c:f>
              <c:numCache>
                <c:formatCode>#,##0.000</c:formatCode>
                <c:ptCount val="5"/>
                <c:pt idx="0">
                  <c:v>356.28</c:v>
                </c:pt>
                <c:pt idx="1">
                  <c:v>364.32</c:v>
                </c:pt>
                <c:pt idx="2">
                  <c:v>235.56</c:v>
                </c:pt>
                <c:pt idx="3">
                  <c:v>148.68</c:v>
                </c:pt>
                <c:pt idx="4">
                  <c:v>128.52000000000001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CE-46E5-829A-52BA1F6CE3A8}"/>
            </c:ext>
          </c:extLst>
        </c:ser>
        <c:ser>
          <c:idx val="2"/>
          <c:order val="2"/>
          <c:tx>
            <c:strRef>
              <c:f>Graficos!$H$3</c:f>
              <c:strCache>
                <c:ptCount val="1"/>
                <c:pt idx="0">
                  <c:v>Game of Live - Java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Graficos!$E$4:$E$8</c:f>
              <c:strCache>
                <c:ptCount val="5"/>
                <c:pt idx="0">
                  <c:v>Serial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</c:strCache>
            </c:strRef>
          </c:cat>
          <c:val>
            <c:numRef>
              <c:f>Graficos!$H$4:$H$8</c:f>
              <c:numCache>
                <c:formatCode>#,##0.000</c:formatCode>
                <c:ptCount val="5"/>
                <c:pt idx="0">
                  <c:v>178.49199999999999</c:v>
                </c:pt>
                <c:pt idx="1">
                  <c:v>207.84</c:v>
                </c:pt>
                <c:pt idx="2">
                  <c:v>170.97200000000001</c:v>
                </c:pt>
                <c:pt idx="3">
                  <c:v>117.154</c:v>
                </c:pt>
                <c:pt idx="4">
                  <c:v>83.540999999999997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CE-46E5-829A-52BA1F6CE3A8}"/>
            </c:ext>
          </c:extLst>
        </c:ser>
        <c:ser>
          <c:idx val="3"/>
          <c:order val="3"/>
          <c:tx>
            <c:strRef>
              <c:f>Graficos!$I$3</c:f>
              <c:strCache>
                <c:ptCount val="1"/>
                <c:pt idx="0">
                  <c:v>High Life - Java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Graficos!$E$4:$E$8</c:f>
              <c:strCache>
                <c:ptCount val="5"/>
                <c:pt idx="0">
                  <c:v>Serial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</c:strCache>
            </c:strRef>
          </c:cat>
          <c:val>
            <c:numRef>
              <c:f>Graficos!$I$4:$I$8</c:f>
              <c:numCache>
                <c:formatCode>#,##0.000</c:formatCode>
                <c:ptCount val="5"/>
                <c:pt idx="0">
                  <c:v>175.404</c:v>
                </c:pt>
                <c:pt idx="1">
                  <c:v>210.21299999999999</c:v>
                </c:pt>
                <c:pt idx="2">
                  <c:v>162.001</c:v>
                </c:pt>
                <c:pt idx="3">
                  <c:v>115.02800000000001</c:v>
                </c:pt>
                <c:pt idx="4">
                  <c:v>82.441999999999993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CE-46E5-829A-52BA1F6CE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800335"/>
        <c:axId val="1437791599"/>
      </c:barChart>
      <c:catAx>
        <c:axId val="143780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Nº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7791599"/>
        <c:crosses val="autoZero"/>
        <c:auto val="1"/>
        <c:lblAlgn val="ctr"/>
        <c:lblOffset val="100"/>
        <c:noMultiLvlLbl val="0"/>
      </c:catAx>
      <c:valAx>
        <c:axId val="143779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780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Game of Live - C</a:t>
            </a:r>
          </a:p>
          <a:p>
            <a:pPr>
              <a:defRPr/>
            </a:pPr>
            <a:r>
              <a:rPr lang="pt-BR"/>
              <a:t>Desempenho </a:t>
            </a:r>
            <a:r>
              <a:rPr lang="pt-BR" baseline="0"/>
              <a:t>&amp; Speedup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Nº Threads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Quiz!$B$21:$B$24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Quiz!$C$21:$C$24</c:f>
              <c:numCache>
                <c:formatCode>#,##0.000</c:formatCode>
                <c:ptCount val="4"/>
                <c:pt idx="0">
                  <c:v>355.32</c:v>
                </c:pt>
                <c:pt idx="1">
                  <c:v>233.82</c:v>
                </c:pt>
                <c:pt idx="2">
                  <c:v>150</c:v>
                </c:pt>
                <c:pt idx="3">
                  <c:v>127.86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6C-40D5-A2CE-AB707377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3727807"/>
        <c:axId val="1393718239"/>
      </c:barChart>
      <c:lineChart>
        <c:grouping val="standard"/>
        <c:varyColors val="0"/>
        <c:ser>
          <c:idx val="1"/>
          <c:order val="1"/>
          <c:tx>
            <c:strRef>
              <c:f>Quiz!$F$20</c:f>
              <c:strCache>
                <c:ptCount val="1"/>
                <c:pt idx="0">
                  <c:v>Speedup Linear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Quiz!$B$21:$B$24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Quiz!$F$21:$F$24</c:f>
              <c:numCache>
                <c:formatCode>0.000</c:formatCode>
                <c:ptCount val="4"/>
                <c:pt idx="0">
                  <c:v>3.5063759769641956</c:v>
                </c:pt>
                <c:pt idx="1">
                  <c:v>3.571428571428557</c:v>
                </c:pt>
                <c:pt idx="2">
                  <c:v>3.7140814867762586</c:v>
                </c:pt>
                <c:pt idx="3">
                  <c:v>3.8071359691417483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6C-40D5-A2CE-AB707377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7810735"/>
        <c:axId val="1437806575"/>
      </c:lineChart>
      <c:catAx>
        <c:axId val="139372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3718239"/>
        <c:crosses val="autoZero"/>
        <c:auto val="1"/>
        <c:lblAlgn val="ctr"/>
        <c:lblOffset val="100"/>
        <c:noMultiLvlLbl val="0"/>
      </c:catAx>
      <c:valAx>
        <c:axId val="139371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</a:t>
                </a:r>
              </a:p>
              <a:p>
                <a:pPr>
                  <a:defRPr/>
                </a:pPr>
                <a:r>
                  <a:rPr lang="pt-BR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3727807"/>
        <c:crosses val="autoZero"/>
        <c:crossBetween val="between"/>
      </c:valAx>
      <c:valAx>
        <c:axId val="143780657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7810735"/>
        <c:crosses val="max"/>
        <c:crossBetween val="between"/>
      </c:valAx>
      <c:catAx>
        <c:axId val="14378107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780657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Desempenho (s) vs Nº</a:t>
            </a:r>
            <a:r>
              <a:rPr lang="pt-BR" baseline="0"/>
              <a:t> Threads</a:t>
            </a:r>
            <a:r>
              <a:rPr lang="pt-BR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Graficos!$F$3</c:f>
              <c:strCache>
                <c:ptCount val="1"/>
                <c:pt idx="0">
                  <c:v>Game of Live - 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Graficos!$E$4:$E$8</c:f>
              <c:strCache>
                <c:ptCount val="5"/>
                <c:pt idx="0">
                  <c:v>Serial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</c:strCache>
            </c:strRef>
          </c:cat>
          <c:val>
            <c:numRef>
              <c:f>Graficos!$F$4:$F$8</c:f>
              <c:numCache>
                <c:formatCode>#,##0.000</c:formatCode>
                <c:ptCount val="5"/>
                <c:pt idx="0">
                  <c:v>351.06</c:v>
                </c:pt>
                <c:pt idx="1">
                  <c:v>355.32</c:v>
                </c:pt>
                <c:pt idx="2">
                  <c:v>233.82</c:v>
                </c:pt>
                <c:pt idx="3">
                  <c:v>150</c:v>
                </c:pt>
                <c:pt idx="4">
                  <c:v>127.86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3-46F2-A2E9-49B408DEBD2A}"/>
            </c:ext>
          </c:extLst>
        </c:ser>
        <c:ser>
          <c:idx val="1"/>
          <c:order val="1"/>
          <c:tx>
            <c:strRef>
              <c:f>Graficos!$G$3</c:f>
              <c:strCache>
                <c:ptCount val="1"/>
                <c:pt idx="0">
                  <c:v>High Life - 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Graficos!$E$4:$E$8</c:f>
              <c:strCache>
                <c:ptCount val="5"/>
                <c:pt idx="0">
                  <c:v>Serial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</c:strCache>
            </c:strRef>
          </c:cat>
          <c:val>
            <c:numRef>
              <c:f>Graficos!$G$4:$G$8</c:f>
              <c:numCache>
                <c:formatCode>#,##0.000</c:formatCode>
                <c:ptCount val="5"/>
                <c:pt idx="0">
                  <c:v>356.28</c:v>
                </c:pt>
                <c:pt idx="1">
                  <c:v>364.32</c:v>
                </c:pt>
                <c:pt idx="2">
                  <c:v>235.56</c:v>
                </c:pt>
                <c:pt idx="3">
                  <c:v>148.68</c:v>
                </c:pt>
                <c:pt idx="4">
                  <c:v>128.52000000000001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3-46F2-A2E9-49B408DEBD2A}"/>
            </c:ext>
          </c:extLst>
        </c:ser>
        <c:ser>
          <c:idx val="2"/>
          <c:order val="2"/>
          <c:tx>
            <c:strRef>
              <c:f>Graficos!$H$3</c:f>
              <c:strCache>
                <c:ptCount val="1"/>
                <c:pt idx="0">
                  <c:v>Game of Live - Java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Graficos!$E$4:$E$8</c:f>
              <c:strCache>
                <c:ptCount val="5"/>
                <c:pt idx="0">
                  <c:v>Serial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</c:strCache>
            </c:strRef>
          </c:cat>
          <c:val>
            <c:numRef>
              <c:f>Graficos!$H$4:$H$8</c:f>
              <c:numCache>
                <c:formatCode>#,##0.000</c:formatCode>
                <c:ptCount val="5"/>
                <c:pt idx="0">
                  <c:v>178.49199999999999</c:v>
                </c:pt>
                <c:pt idx="1">
                  <c:v>207.84</c:v>
                </c:pt>
                <c:pt idx="2">
                  <c:v>170.97200000000001</c:v>
                </c:pt>
                <c:pt idx="3">
                  <c:v>117.154</c:v>
                </c:pt>
                <c:pt idx="4">
                  <c:v>83.540999999999997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C3-46F2-A2E9-49B408DEBD2A}"/>
            </c:ext>
          </c:extLst>
        </c:ser>
        <c:ser>
          <c:idx val="3"/>
          <c:order val="3"/>
          <c:tx>
            <c:strRef>
              <c:f>Graficos!$I$3</c:f>
              <c:strCache>
                <c:ptCount val="1"/>
                <c:pt idx="0">
                  <c:v>High Life - Java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Graficos!$E$4:$E$8</c:f>
              <c:strCache>
                <c:ptCount val="5"/>
                <c:pt idx="0">
                  <c:v>Serial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</c:strCache>
            </c:strRef>
          </c:cat>
          <c:val>
            <c:numRef>
              <c:f>Graficos!$I$4:$I$8</c:f>
              <c:numCache>
                <c:formatCode>#,##0.000</c:formatCode>
                <c:ptCount val="5"/>
                <c:pt idx="0">
                  <c:v>175.404</c:v>
                </c:pt>
                <c:pt idx="1">
                  <c:v>210.21299999999999</c:v>
                </c:pt>
                <c:pt idx="2">
                  <c:v>162.001</c:v>
                </c:pt>
                <c:pt idx="3">
                  <c:v>115.02800000000001</c:v>
                </c:pt>
                <c:pt idx="4">
                  <c:v>82.441999999999993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C3-46F2-A2E9-49B408DEB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800335"/>
        <c:axId val="1437791599"/>
      </c:barChart>
      <c:catAx>
        <c:axId val="143780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7791599"/>
        <c:crosses val="autoZero"/>
        <c:auto val="1"/>
        <c:lblAlgn val="ctr"/>
        <c:lblOffset val="100"/>
        <c:noMultiLvlLbl val="0"/>
      </c:catAx>
      <c:valAx>
        <c:axId val="143779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780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182880</xdr:rowOff>
    </xdr:from>
    <xdr:to>
      <xdr:col>18</xdr:col>
      <xdr:colOff>304800</xdr:colOff>
      <xdr:row>17</xdr:row>
      <xdr:rowOff>144780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36DA7C5-AA63-4AC3-A084-A1BF8506FC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24</xdr:row>
      <xdr:rowOff>118110</xdr:rowOff>
    </xdr:from>
    <xdr:to>
      <xdr:col>7</xdr:col>
      <xdr:colOff>419100</xdr:colOff>
      <xdr:row>41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43A9E55-A14E-406F-A474-29C181C10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2</xdr:row>
      <xdr:rowOff>11430</xdr:rowOff>
    </xdr:from>
    <xdr:to>
      <xdr:col>17</xdr:col>
      <xdr:colOff>312420</xdr:colOff>
      <xdr:row>15</xdr:row>
      <xdr:rowOff>11430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4EFE249-C9BF-4707-9821-DF8CF7F54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D3531-7D55-47DE-8514-870CBA400B8B}">
  <dimension ref="D3:J18"/>
  <sheetViews>
    <sheetView tabSelected="1" zoomScale="115" zoomScaleNormal="115" workbookViewId="0">
      <selection activeCell="F24" sqref="F24"/>
    </sheetView>
  </sheetViews>
  <sheetFormatPr defaultRowHeight="14.4" x14ac:dyDescent="0.3"/>
  <sheetData>
    <row r="3" spans="4:10" ht="15" thickBot="1" x14ac:dyDescent="0.35"/>
    <row r="4" spans="4:10" ht="15" thickBot="1" x14ac:dyDescent="0.35">
      <c r="D4" s="7" t="s">
        <v>14</v>
      </c>
      <c r="E4" s="8"/>
      <c r="F4" s="8"/>
      <c r="G4" s="8"/>
      <c r="H4" s="8"/>
      <c r="I4" s="8"/>
      <c r="J4" s="9"/>
    </row>
    <row r="5" spans="4:10" x14ac:dyDescent="0.3">
      <c r="D5" s="26" t="s">
        <v>17</v>
      </c>
      <c r="E5" s="71"/>
      <c r="F5" s="66" t="s">
        <v>2</v>
      </c>
      <c r="G5" s="67" t="s">
        <v>0</v>
      </c>
      <c r="H5" s="67"/>
      <c r="I5" s="67"/>
      <c r="J5" s="68"/>
    </row>
    <row r="6" spans="4:10" x14ac:dyDescent="0.3">
      <c r="D6" s="72"/>
      <c r="E6" s="73"/>
      <c r="F6" s="37" t="s">
        <v>16</v>
      </c>
      <c r="G6" s="37">
        <v>1</v>
      </c>
      <c r="H6" s="37">
        <v>2</v>
      </c>
      <c r="I6" s="37">
        <v>4</v>
      </c>
      <c r="J6" s="47">
        <v>8</v>
      </c>
    </row>
    <row r="7" spans="4:10" x14ac:dyDescent="0.3">
      <c r="D7" s="69" t="s">
        <v>11</v>
      </c>
      <c r="E7" s="70"/>
      <c r="F7" s="39">
        <v>351.06</v>
      </c>
      <c r="G7" s="39">
        <v>355.32</v>
      </c>
      <c r="H7" s="39">
        <v>233.82</v>
      </c>
      <c r="I7" s="39">
        <v>150</v>
      </c>
      <c r="J7" s="49">
        <v>127.86</v>
      </c>
    </row>
    <row r="8" spans="4:10" x14ac:dyDescent="0.3">
      <c r="D8" s="69" t="s">
        <v>18</v>
      </c>
      <c r="E8" s="70"/>
      <c r="F8" s="39">
        <v>356.28</v>
      </c>
      <c r="G8" s="39">
        <v>364.32</v>
      </c>
      <c r="H8" s="39">
        <v>235.56</v>
      </c>
      <c r="I8" s="39">
        <v>148.68</v>
      </c>
      <c r="J8" s="49">
        <v>128.52000000000001</v>
      </c>
    </row>
    <row r="9" spans="4:10" x14ac:dyDescent="0.3">
      <c r="D9" s="69" t="s">
        <v>10</v>
      </c>
      <c r="E9" s="70"/>
      <c r="F9" s="39">
        <v>178.49199999999999</v>
      </c>
      <c r="G9" s="39">
        <v>207.84</v>
      </c>
      <c r="H9" s="39">
        <v>170.97200000000001</v>
      </c>
      <c r="I9" s="39">
        <v>117.154</v>
      </c>
      <c r="J9" s="49">
        <v>83.540999999999997</v>
      </c>
    </row>
    <row r="10" spans="4:10" ht="15" thickBot="1" x14ac:dyDescent="0.35">
      <c r="D10" s="74" t="s">
        <v>13</v>
      </c>
      <c r="E10" s="75"/>
      <c r="F10" s="52">
        <v>175.404</v>
      </c>
      <c r="G10" s="52">
        <v>210.21299999999999</v>
      </c>
      <c r="H10" s="52">
        <v>162.001</v>
      </c>
      <c r="I10" s="52">
        <v>115.02800000000001</v>
      </c>
      <c r="J10" s="53">
        <v>82.441999999999993</v>
      </c>
    </row>
    <row r="11" spans="4:10" ht="15" thickBot="1" x14ac:dyDescent="0.35"/>
    <row r="12" spans="4:10" ht="15" thickBot="1" x14ac:dyDescent="0.35">
      <c r="D12" s="7" t="s">
        <v>15</v>
      </c>
      <c r="E12" s="8"/>
      <c r="F12" s="8"/>
      <c r="G12" s="8"/>
      <c r="H12" s="8"/>
      <c r="I12" s="8"/>
      <c r="J12" s="9"/>
    </row>
    <row r="13" spans="4:10" x14ac:dyDescent="0.3">
      <c r="D13" s="26" t="s">
        <v>17</v>
      </c>
      <c r="E13" s="71"/>
      <c r="F13" s="66" t="s">
        <v>2</v>
      </c>
      <c r="G13" s="67" t="s">
        <v>0</v>
      </c>
      <c r="H13" s="67"/>
      <c r="I13" s="67"/>
      <c r="J13" s="68"/>
    </row>
    <row r="14" spans="4:10" x14ac:dyDescent="0.3">
      <c r="D14" s="72"/>
      <c r="E14" s="73"/>
      <c r="F14" s="37" t="s">
        <v>16</v>
      </c>
      <c r="G14" s="37">
        <v>1</v>
      </c>
      <c r="H14" s="37">
        <v>2</v>
      </c>
      <c r="I14" s="37">
        <v>4</v>
      </c>
      <c r="J14" s="47">
        <v>8</v>
      </c>
    </row>
    <row r="15" spans="4:10" x14ac:dyDescent="0.3">
      <c r="D15" s="69" t="s">
        <v>11</v>
      </c>
      <c r="E15" s="70"/>
      <c r="F15" s="39">
        <v>351</v>
      </c>
      <c r="G15" s="39">
        <v>355.26</v>
      </c>
      <c r="H15" s="39">
        <v>233.76</v>
      </c>
      <c r="I15" s="39">
        <v>149.94</v>
      </c>
      <c r="J15" s="49">
        <v>127.8</v>
      </c>
    </row>
    <row r="16" spans="4:10" x14ac:dyDescent="0.3">
      <c r="D16" s="69" t="s">
        <v>18</v>
      </c>
      <c r="E16" s="70"/>
      <c r="F16" s="39">
        <v>356.16</v>
      </c>
      <c r="G16" s="39">
        <v>364.26</v>
      </c>
      <c r="H16" s="39">
        <v>235.5</v>
      </c>
      <c r="I16" s="39">
        <v>148.62</v>
      </c>
      <c r="J16" s="49">
        <v>128.46</v>
      </c>
    </row>
    <row r="17" spans="4:10" x14ac:dyDescent="0.3">
      <c r="D17" s="69" t="s">
        <v>10</v>
      </c>
      <c r="E17" s="70"/>
      <c r="F17" s="39">
        <v>175.08799999999999</v>
      </c>
      <c r="G17" s="39">
        <v>207.82400000000001</v>
      </c>
      <c r="H17" s="39">
        <v>170.95699999999999</v>
      </c>
      <c r="I17" s="39">
        <v>117.139</v>
      </c>
      <c r="J17" s="49">
        <v>83.525000000000006</v>
      </c>
    </row>
    <row r="18" spans="4:10" ht="15" thickBot="1" x14ac:dyDescent="0.35">
      <c r="D18" s="74" t="s">
        <v>9</v>
      </c>
      <c r="E18" s="75"/>
      <c r="F18" s="52">
        <v>175.387</v>
      </c>
      <c r="G18" s="52">
        <v>210.197</v>
      </c>
      <c r="H18" s="52">
        <v>161.98400000000001</v>
      </c>
      <c r="I18" s="52">
        <v>115.009</v>
      </c>
      <c r="J18" s="53">
        <v>82.426000000000002</v>
      </c>
    </row>
  </sheetData>
  <mergeCells count="14">
    <mergeCell ref="D17:E17"/>
    <mergeCell ref="D18:E18"/>
    <mergeCell ref="D9:E9"/>
    <mergeCell ref="D8:E8"/>
    <mergeCell ref="D7:E7"/>
    <mergeCell ref="D10:E10"/>
    <mergeCell ref="D12:J12"/>
    <mergeCell ref="D13:E14"/>
    <mergeCell ref="G13:J13"/>
    <mergeCell ref="D15:E15"/>
    <mergeCell ref="D16:E16"/>
    <mergeCell ref="D4:J4"/>
    <mergeCell ref="D5:E6"/>
    <mergeCell ref="G5:J5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7A256-BA9C-4F74-B149-6DE3DB7CB3D4}">
  <dimension ref="B2:X59"/>
  <sheetViews>
    <sheetView topLeftCell="A22" zoomScaleNormal="100" workbookViewId="0">
      <selection activeCell="G16" sqref="G16"/>
    </sheetView>
  </sheetViews>
  <sheetFormatPr defaultRowHeight="14.4" x14ac:dyDescent="0.3"/>
  <cols>
    <col min="6" max="6" width="9.44140625" bestFit="1" customWidth="1"/>
    <col min="7" max="7" width="11.44140625" bestFit="1" customWidth="1"/>
    <col min="8" max="8" width="11.33203125" bestFit="1" customWidth="1"/>
    <col min="9" max="11" width="11" bestFit="1" customWidth="1"/>
    <col min="12" max="12" width="10" bestFit="1" customWidth="1"/>
    <col min="16" max="20" width="11" bestFit="1" customWidth="1"/>
  </cols>
  <sheetData>
    <row r="2" spans="5:21" ht="15" thickBot="1" x14ac:dyDescent="0.35"/>
    <row r="3" spans="5:21" x14ac:dyDescent="0.3">
      <c r="E3" s="42" t="s">
        <v>14</v>
      </c>
      <c r="F3" s="43"/>
      <c r="G3" s="43"/>
      <c r="H3" s="43"/>
      <c r="I3" s="43"/>
      <c r="J3" s="43"/>
      <c r="K3" s="44"/>
      <c r="O3" s="2" t="s">
        <v>15</v>
      </c>
      <c r="P3" s="3"/>
      <c r="Q3" s="3"/>
      <c r="R3" s="3"/>
      <c r="S3" s="3"/>
      <c r="T3" s="3"/>
      <c r="U3" s="4"/>
    </row>
    <row r="4" spans="5:21" x14ac:dyDescent="0.3">
      <c r="E4" s="45" t="s">
        <v>17</v>
      </c>
      <c r="F4" s="36"/>
      <c r="G4" s="37" t="s">
        <v>2</v>
      </c>
      <c r="H4" s="38" t="s">
        <v>0</v>
      </c>
      <c r="I4" s="38"/>
      <c r="J4" s="38"/>
      <c r="K4" s="46"/>
      <c r="O4" s="45" t="s">
        <v>17</v>
      </c>
      <c r="P4" s="36"/>
      <c r="Q4" s="37" t="s">
        <v>2</v>
      </c>
      <c r="R4" s="38" t="s">
        <v>0</v>
      </c>
      <c r="S4" s="38"/>
      <c r="T4" s="38"/>
      <c r="U4" s="46"/>
    </row>
    <row r="5" spans="5:21" x14ac:dyDescent="0.3">
      <c r="E5" s="45"/>
      <c r="F5" s="36"/>
      <c r="G5" s="37" t="s">
        <v>16</v>
      </c>
      <c r="H5" s="37">
        <v>1</v>
      </c>
      <c r="I5" s="37">
        <v>2</v>
      </c>
      <c r="J5" s="37">
        <v>4</v>
      </c>
      <c r="K5" s="47">
        <v>8</v>
      </c>
      <c r="O5" s="45"/>
      <c r="P5" s="36"/>
      <c r="Q5" s="37" t="s">
        <v>16</v>
      </c>
      <c r="R5" s="37">
        <v>1</v>
      </c>
      <c r="S5" s="37">
        <v>2</v>
      </c>
      <c r="T5" s="37">
        <v>4</v>
      </c>
      <c r="U5" s="47">
        <v>8</v>
      </c>
    </row>
    <row r="6" spans="5:21" x14ac:dyDescent="0.3">
      <c r="E6" s="48" t="s">
        <v>11</v>
      </c>
      <c r="F6" s="38"/>
      <c r="G6" s="39">
        <v>351.06</v>
      </c>
      <c r="H6" s="39">
        <v>355.32</v>
      </c>
      <c r="I6" s="39">
        <v>233.82</v>
      </c>
      <c r="J6" s="39">
        <v>150</v>
      </c>
      <c r="K6" s="49">
        <v>127.86</v>
      </c>
      <c r="O6" s="48" t="s">
        <v>11</v>
      </c>
      <c r="P6" s="38"/>
      <c r="Q6" s="39">
        <v>351</v>
      </c>
      <c r="R6" s="39">
        <v>355.26</v>
      </c>
      <c r="S6" s="39">
        <v>233.76</v>
      </c>
      <c r="T6" s="39">
        <v>149.94</v>
      </c>
      <c r="U6" s="49">
        <v>127.8</v>
      </c>
    </row>
    <row r="7" spans="5:21" x14ac:dyDescent="0.3">
      <c r="E7" s="48" t="s">
        <v>18</v>
      </c>
      <c r="F7" s="38"/>
      <c r="G7" s="39">
        <v>356.28</v>
      </c>
      <c r="H7" s="39">
        <v>364.32</v>
      </c>
      <c r="I7" s="39">
        <v>235.56</v>
      </c>
      <c r="J7" s="39">
        <v>148.68</v>
      </c>
      <c r="K7" s="49">
        <v>128.52000000000001</v>
      </c>
      <c r="O7" s="48" t="s">
        <v>18</v>
      </c>
      <c r="P7" s="38"/>
      <c r="Q7" s="39">
        <v>356.16</v>
      </c>
      <c r="R7" s="39">
        <v>364.26</v>
      </c>
      <c r="S7" s="39">
        <v>235.5</v>
      </c>
      <c r="T7" s="39">
        <v>148.62</v>
      </c>
      <c r="U7" s="49">
        <v>128.46</v>
      </c>
    </row>
    <row r="8" spans="5:21" x14ac:dyDescent="0.3">
      <c r="E8" s="48" t="s">
        <v>10</v>
      </c>
      <c r="F8" s="38"/>
      <c r="G8" s="39">
        <v>178.49199999999999</v>
      </c>
      <c r="H8" s="39">
        <v>207.84</v>
      </c>
      <c r="I8" s="39">
        <v>170.97200000000001</v>
      </c>
      <c r="J8" s="39">
        <v>117.154</v>
      </c>
      <c r="K8" s="49">
        <v>83.540999999999997</v>
      </c>
      <c r="O8" s="48" t="s">
        <v>10</v>
      </c>
      <c r="P8" s="38"/>
      <c r="Q8" s="39">
        <v>175.08799999999999</v>
      </c>
      <c r="R8" s="39">
        <v>207.82400000000001</v>
      </c>
      <c r="S8" s="39">
        <v>170.95699999999999</v>
      </c>
      <c r="T8" s="39">
        <v>117.139</v>
      </c>
      <c r="U8" s="49">
        <v>83.525000000000006</v>
      </c>
    </row>
    <row r="9" spans="5:21" ht="15" thickBot="1" x14ac:dyDescent="0.35">
      <c r="E9" s="50" t="s">
        <v>13</v>
      </c>
      <c r="F9" s="51"/>
      <c r="G9" s="52">
        <v>175.404</v>
      </c>
      <c r="H9" s="52">
        <v>210.21299999999999</v>
      </c>
      <c r="I9" s="52">
        <v>162.001</v>
      </c>
      <c r="J9" s="52">
        <v>115.02800000000001</v>
      </c>
      <c r="K9" s="53">
        <v>82.441999999999993</v>
      </c>
      <c r="O9" s="50" t="s">
        <v>9</v>
      </c>
      <c r="P9" s="51"/>
      <c r="Q9" s="52">
        <v>175.387</v>
      </c>
      <c r="R9" s="52">
        <v>210.197</v>
      </c>
      <c r="S9" s="52">
        <v>161.98400000000001</v>
      </c>
      <c r="T9" s="52">
        <v>115.009</v>
      </c>
      <c r="U9" s="53">
        <v>82.426000000000002</v>
      </c>
    </row>
    <row r="13" spans="5:21" x14ac:dyDescent="0.3">
      <c r="O13" s="6"/>
      <c r="P13" s="6"/>
      <c r="Q13" s="6"/>
      <c r="R13" s="6"/>
      <c r="S13" s="6"/>
      <c r="T13" s="6"/>
      <c r="U13" s="6"/>
    </row>
    <row r="14" spans="5:21" x14ac:dyDescent="0.3">
      <c r="O14" s="27"/>
      <c r="P14" s="27"/>
      <c r="Q14" s="5"/>
      <c r="R14" s="6"/>
      <c r="S14" s="6"/>
      <c r="T14" s="6"/>
      <c r="U14" s="6"/>
    </row>
    <row r="15" spans="5:21" x14ac:dyDescent="0.3">
      <c r="O15" s="27"/>
      <c r="P15" s="27"/>
      <c r="Q15" s="5"/>
      <c r="R15" s="5"/>
      <c r="S15" s="5"/>
      <c r="T15" s="5"/>
      <c r="U15" s="5"/>
    </row>
    <row r="18" spans="2:24" ht="15" thickBot="1" x14ac:dyDescent="0.35"/>
    <row r="19" spans="2:24" x14ac:dyDescent="0.3">
      <c r="B19" s="58" t="s">
        <v>11</v>
      </c>
      <c r="C19" s="59"/>
      <c r="D19" s="59"/>
      <c r="E19" s="59"/>
      <c r="F19" s="63"/>
      <c r="H19" s="54" t="s">
        <v>18</v>
      </c>
      <c r="I19" s="55"/>
      <c r="J19" s="55"/>
      <c r="K19" s="55"/>
      <c r="L19" s="62"/>
      <c r="N19" s="54" t="s">
        <v>10</v>
      </c>
      <c r="O19" s="55"/>
      <c r="P19" s="55"/>
      <c r="Q19" s="55"/>
      <c r="R19" s="62"/>
      <c r="T19" s="54" t="s">
        <v>9</v>
      </c>
      <c r="U19" s="55"/>
      <c r="V19" s="55"/>
      <c r="W19" s="55"/>
      <c r="X19" s="62"/>
    </row>
    <row r="20" spans="2:24" ht="28.8" x14ac:dyDescent="0.3">
      <c r="B20" s="20" t="s">
        <v>4</v>
      </c>
      <c r="C20" s="18" t="s">
        <v>32</v>
      </c>
      <c r="D20" s="18" t="s">
        <v>30</v>
      </c>
      <c r="E20" s="18" t="s">
        <v>7</v>
      </c>
      <c r="F20" s="56" t="s">
        <v>31</v>
      </c>
      <c r="H20" s="20" t="s">
        <v>4</v>
      </c>
      <c r="I20" s="18" t="s">
        <v>32</v>
      </c>
      <c r="J20" s="18" t="s">
        <v>6</v>
      </c>
      <c r="K20" s="18" t="s">
        <v>7</v>
      </c>
      <c r="L20" s="56" t="s">
        <v>31</v>
      </c>
      <c r="N20" s="20" t="s">
        <v>4</v>
      </c>
      <c r="O20" s="18" t="s">
        <v>32</v>
      </c>
      <c r="P20" s="18" t="s">
        <v>6</v>
      </c>
      <c r="Q20" s="18" t="s">
        <v>7</v>
      </c>
      <c r="R20" s="56" t="s">
        <v>31</v>
      </c>
      <c r="T20" s="20" t="s">
        <v>4</v>
      </c>
      <c r="U20" s="18" t="s">
        <v>32</v>
      </c>
      <c r="V20" s="18" t="s">
        <v>6</v>
      </c>
      <c r="W20" s="18" t="s">
        <v>7</v>
      </c>
      <c r="X20" s="56" t="s">
        <v>31</v>
      </c>
    </row>
    <row r="21" spans="2:24" x14ac:dyDescent="0.3">
      <c r="B21" s="20">
        <v>1</v>
      </c>
      <c r="C21" s="19">
        <f>H6</f>
        <v>355.32</v>
      </c>
      <c r="D21" s="19">
        <f>$C$21/C21</f>
        <v>1</v>
      </c>
      <c r="E21" s="32">
        <f>D21/4</f>
        <v>0.25</v>
      </c>
      <c r="F21" s="64">
        <f>K33</f>
        <v>3.5063759769641956</v>
      </c>
      <c r="H21" s="20">
        <v>1</v>
      </c>
      <c r="I21" s="19">
        <f>H7</f>
        <v>364.32</v>
      </c>
      <c r="J21" s="19">
        <f>$I$21/I21</f>
        <v>1</v>
      </c>
      <c r="K21" s="32">
        <f t="shared" ref="K21:K24" si="0">J21/4</f>
        <v>0.25</v>
      </c>
      <c r="L21" s="64">
        <f>W42</f>
        <v>3.8116760828625167</v>
      </c>
      <c r="N21" s="20">
        <v>1</v>
      </c>
      <c r="O21" s="19">
        <f>H8</f>
        <v>207.84</v>
      </c>
      <c r="P21" s="19">
        <f>$O$21/O21</f>
        <v>1</v>
      </c>
      <c r="Q21" s="32">
        <f>P21/4</f>
        <v>0.25</v>
      </c>
      <c r="R21" s="64">
        <f>W42</f>
        <v>3.8116760828625167</v>
      </c>
      <c r="T21" s="20">
        <v>1</v>
      </c>
      <c r="U21" s="19">
        <f>H9</f>
        <v>210.21299999999999</v>
      </c>
      <c r="V21" s="19">
        <f>$U$21/U21</f>
        <v>1</v>
      </c>
      <c r="W21" s="32">
        <f>V21/4</f>
        <v>0.25</v>
      </c>
      <c r="X21" s="64">
        <f>W59</f>
        <v>3.9107030737676807</v>
      </c>
    </row>
    <row r="22" spans="2:24" x14ac:dyDescent="0.3">
      <c r="B22" s="20">
        <v>2</v>
      </c>
      <c r="C22" s="19">
        <f>I6</f>
        <v>233.82</v>
      </c>
      <c r="D22" s="19">
        <f>$C$21/C22</f>
        <v>1.5196304849884528</v>
      </c>
      <c r="E22" s="32">
        <f>D22/4</f>
        <v>0.37990762124711319</v>
      </c>
      <c r="F22" s="64">
        <f>O33</f>
        <v>3.571428571428557</v>
      </c>
      <c r="H22" s="20">
        <v>2</v>
      </c>
      <c r="I22" s="19">
        <f>I7</f>
        <v>235.56</v>
      </c>
      <c r="J22" s="19">
        <f>$I$21/I22</f>
        <v>1.5466123280692816</v>
      </c>
      <c r="K22" s="32">
        <f t="shared" si="0"/>
        <v>0.3866530820173204</v>
      </c>
      <c r="L22" s="64">
        <f>S42</f>
        <v>3.7160435399905252</v>
      </c>
      <c r="N22" s="20">
        <v>2</v>
      </c>
      <c r="O22" s="19">
        <f>I8</f>
        <v>170.97200000000001</v>
      </c>
      <c r="P22" s="19">
        <f>$O$21/O22</f>
        <v>1.2156376482698921</v>
      </c>
      <c r="Q22" s="32">
        <f>P22/4</f>
        <v>0.30390941206747302</v>
      </c>
      <c r="R22" s="64">
        <f>S42</f>
        <v>3.7160435399905252</v>
      </c>
      <c r="T22" s="20">
        <v>2</v>
      </c>
      <c r="U22" s="19">
        <f>I9</f>
        <v>162.001</v>
      </c>
      <c r="V22" s="19">
        <f>$U$21/U22</f>
        <v>1.2976031012154245</v>
      </c>
      <c r="W22" s="32">
        <f>V22/4</f>
        <v>0.32440077530385614</v>
      </c>
      <c r="X22" s="64">
        <f>S59</f>
        <v>3.8779181453133424</v>
      </c>
    </row>
    <row r="23" spans="2:24" x14ac:dyDescent="0.3">
      <c r="B23" s="20">
        <v>4</v>
      </c>
      <c r="C23" s="19">
        <f>J6</f>
        <v>150</v>
      </c>
      <c r="D23" s="19">
        <f>$C$21/C23</f>
        <v>2.3687999999999998</v>
      </c>
      <c r="E23" s="32">
        <f>D23/4</f>
        <v>0.59219999999999995</v>
      </c>
      <c r="F23" s="64">
        <f>S33</f>
        <v>3.7140814867762586</v>
      </c>
      <c r="H23" s="20">
        <v>4</v>
      </c>
      <c r="I23" s="19">
        <f>J7</f>
        <v>148.68</v>
      </c>
      <c r="J23" s="19">
        <f>$I$21/I23</f>
        <v>2.4503631961259078</v>
      </c>
      <c r="K23" s="32">
        <f t="shared" si="0"/>
        <v>0.61259079903147695</v>
      </c>
      <c r="L23" s="64">
        <f>O42</f>
        <v>3.5680345572354066</v>
      </c>
      <c r="N23" s="20">
        <v>4</v>
      </c>
      <c r="O23" s="19">
        <f>J8</f>
        <v>117.154</v>
      </c>
      <c r="P23" s="19">
        <f>$O$21/O23</f>
        <v>1.7740751489492463</v>
      </c>
      <c r="Q23" s="32">
        <f>P23/4</f>
        <v>0.44351878723731158</v>
      </c>
      <c r="R23" s="64">
        <f>O42</f>
        <v>3.5680345572354066</v>
      </c>
      <c r="T23" s="20">
        <v>4</v>
      </c>
      <c r="U23" s="19">
        <f>J9</f>
        <v>115.02800000000001</v>
      </c>
      <c r="V23" s="19">
        <f>$U$21/U23</f>
        <v>1.8274941753312235</v>
      </c>
      <c r="W23" s="32">
        <f>V23/4</f>
        <v>0.45687354383280587</v>
      </c>
      <c r="X23" s="64">
        <f>O59</f>
        <v>3.8111457159896114</v>
      </c>
    </row>
    <row r="24" spans="2:24" ht="15" thickBot="1" x14ac:dyDescent="0.35">
      <c r="B24" s="21">
        <v>8</v>
      </c>
      <c r="C24" s="22">
        <f>K6</f>
        <v>127.86</v>
      </c>
      <c r="D24" s="22">
        <f>$C$21/C24</f>
        <v>2.7789770061004222</v>
      </c>
      <c r="E24" s="57">
        <f>D24/4</f>
        <v>0.69474425152510555</v>
      </c>
      <c r="F24" s="65">
        <f>W33</f>
        <v>3.8071359691417483</v>
      </c>
      <c r="H24" s="21" t="s">
        <v>8</v>
      </c>
      <c r="I24" s="22">
        <f>K7</f>
        <v>128.52000000000001</v>
      </c>
      <c r="J24" s="22">
        <f>$I$21/I24</f>
        <v>2.8347338935574227</v>
      </c>
      <c r="K24" s="57">
        <f t="shared" si="0"/>
        <v>0.70868347338935567</v>
      </c>
      <c r="L24" s="65">
        <f>K42</f>
        <v>3.5085995085994925</v>
      </c>
      <c r="N24" s="21" t="s">
        <v>8</v>
      </c>
      <c r="O24" s="22">
        <f>K8</f>
        <v>83.540999999999997</v>
      </c>
      <c r="P24" s="22">
        <f>$O$21/O24</f>
        <v>2.4878802025352824</v>
      </c>
      <c r="Q24" s="57">
        <f>P24/4</f>
        <v>0.6219700506338206</v>
      </c>
      <c r="R24" s="65">
        <f>K42</f>
        <v>3.5085995085994925</v>
      </c>
      <c r="T24" s="21" t="s">
        <v>8</v>
      </c>
      <c r="U24" s="22">
        <f>K9</f>
        <v>82.441999999999993</v>
      </c>
      <c r="V24" s="22">
        <f>$U$21/U24</f>
        <v>2.5498289706702897</v>
      </c>
      <c r="W24" s="57">
        <f>V24/4</f>
        <v>0.63745724266757242</v>
      </c>
      <c r="X24" s="65">
        <f>K59</f>
        <v>3.7799225143853881</v>
      </c>
    </row>
    <row r="25" spans="2:24" x14ac:dyDescent="0.3">
      <c r="B25" s="16"/>
      <c r="C25" s="17"/>
      <c r="D25" s="17"/>
      <c r="E25" s="60"/>
      <c r="F25" s="61"/>
      <c r="H25" s="16"/>
      <c r="I25" s="17"/>
      <c r="J25" s="17"/>
      <c r="K25" s="60"/>
      <c r="L25" s="61"/>
      <c r="N25" s="16"/>
      <c r="O25" s="17"/>
      <c r="P25" s="17"/>
      <c r="Q25" s="60"/>
      <c r="R25" s="61"/>
      <c r="T25" s="16"/>
      <c r="U25" s="17"/>
      <c r="V25" s="17"/>
      <c r="W25" s="60"/>
      <c r="X25" s="61"/>
    </row>
    <row r="27" spans="2:24" x14ac:dyDescent="0.3">
      <c r="K27" t="s">
        <v>26</v>
      </c>
      <c r="O27" t="s">
        <v>27</v>
      </c>
      <c r="S27" t="s">
        <v>29</v>
      </c>
      <c r="W27" t="s">
        <v>28</v>
      </c>
    </row>
    <row r="28" spans="2:24" x14ac:dyDescent="0.3">
      <c r="L28" t="s">
        <v>23</v>
      </c>
      <c r="P28" t="s">
        <v>23</v>
      </c>
      <c r="T28" t="s">
        <v>23</v>
      </c>
      <c r="X28" t="s">
        <v>23</v>
      </c>
    </row>
    <row r="29" spans="2:24" x14ac:dyDescent="0.3">
      <c r="J29" t="s">
        <v>22</v>
      </c>
      <c r="K29" s="40">
        <f>K6</f>
        <v>127.86</v>
      </c>
      <c r="L29">
        <v>100</v>
      </c>
      <c r="N29" t="s">
        <v>22</v>
      </c>
      <c r="O29" s="40">
        <f>J6</f>
        <v>150</v>
      </c>
      <c r="P29">
        <v>100</v>
      </c>
      <c r="R29" t="s">
        <v>22</v>
      </c>
      <c r="S29" s="40">
        <f>I6</f>
        <v>233.82</v>
      </c>
      <c r="T29">
        <v>100</v>
      </c>
      <c r="V29" t="s">
        <v>22</v>
      </c>
      <c r="W29" s="40">
        <f>H6</f>
        <v>355.32</v>
      </c>
      <c r="X29">
        <v>100</v>
      </c>
    </row>
    <row r="30" spans="2:24" x14ac:dyDescent="0.3">
      <c r="J30" t="s">
        <v>24</v>
      </c>
      <c r="K30" s="40">
        <f>U6</f>
        <v>127.8</v>
      </c>
      <c r="L30">
        <f>K30*L29/K29</f>
        <v>99.953073674331307</v>
      </c>
      <c r="N30" t="s">
        <v>24</v>
      </c>
      <c r="O30" s="40">
        <f>T6</f>
        <v>149.94</v>
      </c>
      <c r="P30">
        <f>O30*P29/O29</f>
        <v>99.96</v>
      </c>
      <c r="R30" t="s">
        <v>24</v>
      </c>
      <c r="S30" s="40">
        <f>S6</f>
        <v>233.76</v>
      </c>
      <c r="T30">
        <f>S30*T29/S29</f>
        <v>99.974339235309216</v>
      </c>
      <c r="V30" t="s">
        <v>24</v>
      </c>
      <c r="W30" s="40">
        <f>R6</f>
        <v>355.26</v>
      </c>
      <c r="X30">
        <f>W30*X29/W29</f>
        <v>99.983113812901053</v>
      </c>
    </row>
    <row r="31" spans="2:24" x14ac:dyDescent="0.3">
      <c r="J31" t="s">
        <v>25</v>
      </c>
      <c r="K31" s="40">
        <f>K29-K30</f>
        <v>6.0000000000002274E-2</v>
      </c>
      <c r="L31">
        <f>K31*L29/K29</f>
        <v>4.6926325668701918E-2</v>
      </c>
      <c r="N31" t="s">
        <v>25</v>
      </c>
      <c r="O31">
        <f>O29-O30</f>
        <v>6.0000000000002274E-2</v>
      </c>
      <c r="P31">
        <f>O31*P29/O29</f>
        <v>4.0000000000001514E-2</v>
      </c>
      <c r="R31" t="s">
        <v>25</v>
      </c>
      <c r="S31">
        <f>S29-S30</f>
        <v>6.0000000000002274E-2</v>
      </c>
      <c r="T31">
        <f>S31*T29/S29</f>
        <v>2.5660764690788759E-2</v>
      </c>
      <c r="V31" t="s">
        <v>25</v>
      </c>
      <c r="W31">
        <f>W29-W30</f>
        <v>6.0000000000002274E-2</v>
      </c>
      <c r="X31">
        <f>W31*X29/W29</f>
        <v>1.6886187098953696E-2</v>
      </c>
    </row>
    <row r="32" spans="2:24" x14ac:dyDescent="0.3">
      <c r="J32" t="s">
        <v>12</v>
      </c>
      <c r="K32">
        <v>4</v>
      </c>
      <c r="N32" t="s">
        <v>12</v>
      </c>
      <c r="O32">
        <v>4</v>
      </c>
      <c r="R32" t="s">
        <v>12</v>
      </c>
      <c r="S32">
        <v>4</v>
      </c>
      <c r="V32" t="s">
        <v>12</v>
      </c>
      <c r="W32">
        <v>4</v>
      </c>
    </row>
    <row r="33" spans="10:24" x14ac:dyDescent="0.3">
      <c r="J33" t="s">
        <v>19</v>
      </c>
      <c r="K33">
        <f>1/(L31+(1-L31)/K32)</f>
        <v>3.5063759769641956</v>
      </c>
      <c r="N33" t="s">
        <v>19</v>
      </c>
      <c r="O33">
        <f>1/(P31+(1-P31)/O32)</f>
        <v>3.571428571428557</v>
      </c>
      <c r="R33" t="s">
        <v>19</v>
      </c>
      <c r="S33">
        <f>1/(T31+(1-T31)/S32)</f>
        <v>3.7140814867762586</v>
      </c>
      <c r="V33" t="s">
        <v>19</v>
      </c>
      <c r="W33">
        <f>1/(X31+(1-X31)/W32)</f>
        <v>3.8071359691417483</v>
      </c>
    </row>
    <row r="36" spans="10:24" x14ac:dyDescent="0.3">
      <c r="K36" t="s">
        <v>26</v>
      </c>
      <c r="O36" t="s">
        <v>27</v>
      </c>
      <c r="S36" t="s">
        <v>29</v>
      </c>
      <c r="W36" t="s">
        <v>28</v>
      </c>
    </row>
    <row r="37" spans="10:24" x14ac:dyDescent="0.3">
      <c r="L37" t="s">
        <v>23</v>
      </c>
      <c r="P37" t="s">
        <v>23</v>
      </c>
      <c r="T37" t="s">
        <v>23</v>
      </c>
      <c r="X37" t="s">
        <v>23</v>
      </c>
    </row>
    <row r="38" spans="10:24" x14ac:dyDescent="0.3">
      <c r="J38" t="s">
        <v>22</v>
      </c>
      <c r="K38" s="40">
        <f>K7</f>
        <v>128.52000000000001</v>
      </c>
      <c r="L38">
        <v>100</v>
      </c>
      <c r="N38" t="s">
        <v>22</v>
      </c>
      <c r="O38" s="40">
        <f>J7</f>
        <v>148.68</v>
      </c>
      <c r="P38">
        <v>100</v>
      </c>
      <c r="R38" t="s">
        <v>22</v>
      </c>
      <c r="S38" s="40">
        <f>I7</f>
        <v>235.56</v>
      </c>
      <c r="T38">
        <v>100</v>
      </c>
      <c r="V38" t="s">
        <v>22</v>
      </c>
      <c r="W38" s="40">
        <f>H7</f>
        <v>364.32</v>
      </c>
      <c r="X38">
        <v>100</v>
      </c>
    </row>
    <row r="39" spans="10:24" x14ac:dyDescent="0.3">
      <c r="J39" t="s">
        <v>24</v>
      </c>
      <c r="K39" s="40">
        <f>U7</f>
        <v>128.46</v>
      </c>
      <c r="L39">
        <f>K39*L38/K38</f>
        <v>99.953314659197005</v>
      </c>
      <c r="N39" t="s">
        <v>24</v>
      </c>
      <c r="O39" s="40">
        <f>T7</f>
        <v>148.62</v>
      </c>
      <c r="P39">
        <f>O39*P38/O38</f>
        <v>99.959644874899112</v>
      </c>
      <c r="R39" t="s">
        <v>24</v>
      </c>
      <c r="S39" s="40">
        <f>S7</f>
        <v>235.5</v>
      </c>
      <c r="T39">
        <f>S39*T38/S38</f>
        <v>99.974528782475801</v>
      </c>
      <c r="V39" t="s">
        <v>24</v>
      </c>
      <c r="W39" s="40">
        <f>R7</f>
        <v>364.26</v>
      </c>
      <c r="X39">
        <f>W39*X38/W38</f>
        <v>99.983530961791828</v>
      </c>
    </row>
    <row r="40" spans="10:24" x14ac:dyDescent="0.3">
      <c r="J40" t="s">
        <v>25</v>
      </c>
      <c r="K40" s="40">
        <f>K38-K39</f>
        <v>6.0000000000002274E-2</v>
      </c>
      <c r="L40">
        <f>K40*L38/K38</f>
        <v>4.6685340802989625E-2</v>
      </c>
      <c r="N40" t="s">
        <v>25</v>
      </c>
      <c r="O40" s="40">
        <f>O38-O39</f>
        <v>6.0000000000002274E-2</v>
      </c>
      <c r="P40">
        <f>O40*P38/O38</f>
        <v>4.0355125100889337E-2</v>
      </c>
      <c r="R40" t="s">
        <v>25</v>
      </c>
      <c r="S40" s="40">
        <f>S38-S39</f>
        <v>6.0000000000002274E-2</v>
      </c>
      <c r="T40">
        <f>S40*T38/S38</f>
        <v>2.5471217524198623E-2</v>
      </c>
      <c r="V40" t="s">
        <v>25</v>
      </c>
      <c r="W40" s="40">
        <f>W38-W39</f>
        <v>6.0000000000002274E-2</v>
      </c>
      <c r="X40">
        <f>W40*X38/W38</f>
        <v>1.6469038208169268E-2</v>
      </c>
    </row>
    <row r="41" spans="10:24" x14ac:dyDescent="0.3">
      <c r="J41" t="s">
        <v>12</v>
      </c>
      <c r="K41">
        <v>4</v>
      </c>
      <c r="N41" t="s">
        <v>12</v>
      </c>
      <c r="O41">
        <v>4</v>
      </c>
      <c r="R41" t="s">
        <v>12</v>
      </c>
      <c r="S41">
        <v>4</v>
      </c>
      <c r="V41" t="s">
        <v>12</v>
      </c>
      <c r="W41">
        <v>4</v>
      </c>
    </row>
    <row r="42" spans="10:24" x14ac:dyDescent="0.3">
      <c r="J42" t="s">
        <v>19</v>
      </c>
      <c r="K42">
        <f>1/(L40+(1-L40)/K41)</f>
        <v>3.5085995085994925</v>
      </c>
      <c r="N42" t="s">
        <v>19</v>
      </c>
      <c r="O42">
        <f>1/(P40+(1-P40)/O41)</f>
        <v>3.5680345572354066</v>
      </c>
      <c r="R42" t="s">
        <v>19</v>
      </c>
      <c r="S42">
        <f>1/(T40+(1-T40)/S41)</f>
        <v>3.7160435399905252</v>
      </c>
      <c r="V42" t="s">
        <v>19</v>
      </c>
      <c r="W42">
        <f>1/(X40+(1-X40)/W41)</f>
        <v>3.8116760828625167</v>
      </c>
    </row>
    <row r="44" spans="10:24" x14ac:dyDescent="0.3">
      <c r="K44" t="s">
        <v>26</v>
      </c>
      <c r="O44" t="s">
        <v>27</v>
      </c>
      <c r="S44" t="s">
        <v>29</v>
      </c>
      <c r="W44" t="s">
        <v>28</v>
      </c>
    </row>
    <row r="45" spans="10:24" x14ac:dyDescent="0.3">
      <c r="L45" t="s">
        <v>23</v>
      </c>
      <c r="P45" t="s">
        <v>23</v>
      </c>
      <c r="T45" t="s">
        <v>23</v>
      </c>
      <c r="X45" t="s">
        <v>23</v>
      </c>
    </row>
    <row r="46" spans="10:24" x14ac:dyDescent="0.3">
      <c r="J46" t="s">
        <v>22</v>
      </c>
      <c r="K46" s="40">
        <f>K8</f>
        <v>83.540999999999997</v>
      </c>
      <c r="L46">
        <v>100</v>
      </c>
      <c r="N46" t="s">
        <v>22</v>
      </c>
      <c r="O46" s="40">
        <f>J8</f>
        <v>117.154</v>
      </c>
      <c r="P46">
        <v>100</v>
      </c>
      <c r="R46" t="s">
        <v>22</v>
      </c>
      <c r="S46" s="40">
        <f>I8</f>
        <v>170.97200000000001</v>
      </c>
      <c r="T46">
        <v>100</v>
      </c>
      <c r="V46" t="s">
        <v>22</v>
      </c>
      <c r="W46" s="40">
        <f>H8</f>
        <v>207.84</v>
      </c>
      <c r="X46">
        <v>100</v>
      </c>
    </row>
    <row r="47" spans="10:24" x14ac:dyDescent="0.3">
      <c r="J47" t="s">
        <v>24</v>
      </c>
      <c r="K47" s="40">
        <f>U8</f>
        <v>83.525000000000006</v>
      </c>
      <c r="L47">
        <f>K47*L46/K46</f>
        <v>99.980847727463171</v>
      </c>
      <c r="N47" t="s">
        <v>24</v>
      </c>
      <c r="O47" s="40">
        <f>T8</f>
        <v>117.139</v>
      </c>
      <c r="P47">
        <f>O47*P46/O46</f>
        <v>99.987196339860361</v>
      </c>
      <c r="R47" t="s">
        <v>24</v>
      </c>
      <c r="S47" s="40">
        <f>S8</f>
        <v>170.95699999999999</v>
      </c>
      <c r="T47">
        <f>S47*T46/S46</f>
        <v>99.991226633600817</v>
      </c>
      <c r="V47" t="s">
        <v>24</v>
      </c>
      <c r="W47" s="40">
        <f>R8</f>
        <v>207.82400000000001</v>
      </c>
      <c r="X47">
        <f>W47*X46/W46</f>
        <v>99.992301770592775</v>
      </c>
    </row>
    <row r="48" spans="10:24" x14ac:dyDescent="0.3">
      <c r="J48" t="s">
        <v>25</v>
      </c>
      <c r="K48" s="40">
        <f>K46-K47</f>
        <v>1.5999999999991132E-2</v>
      </c>
      <c r="L48">
        <f>K48*L46/K46</f>
        <v>1.9152272536827584E-2</v>
      </c>
      <c r="N48" t="s">
        <v>25</v>
      </c>
      <c r="O48" s="40">
        <f>O46-O47</f>
        <v>1.5000000000000568E-2</v>
      </c>
      <c r="P48">
        <f>O48*P46/O46</f>
        <v>1.2803660139645739E-2</v>
      </c>
      <c r="R48" t="s">
        <v>25</v>
      </c>
      <c r="S48" s="40">
        <f>S46-S47</f>
        <v>1.5000000000014779E-2</v>
      </c>
      <c r="T48">
        <f>S48*T46/S46</f>
        <v>8.7733663991851167E-3</v>
      </c>
      <c r="V48" t="s">
        <v>25</v>
      </c>
      <c r="W48" s="40">
        <f>W46-W47</f>
        <v>1.5999999999991132E-2</v>
      </c>
      <c r="X48">
        <f>W48*X46/W46</f>
        <v>7.6982294072320693E-3</v>
      </c>
    </row>
    <row r="49" spans="10:24" x14ac:dyDescent="0.3">
      <c r="J49" t="s">
        <v>12</v>
      </c>
      <c r="K49">
        <v>4</v>
      </c>
      <c r="N49" t="s">
        <v>12</v>
      </c>
      <c r="O49">
        <v>4</v>
      </c>
      <c r="R49" t="s">
        <v>12</v>
      </c>
      <c r="S49">
        <v>4</v>
      </c>
      <c r="V49" t="s">
        <v>12</v>
      </c>
      <c r="W49">
        <v>4</v>
      </c>
    </row>
    <row r="50" spans="10:24" x14ac:dyDescent="0.3">
      <c r="J50" t="s">
        <v>19</v>
      </c>
      <c r="K50">
        <f>1/(L48+(1-L48)/K49)</f>
        <v>3.7826603728734116</v>
      </c>
      <c r="N50" t="s">
        <v>19</v>
      </c>
      <c r="O50">
        <f>1/(P48+(1-P48)/O49)</f>
        <v>3.8520393904022829</v>
      </c>
      <c r="R50" t="s">
        <v>19</v>
      </c>
      <c r="S50">
        <f>1/(T48+(1-T48)/S49)</f>
        <v>3.8974195313211379</v>
      </c>
      <c r="V50" t="s">
        <v>19</v>
      </c>
      <c r="W50">
        <f>1/(X48+(1-X48)/W49)</f>
        <v>3.9097065462754439</v>
      </c>
    </row>
    <row r="53" spans="10:24" x14ac:dyDescent="0.3">
      <c r="K53" t="s">
        <v>26</v>
      </c>
      <c r="O53" t="s">
        <v>27</v>
      </c>
      <c r="S53" t="s">
        <v>29</v>
      </c>
      <c r="W53" t="s">
        <v>28</v>
      </c>
    </row>
    <row r="54" spans="10:24" x14ac:dyDescent="0.3">
      <c r="L54" t="s">
        <v>23</v>
      </c>
      <c r="P54" t="s">
        <v>23</v>
      </c>
      <c r="T54" t="s">
        <v>23</v>
      </c>
      <c r="X54" t="s">
        <v>23</v>
      </c>
    </row>
    <row r="55" spans="10:24" x14ac:dyDescent="0.3">
      <c r="J55" t="s">
        <v>22</v>
      </c>
      <c r="K55" s="40">
        <f>K9</f>
        <v>82.441999999999993</v>
      </c>
      <c r="L55">
        <v>100</v>
      </c>
      <c r="N55" t="s">
        <v>22</v>
      </c>
      <c r="O55" s="40">
        <f>J9</f>
        <v>115.02800000000001</v>
      </c>
      <c r="P55">
        <v>100</v>
      </c>
      <c r="R55" t="s">
        <v>22</v>
      </c>
      <c r="S55" s="40">
        <f>I9</f>
        <v>162.001</v>
      </c>
      <c r="T55">
        <v>100</v>
      </c>
      <c r="V55" t="s">
        <v>22</v>
      </c>
      <c r="W55" s="40">
        <f>H9</f>
        <v>210.21299999999999</v>
      </c>
      <c r="X55">
        <v>100</v>
      </c>
    </row>
    <row r="56" spans="10:24" x14ac:dyDescent="0.3">
      <c r="J56" t="s">
        <v>24</v>
      </c>
      <c r="K56" s="40">
        <f>U9</f>
        <v>82.426000000000002</v>
      </c>
      <c r="L56">
        <f>K56*L55/K55</f>
        <v>99.980592416486758</v>
      </c>
      <c r="N56" t="s">
        <v>24</v>
      </c>
      <c r="O56" s="40">
        <f>T9</f>
        <v>115.009</v>
      </c>
      <c r="P56">
        <f>O56*P55/O55</f>
        <v>99.98348228257467</v>
      </c>
      <c r="R56" t="s">
        <v>24</v>
      </c>
      <c r="S56" s="40">
        <f>S9</f>
        <v>161.98400000000001</v>
      </c>
      <c r="T56">
        <f>S56*T55/S55</f>
        <v>99.989506237615828</v>
      </c>
      <c r="V56" t="s">
        <v>24</v>
      </c>
      <c r="W56" s="40">
        <f>R9</f>
        <v>210.197</v>
      </c>
      <c r="X56">
        <f>W56*X55/W55</f>
        <v>99.992388672441763</v>
      </c>
    </row>
    <row r="57" spans="10:24" x14ac:dyDescent="0.3">
      <c r="J57" t="s">
        <v>25</v>
      </c>
      <c r="K57" s="40">
        <f>K55-K56</f>
        <v>1.5999999999991132E-2</v>
      </c>
      <c r="L57">
        <f>K57*L55/K55</f>
        <v>1.9407583513247052E-2</v>
      </c>
      <c r="N57" t="s">
        <v>25</v>
      </c>
      <c r="O57" s="40">
        <f>O55-O56</f>
        <v>1.9000000000005457E-2</v>
      </c>
      <c r="P57">
        <f>O57*P55/O55</f>
        <v>1.6517717425327275E-2</v>
      </c>
      <c r="R57" t="s">
        <v>25</v>
      </c>
      <c r="S57" s="40">
        <f>S55-S56</f>
        <v>1.6999999999995907E-2</v>
      </c>
      <c r="T57">
        <f>S57*T55/S55</f>
        <v>1.0493762384180287E-2</v>
      </c>
      <c r="V57" t="s">
        <v>25</v>
      </c>
      <c r="W57" s="40">
        <f>W55-W56</f>
        <v>1.5999999999991132E-2</v>
      </c>
      <c r="X57">
        <f>W57*X55/W55</f>
        <v>7.6113275582343305E-3</v>
      </c>
    </row>
    <row r="58" spans="10:24" x14ac:dyDescent="0.3">
      <c r="J58" t="s">
        <v>12</v>
      </c>
      <c r="K58">
        <v>4</v>
      </c>
      <c r="N58" t="s">
        <v>12</v>
      </c>
      <c r="O58">
        <v>4</v>
      </c>
      <c r="R58" t="s">
        <v>12</v>
      </c>
      <c r="S58">
        <v>4</v>
      </c>
      <c r="V58" t="s">
        <v>12</v>
      </c>
      <c r="W58">
        <v>4</v>
      </c>
    </row>
    <row r="59" spans="10:24" x14ac:dyDescent="0.3">
      <c r="J59" t="s">
        <v>19</v>
      </c>
      <c r="K59">
        <f>1/(L57+(1-L57)/K58)</f>
        <v>3.7799225143853881</v>
      </c>
      <c r="N59" t="s">
        <v>19</v>
      </c>
      <c r="O59">
        <f>1/(P57+(1-P57)/O58)</f>
        <v>3.8111457159896114</v>
      </c>
      <c r="R59" t="s">
        <v>19</v>
      </c>
      <c r="S59">
        <f>1/(T57+(1-T57)/S58)</f>
        <v>3.8779181453133424</v>
      </c>
      <c r="V59" t="s">
        <v>19</v>
      </c>
      <c r="W59">
        <f>1/(X57+(1-X57)/W58)</f>
        <v>3.9107030737676807</v>
      </c>
    </row>
  </sheetData>
  <mergeCells count="21">
    <mergeCell ref="E3:K3"/>
    <mergeCell ref="B19:F19"/>
    <mergeCell ref="H19:L19"/>
    <mergeCell ref="N19:R19"/>
    <mergeCell ref="T19:X19"/>
    <mergeCell ref="O7:P7"/>
    <mergeCell ref="O9:P9"/>
    <mergeCell ref="O4:P5"/>
    <mergeCell ref="R4:U4"/>
    <mergeCell ref="O14:P15"/>
    <mergeCell ref="R14:U14"/>
    <mergeCell ref="O6:P6"/>
    <mergeCell ref="O8:P8"/>
    <mergeCell ref="E6:F6"/>
    <mergeCell ref="E8:F8"/>
    <mergeCell ref="E7:F7"/>
    <mergeCell ref="E9:F9"/>
    <mergeCell ref="O3:U3"/>
    <mergeCell ref="O13:U13"/>
    <mergeCell ref="E4:F5"/>
    <mergeCell ref="H4:K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6:X37"/>
  <sheetViews>
    <sheetView topLeftCell="D1" workbookViewId="0">
      <selection activeCell="E7" sqref="E7:K11"/>
    </sheetView>
  </sheetViews>
  <sheetFormatPr defaultRowHeight="14.4" x14ac:dyDescent="0.3"/>
  <cols>
    <col min="7" max="7" width="11.44140625" bestFit="1" customWidth="1"/>
    <col min="8" max="8" width="11.33203125" bestFit="1" customWidth="1"/>
    <col min="9" max="11" width="11" bestFit="1" customWidth="1"/>
    <col min="12" max="12" width="10" bestFit="1" customWidth="1"/>
    <col min="16" max="20" width="11" bestFit="1" customWidth="1"/>
  </cols>
  <sheetData>
    <row r="6" spans="5:21" ht="15" thickBot="1" x14ac:dyDescent="0.35"/>
    <row r="7" spans="5:21" x14ac:dyDescent="0.3">
      <c r="E7" s="2" t="s">
        <v>14</v>
      </c>
      <c r="F7" s="3"/>
      <c r="G7" s="3"/>
      <c r="H7" s="3"/>
      <c r="I7" s="3"/>
      <c r="J7" s="3"/>
      <c r="K7" s="4"/>
      <c r="O7" s="2" t="s">
        <v>14</v>
      </c>
      <c r="P7" s="3"/>
      <c r="Q7" s="3"/>
      <c r="R7" s="3"/>
      <c r="S7" s="3"/>
      <c r="T7" s="3"/>
      <c r="U7" s="4"/>
    </row>
    <row r="8" spans="5:21" x14ac:dyDescent="0.3">
      <c r="E8" s="36" t="s">
        <v>17</v>
      </c>
      <c r="F8" s="36"/>
      <c r="G8" s="37" t="s">
        <v>2</v>
      </c>
      <c r="H8" s="38" t="s">
        <v>0</v>
      </c>
      <c r="I8" s="38"/>
      <c r="J8" s="38"/>
      <c r="K8" s="38"/>
      <c r="O8" s="36" t="s">
        <v>17</v>
      </c>
      <c r="P8" s="36"/>
      <c r="Q8" s="37" t="s">
        <v>2</v>
      </c>
      <c r="R8" s="38" t="s">
        <v>0</v>
      </c>
      <c r="S8" s="38"/>
      <c r="T8" s="38"/>
      <c r="U8" s="38"/>
    </row>
    <row r="9" spans="5:21" x14ac:dyDescent="0.3">
      <c r="E9" s="36"/>
      <c r="F9" s="36"/>
      <c r="G9" s="37" t="s">
        <v>16</v>
      </c>
      <c r="H9" s="37">
        <v>1</v>
      </c>
      <c r="I9" s="37">
        <v>2</v>
      </c>
      <c r="J9" s="37">
        <v>4</v>
      </c>
      <c r="K9" s="37">
        <v>8</v>
      </c>
      <c r="O9" s="36"/>
      <c r="P9" s="36"/>
      <c r="Q9" s="37" t="s">
        <v>16</v>
      </c>
      <c r="R9" s="37">
        <v>1</v>
      </c>
      <c r="S9" s="37">
        <v>2</v>
      </c>
      <c r="T9" s="37">
        <v>4</v>
      </c>
      <c r="U9" s="37">
        <v>8</v>
      </c>
    </row>
    <row r="10" spans="5:21" x14ac:dyDescent="0.3">
      <c r="E10" s="38" t="s">
        <v>1</v>
      </c>
      <c r="F10" s="38"/>
      <c r="G10" s="39">
        <v>351.06</v>
      </c>
      <c r="H10" s="39">
        <v>355.32</v>
      </c>
      <c r="I10" s="39">
        <v>233.82</v>
      </c>
      <c r="J10" s="39">
        <v>150</v>
      </c>
      <c r="K10" s="39">
        <v>127.86</v>
      </c>
      <c r="O10" s="38" t="s">
        <v>10</v>
      </c>
      <c r="P10" s="38"/>
      <c r="Q10" s="39">
        <v>178.49199999999999</v>
      </c>
      <c r="R10" s="39">
        <v>207.84</v>
      </c>
      <c r="S10" s="39">
        <v>170.97200000000001</v>
      </c>
      <c r="T10" s="39">
        <v>117.154</v>
      </c>
      <c r="U10" s="39">
        <v>83.540999999999997</v>
      </c>
    </row>
    <row r="11" spans="5:21" x14ac:dyDescent="0.3">
      <c r="E11" s="38" t="s">
        <v>3</v>
      </c>
      <c r="F11" s="38"/>
      <c r="G11" s="39">
        <v>356.28</v>
      </c>
      <c r="H11" s="39">
        <v>364.32</v>
      </c>
      <c r="I11" s="39">
        <v>235.56</v>
      </c>
      <c r="J11" s="39">
        <v>148.68</v>
      </c>
      <c r="K11" s="39">
        <v>128.52000000000001</v>
      </c>
      <c r="O11" s="38" t="s">
        <v>13</v>
      </c>
      <c r="P11" s="38"/>
      <c r="Q11" s="39">
        <v>175.404</v>
      </c>
      <c r="R11" s="39">
        <v>210.21299999999999</v>
      </c>
      <c r="S11" s="39">
        <v>162.001</v>
      </c>
      <c r="T11" s="39">
        <v>115.02800000000001</v>
      </c>
      <c r="U11" s="39">
        <v>82.441999999999993</v>
      </c>
    </row>
    <row r="12" spans="5:21" ht="15" thickBot="1" x14ac:dyDescent="0.35"/>
    <row r="13" spans="5:21" x14ac:dyDescent="0.3">
      <c r="E13" s="2" t="s">
        <v>15</v>
      </c>
      <c r="F13" s="3"/>
      <c r="G13" s="3"/>
      <c r="H13" s="3"/>
      <c r="I13" s="3"/>
      <c r="J13" s="3"/>
      <c r="K13" s="4"/>
      <c r="O13" s="2" t="s">
        <v>15</v>
      </c>
      <c r="P13" s="3"/>
      <c r="Q13" s="3"/>
      <c r="R13" s="3"/>
      <c r="S13" s="3"/>
      <c r="T13" s="3"/>
      <c r="U13" s="4"/>
    </row>
    <row r="14" spans="5:21" x14ac:dyDescent="0.3">
      <c r="E14" s="36" t="s">
        <v>17</v>
      </c>
      <c r="F14" s="36"/>
      <c r="G14" s="37" t="s">
        <v>2</v>
      </c>
      <c r="H14" s="38" t="s">
        <v>0</v>
      </c>
      <c r="I14" s="38"/>
      <c r="J14" s="38"/>
      <c r="K14" s="38"/>
      <c r="O14" s="36" t="s">
        <v>17</v>
      </c>
      <c r="P14" s="36"/>
      <c r="Q14" s="37" t="s">
        <v>2</v>
      </c>
      <c r="R14" s="38" t="s">
        <v>0</v>
      </c>
      <c r="S14" s="38"/>
      <c r="T14" s="38"/>
      <c r="U14" s="38"/>
    </row>
    <row r="15" spans="5:21" x14ac:dyDescent="0.3">
      <c r="E15" s="36"/>
      <c r="F15" s="36"/>
      <c r="G15" s="37" t="s">
        <v>16</v>
      </c>
      <c r="H15" s="37">
        <v>1</v>
      </c>
      <c r="I15" s="37">
        <v>2</v>
      </c>
      <c r="J15" s="37">
        <v>4</v>
      </c>
      <c r="K15" s="37">
        <v>8</v>
      </c>
      <c r="O15" s="36"/>
      <c r="P15" s="36"/>
      <c r="Q15" s="37" t="s">
        <v>16</v>
      </c>
      <c r="R15" s="37">
        <v>1</v>
      </c>
      <c r="S15" s="37">
        <v>2</v>
      </c>
      <c r="T15" s="37">
        <v>4</v>
      </c>
      <c r="U15" s="37">
        <v>8</v>
      </c>
    </row>
    <row r="16" spans="5:21" x14ac:dyDescent="0.3">
      <c r="E16" s="38" t="s">
        <v>1</v>
      </c>
      <c r="F16" s="38"/>
      <c r="G16" s="39">
        <v>351</v>
      </c>
      <c r="H16" s="39">
        <v>355.26</v>
      </c>
      <c r="I16" s="39">
        <v>233.76</v>
      </c>
      <c r="J16" s="39">
        <v>149.94</v>
      </c>
      <c r="K16" s="39">
        <v>127.8</v>
      </c>
      <c r="O16" s="38" t="s">
        <v>10</v>
      </c>
      <c r="P16" s="38"/>
      <c r="Q16" s="39">
        <v>175.08799999999999</v>
      </c>
      <c r="R16" s="39">
        <v>207.82400000000001</v>
      </c>
      <c r="S16" s="39">
        <v>170.95699999999999</v>
      </c>
      <c r="T16" s="39">
        <v>117.139</v>
      </c>
      <c r="U16" s="39">
        <v>83.525000000000006</v>
      </c>
    </row>
    <row r="17" spans="4:24" x14ac:dyDescent="0.3">
      <c r="E17" s="38" t="s">
        <v>3</v>
      </c>
      <c r="F17" s="38"/>
      <c r="G17" s="39">
        <v>356.16</v>
      </c>
      <c r="H17" s="39">
        <v>364.26</v>
      </c>
      <c r="I17" s="39">
        <v>235.5</v>
      </c>
      <c r="J17" s="39">
        <v>148.62</v>
      </c>
      <c r="K17" s="39">
        <v>128.46</v>
      </c>
      <c r="O17" s="38" t="s">
        <v>9</v>
      </c>
      <c r="P17" s="38"/>
      <c r="Q17" s="39">
        <v>175.387</v>
      </c>
      <c r="R17" s="39">
        <v>210.197</v>
      </c>
      <c r="S17" s="39">
        <v>161.98400000000001</v>
      </c>
      <c r="T17" s="39">
        <v>115.009</v>
      </c>
      <c r="U17" s="39">
        <v>82.426000000000002</v>
      </c>
    </row>
    <row r="18" spans="4:24" ht="15" thickBot="1" x14ac:dyDescent="0.35"/>
    <row r="19" spans="4:24" ht="15" thickBot="1" x14ac:dyDescent="0.35">
      <c r="D19" s="13" t="s">
        <v>11</v>
      </c>
      <c r="E19" s="14"/>
      <c r="F19" s="14"/>
      <c r="G19" s="15"/>
      <c r="I19" s="10" t="s">
        <v>18</v>
      </c>
      <c r="J19" s="11"/>
      <c r="K19" s="11"/>
      <c r="L19" s="12"/>
      <c r="N19" s="13" t="s">
        <v>10</v>
      </c>
      <c r="O19" s="14"/>
      <c r="P19" s="14"/>
      <c r="Q19" s="15"/>
      <c r="S19" s="13" t="s">
        <v>9</v>
      </c>
      <c r="T19" s="14"/>
      <c r="U19" s="14"/>
      <c r="V19" s="15"/>
    </row>
    <row r="20" spans="4:24" ht="28.8" x14ac:dyDescent="0.3">
      <c r="D20" s="23" t="s">
        <v>4</v>
      </c>
      <c r="E20" s="24" t="s">
        <v>5</v>
      </c>
      <c r="F20" s="24" t="s">
        <v>30</v>
      </c>
      <c r="G20" s="25" t="s">
        <v>7</v>
      </c>
      <c r="H20" s="41" t="s">
        <v>31</v>
      </c>
      <c r="I20" s="33" t="s">
        <v>4</v>
      </c>
      <c r="J20" s="34" t="s">
        <v>5</v>
      </c>
      <c r="K20" s="34" t="s">
        <v>6</v>
      </c>
      <c r="L20" s="35" t="s">
        <v>7</v>
      </c>
      <c r="N20" s="33" t="s">
        <v>4</v>
      </c>
      <c r="O20" s="34" t="s">
        <v>5</v>
      </c>
      <c r="P20" s="34" t="s">
        <v>6</v>
      </c>
      <c r="Q20" s="35" t="s">
        <v>7</v>
      </c>
      <c r="S20" s="33" t="s">
        <v>4</v>
      </c>
      <c r="T20" s="34" t="s">
        <v>5</v>
      </c>
      <c r="U20" s="34" t="s">
        <v>6</v>
      </c>
      <c r="V20" s="35" t="s">
        <v>7</v>
      </c>
    </row>
    <row r="21" spans="4:24" x14ac:dyDescent="0.3">
      <c r="D21" s="20">
        <v>1</v>
      </c>
      <c r="E21" s="19">
        <f>H10</f>
        <v>355.32</v>
      </c>
      <c r="F21" s="19">
        <f>$E$21/E21</f>
        <v>1</v>
      </c>
      <c r="G21" s="31">
        <f>F21/4</f>
        <v>0.25</v>
      </c>
      <c r="I21" s="20">
        <v>1</v>
      </c>
      <c r="J21" s="19">
        <f>H11</f>
        <v>364.32</v>
      </c>
      <c r="K21" s="19">
        <f>$J$21/J21</f>
        <v>1</v>
      </c>
      <c r="L21" s="31">
        <f t="shared" ref="L21:L24" si="0">K21/4</f>
        <v>0.25</v>
      </c>
      <c r="N21" s="20">
        <v>1</v>
      </c>
      <c r="O21" s="19">
        <f>R10</f>
        <v>207.84</v>
      </c>
      <c r="P21" s="19">
        <f>$O$21/O21</f>
        <v>1</v>
      </c>
      <c r="Q21" s="31">
        <f>P21/4</f>
        <v>0.25</v>
      </c>
      <c r="S21" s="20">
        <v>1</v>
      </c>
      <c r="T21" s="19">
        <f>R11</f>
        <v>210.21299999999999</v>
      </c>
      <c r="U21" s="19">
        <f>$T$21/T21</f>
        <v>1</v>
      </c>
      <c r="V21" s="31">
        <f>U21/4</f>
        <v>0.25</v>
      </c>
    </row>
    <row r="22" spans="4:24" x14ac:dyDescent="0.3">
      <c r="D22" s="20">
        <v>2</v>
      </c>
      <c r="E22" s="19">
        <f>I10</f>
        <v>233.82</v>
      </c>
      <c r="F22" s="19">
        <f>$E$21/E22</f>
        <v>1.5196304849884528</v>
      </c>
      <c r="G22" s="31">
        <f>F22/4</f>
        <v>0.37990762124711319</v>
      </c>
      <c r="I22" s="20">
        <v>2</v>
      </c>
      <c r="J22" s="19">
        <f>I11</f>
        <v>235.56</v>
      </c>
      <c r="K22" s="19">
        <f>$J$21/J22</f>
        <v>1.5466123280692816</v>
      </c>
      <c r="L22" s="31">
        <f t="shared" si="0"/>
        <v>0.3866530820173204</v>
      </c>
      <c r="N22" s="20">
        <v>2</v>
      </c>
      <c r="O22" s="19">
        <f>S10</f>
        <v>170.97200000000001</v>
      </c>
      <c r="P22" s="19">
        <f>$O$21/O22</f>
        <v>1.2156376482698921</v>
      </c>
      <c r="Q22" s="31">
        <f>P22/4</f>
        <v>0.30390941206747302</v>
      </c>
      <c r="S22" s="20">
        <v>2</v>
      </c>
      <c r="T22" s="19">
        <f>S11</f>
        <v>162.001</v>
      </c>
      <c r="U22" s="19">
        <f t="shared" ref="U22:U24" si="1">$T$21/T22</f>
        <v>1.2976031012154245</v>
      </c>
      <c r="V22" s="31">
        <f>U22/4</f>
        <v>0.32440077530385614</v>
      </c>
    </row>
    <row r="23" spans="4:24" x14ac:dyDescent="0.3">
      <c r="D23" s="20">
        <v>4</v>
      </c>
      <c r="E23" s="19">
        <f>J10</f>
        <v>150</v>
      </c>
      <c r="F23" s="19">
        <f>$E$21/E23</f>
        <v>2.3687999999999998</v>
      </c>
      <c r="G23" s="31">
        <f>F23/4</f>
        <v>0.59219999999999995</v>
      </c>
      <c r="I23" s="20">
        <v>4</v>
      </c>
      <c r="J23" s="19">
        <f>J11</f>
        <v>148.68</v>
      </c>
      <c r="K23" s="19">
        <f t="shared" ref="K23:K24" si="2">$J$21/J23</f>
        <v>2.4503631961259078</v>
      </c>
      <c r="L23" s="31">
        <f t="shared" si="0"/>
        <v>0.61259079903147695</v>
      </c>
      <c r="N23" s="20">
        <v>4</v>
      </c>
      <c r="O23" s="19">
        <f>T10</f>
        <v>117.154</v>
      </c>
      <c r="P23" s="19">
        <f>$O$21/O23</f>
        <v>1.7740751489492463</v>
      </c>
      <c r="Q23" s="31">
        <f>P23/4</f>
        <v>0.44351878723731158</v>
      </c>
      <c r="S23" s="20">
        <v>4</v>
      </c>
      <c r="T23" s="19">
        <f>T11</f>
        <v>115.02800000000001</v>
      </c>
      <c r="U23" s="19">
        <f t="shared" si="1"/>
        <v>1.8274941753312235</v>
      </c>
      <c r="V23" s="31">
        <f>U23/4</f>
        <v>0.45687354383280587</v>
      </c>
    </row>
    <row r="24" spans="4:24" x14ac:dyDescent="0.3">
      <c r="D24" s="20" t="s">
        <v>8</v>
      </c>
      <c r="E24" s="19">
        <f>K10</f>
        <v>127.86</v>
      </c>
      <c r="F24" s="19">
        <f>$E$21/E24</f>
        <v>2.7789770061004222</v>
      </c>
      <c r="G24" s="31">
        <f>F24/4</f>
        <v>0.69474425152510555</v>
      </c>
      <c r="I24" s="20" t="s">
        <v>8</v>
      </c>
      <c r="J24" s="19">
        <f>K11</f>
        <v>128.52000000000001</v>
      </c>
      <c r="K24" s="19">
        <f t="shared" si="2"/>
        <v>2.8347338935574227</v>
      </c>
      <c r="L24" s="31">
        <f t="shared" si="0"/>
        <v>0.70868347338935567</v>
      </c>
      <c r="N24" s="20" t="s">
        <v>8</v>
      </c>
      <c r="O24" s="19">
        <f>U10</f>
        <v>83.540999999999997</v>
      </c>
      <c r="P24" s="19">
        <f>$O$21/O24</f>
        <v>2.4878802025352824</v>
      </c>
      <c r="Q24" s="31">
        <f>P24/4</f>
        <v>0.6219700506338206</v>
      </c>
      <c r="S24" s="20" t="s">
        <v>8</v>
      </c>
      <c r="T24" s="19">
        <f>U11</f>
        <v>82.441999999999993</v>
      </c>
      <c r="U24" s="19">
        <f t="shared" si="1"/>
        <v>2.5498289706702897</v>
      </c>
      <c r="V24" s="31">
        <f>U24/4</f>
        <v>0.63745724266757242</v>
      </c>
    </row>
    <row r="25" spans="4:24" ht="15" thickBot="1" x14ac:dyDescent="0.35">
      <c r="D25" s="21" t="s">
        <v>2</v>
      </c>
      <c r="E25" s="22">
        <f>G10</f>
        <v>351.06</v>
      </c>
      <c r="F25" s="22">
        <f>$E$25/E25</f>
        <v>1</v>
      </c>
      <c r="G25" s="30">
        <f>F25/4</f>
        <v>0.25</v>
      </c>
      <c r="I25" s="21" t="s">
        <v>2</v>
      </c>
      <c r="J25" s="22">
        <f>G11</f>
        <v>356.28</v>
      </c>
      <c r="K25" s="22">
        <f>$J$25/J25</f>
        <v>1</v>
      </c>
      <c r="L25" s="30">
        <f>K25/4</f>
        <v>0.25</v>
      </c>
      <c r="N25" s="21" t="s">
        <v>2</v>
      </c>
      <c r="O25" s="22">
        <f>Q10</f>
        <v>178.49199999999999</v>
      </c>
      <c r="P25" s="22">
        <f>$O$25/O25</f>
        <v>1</v>
      </c>
      <c r="Q25" s="30">
        <f>P25/4</f>
        <v>0.25</v>
      </c>
      <c r="S25" s="21" t="s">
        <v>2</v>
      </c>
      <c r="T25" s="22">
        <f>Q11</f>
        <v>175.404</v>
      </c>
      <c r="U25" s="22">
        <f>$T$25/T25</f>
        <v>1</v>
      </c>
      <c r="V25" s="30">
        <f>U25/4</f>
        <v>0.25</v>
      </c>
    </row>
    <row r="27" spans="4:24" x14ac:dyDescent="0.3">
      <c r="K27" t="s">
        <v>26</v>
      </c>
      <c r="O27" t="s">
        <v>27</v>
      </c>
      <c r="S27" t="s">
        <v>29</v>
      </c>
      <c r="W27" t="s">
        <v>28</v>
      </c>
    </row>
    <row r="28" spans="4:24" x14ac:dyDescent="0.3">
      <c r="L28" t="s">
        <v>23</v>
      </c>
      <c r="P28" t="s">
        <v>23</v>
      </c>
      <c r="T28" t="s">
        <v>23</v>
      </c>
      <c r="X28" t="s">
        <v>23</v>
      </c>
    </row>
    <row r="29" spans="4:24" x14ac:dyDescent="0.3">
      <c r="J29" t="s">
        <v>22</v>
      </c>
      <c r="K29" s="40">
        <f>K10</f>
        <v>127.86</v>
      </c>
      <c r="L29">
        <v>100</v>
      </c>
      <c r="N29" t="s">
        <v>22</v>
      </c>
      <c r="O29" s="40">
        <f>J10</f>
        <v>150</v>
      </c>
      <c r="P29">
        <v>100</v>
      </c>
      <c r="R29" t="s">
        <v>22</v>
      </c>
      <c r="S29" s="40">
        <f>I10</f>
        <v>233.82</v>
      </c>
      <c r="T29">
        <v>100</v>
      </c>
      <c r="V29" t="s">
        <v>22</v>
      </c>
      <c r="W29" s="40">
        <f>H10</f>
        <v>355.32</v>
      </c>
      <c r="X29">
        <v>100</v>
      </c>
    </row>
    <row r="30" spans="4:24" x14ac:dyDescent="0.3">
      <c r="J30" t="s">
        <v>24</v>
      </c>
      <c r="K30" s="40">
        <f>K16</f>
        <v>127.8</v>
      </c>
      <c r="L30">
        <f>K30*L29/K29</f>
        <v>99.953073674331307</v>
      </c>
      <c r="N30" t="s">
        <v>24</v>
      </c>
      <c r="O30" s="40">
        <f>J16</f>
        <v>149.94</v>
      </c>
      <c r="P30">
        <f>O30*P29/O29</f>
        <v>99.96</v>
      </c>
      <c r="R30" t="s">
        <v>24</v>
      </c>
      <c r="S30" s="40">
        <f>I16</f>
        <v>233.76</v>
      </c>
      <c r="T30">
        <f>S30*T29/S29</f>
        <v>99.974339235309216</v>
      </c>
      <c r="V30" t="s">
        <v>24</v>
      </c>
      <c r="W30" s="40">
        <f>H16</f>
        <v>355.26</v>
      </c>
      <c r="X30">
        <f>W30*X29/W29</f>
        <v>99.983113812901053</v>
      </c>
    </row>
    <row r="31" spans="4:24" x14ac:dyDescent="0.3">
      <c r="J31" t="s">
        <v>25</v>
      </c>
      <c r="K31" s="40">
        <f>K29-K30</f>
        <v>6.0000000000002274E-2</v>
      </c>
      <c r="L31">
        <f>K31*L29/K29</f>
        <v>4.6926325668701918E-2</v>
      </c>
      <c r="N31" t="s">
        <v>25</v>
      </c>
      <c r="O31">
        <f>O29-O30</f>
        <v>6.0000000000002274E-2</v>
      </c>
      <c r="P31">
        <f>O31*P29/O29</f>
        <v>4.0000000000001514E-2</v>
      </c>
      <c r="R31" t="s">
        <v>25</v>
      </c>
      <c r="S31">
        <f>S29-S30</f>
        <v>6.0000000000002274E-2</v>
      </c>
      <c r="T31">
        <f>S31*T29/S29</f>
        <v>2.5660764690788759E-2</v>
      </c>
      <c r="V31" t="s">
        <v>25</v>
      </c>
      <c r="W31">
        <f>W29-W30</f>
        <v>6.0000000000002274E-2</v>
      </c>
      <c r="X31">
        <f>W31*X29/W29</f>
        <v>1.6886187098953696E-2</v>
      </c>
    </row>
    <row r="32" spans="4:24" x14ac:dyDescent="0.3">
      <c r="J32" t="s">
        <v>12</v>
      </c>
      <c r="K32">
        <v>4</v>
      </c>
      <c r="N32" t="s">
        <v>12</v>
      </c>
      <c r="O32">
        <v>4</v>
      </c>
      <c r="R32" t="s">
        <v>12</v>
      </c>
      <c r="S32">
        <v>4</v>
      </c>
      <c r="V32" t="s">
        <v>12</v>
      </c>
      <c r="W32">
        <v>4</v>
      </c>
    </row>
    <row r="33" spans="8:23" x14ac:dyDescent="0.3">
      <c r="J33" t="s">
        <v>19</v>
      </c>
      <c r="K33">
        <f>1/(L31+(1-L31)/K32)</f>
        <v>3.5063759769641956</v>
      </c>
      <c r="N33" t="s">
        <v>19</v>
      </c>
      <c r="O33">
        <f>1/(P31+(1-P31)/O32)</f>
        <v>3.571428571428557</v>
      </c>
      <c r="R33" t="s">
        <v>19</v>
      </c>
      <c r="S33">
        <f>1/(T31+(1-T31)/S32)</f>
        <v>3.7140814867762586</v>
      </c>
      <c r="V33" t="s">
        <v>19</v>
      </c>
      <c r="W33">
        <f>1/(X31+(1-X31)/W32)</f>
        <v>3.8071359691417483</v>
      </c>
    </row>
    <row r="36" spans="8:23" x14ac:dyDescent="0.3">
      <c r="H36" t="s">
        <v>20</v>
      </c>
    </row>
    <row r="37" spans="8:23" x14ac:dyDescent="0.3">
      <c r="H37" t="s">
        <v>21</v>
      </c>
    </row>
  </sheetData>
  <mergeCells count="24">
    <mergeCell ref="E8:F9"/>
    <mergeCell ref="E14:F15"/>
    <mergeCell ref="O14:P15"/>
    <mergeCell ref="D19:G19"/>
    <mergeCell ref="I19:L19"/>
    <mergeCell ref="N19:Q19"/>
    <mergeCell ref="S19:V19"/>
    <mergeCell ref="E13:K13"/>
    <mergeCell ref="E16:F16"/>
    <mergeCell ref="E17:F17"/>
    <mergeCell ref="H14:K14"/>
    <mergeCell ref="R14:U14"/>
    <mergeCell ref="O16:P16"/>
    <mergeCell ref="O17:P17"/>
    <mergeCell ref="E7:K7"/>
    <mergeCell ref="E10:F10"/>
    <mergeCell ref="O13:U13"/>
    <mergeCell ref="E11:F11"/>
    <mergeCell ref="H8:K8"/>
    <mergeCell ref="O8:P9"/>
    <mergeCell ref="R8:U8"/>
    <mergeCell ref="O10:P10"/>
    <mergeCell ref="O7:U7"/>
    <mergeCell ref="O11:P1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5BD1F-3A53-4D1A-AA29-759FD469D49C}">
  <dimension ref="E3:J8"/>
  <sheetViews>
    <sheetView workbookViewId="0">
      <selection activeCell="D24" sqref="D24"/>
    </sheetView>
  </sheetViews>
  <sheetFormatPr defaultRowHeight="14.4" x14ac:dyDescent="0.3"/>
  <cols>
    <col min="5" max="5" width="8.88671875" customWidth="1"/>
  </cols>
  <sheetData>
    <row r="3" spans="5:10" ht="43.2" x14ac:dyDescent="0.3">
      <c r="F3" s="16" t="s">
        <v>11</v>
      </c>
      <c r="G3" s="16" t="s">
        <v>18</v>
      </c>
      <c r="H3" s="16" t="s">
        <v>10</v>
      </c>
      <c r="I3" s="16" t="s">
        <v>9</v>
      </c>
      <c r="J3" s="29"/>
    </row>
    <row r="4" spans="5:10" x14ac:dyDescent="0.3">
      <c r="E4" s="5" t="s">
        <v>2</v>
      </c>
      <c r="F4" s="17">
        <v>351.06</v>
      </c>
      <c r="G4" s="17">
        <v>356.28</v>
      </c>
      <c r="H4" s="17">
        <v>178.49199999999999</v>
      </c>
      <c r="I4" s="17">
        <v>175.404</v>
      </c>
      <c r="J4" s="28"/>
    </row>
    <row r="5" spans="5:10" x14ac:dyDescent="0.3">
      <c r="E5" s="1">
        <v>1</v>
      </c>
      <c r="F5" s="17">
        <v>355.32</v>
      </c>
      <c r="G5" s="17">
        <v>364.32</v>
      </c>
      <c r="H5" s="17">
        <v>207.84</v>
      </c>
      <c r="I5" s="17">
        <v>210.21299999999999</v>
      </c>
      <c r="J5" s="28"/>
    </row>
    <row r="6" spans="5:10" x14ac:dyDescent="0.3">
      <c r="E6" s="1">
        <v>2</v>
      </c>
      <c r="F6" s="17">
        <v>233.82</v>
      </c>
      <c r="G6" s="17">
        <v>235.56</v>
      </c>
      <c r="H6" s="17">
        <v>170.97200000000001</v>
      </c>
      <c r="I6" s="17">
        <v>162.001</v>
      </c>
      <c r="J6" s="28"/>
    </row>
    <row r="7" spans="5:10" x14ac:dyDescent="0.3">
      <c r="E7" s="1">
        <v>4</v>
      </c>
      <c r="F7" s="17">
        <v>150</v>
      </c>
      <c r="G7" s="17">
        <v>148.68</v>
      </c>
      <c r="H7" s="17">
        <v>117.154</v>
      </c>
      <c r="I7" s="17">
        <v>115.02800000000001</v>
      </c>
      <c r="J7" s="28"/>
    </row>
    <row r="8" spans="5:10" x14ac:dyDescent="0.3">
      <c r="E8" s="1">
        <v>8</v>
      </c>
      <c r="F8" s="17">
        <v>127.86</v>
      </c>
      <c r="G8" s="17">
        <v>128.52000000000001</v>
      </c>
      <c r="H8" s="17">
        <v>83.540999999999997</v>
      </c>
      <c r="I8" s="17">
        <v>82.441999999999993</v>
      </c>
      <c r="J8" s="28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Trabalho</vt:lpstr>
      <vt:lpstr>Quiz</vt:lpstr>
      <vt:lpstr>Tabelas</vt:lpstr>
      <vt:lpstr>Graficos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Gabriel</dc:creator>
  <cp:lastModifiedBy>Pedro Gabriel</cp:lastModifiedBy>
  <dcterms:created xsi:type="dcterms:W3CDTF">2015-06-05T18:19:34Z</dcterms:created>
  <dcterms:modified xsi:type="dcterms:W3CDTF">2021-11-05T00:11:11Z</dcterms:modified>
</cp:coreProperties>
</file>