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acciones Críticas" sheetId="1" r:id="rId4"/>
    <sheet state="visible" name="Tablas Críticas" sheetId="2" r:id="rId5"/>
    <sheet state="visible" name="Tabla 5to punto" sheetId="3" r:id="rId6"/>
    <sheet state="visible" name="Tamaño de Registros" sheetId="4" r:id="rId7"/>
    <sheet state="visible" name="Hoja 6" sheetId="5" r:id="rId8"/>
  </sheets>
  <definedNames/>
  <calcPr/>
</workbook>
</file>

<file path=xl/sharedStrings.xml><?xml version="1.0" encoding="utf-8"?>
<sst xmlns="http://schemas.openxmlformats.org/spreadsheetml/2006/main" count="576" uniqueCount="189">
  <si>
    <t>Tabla</t>
  </si>
  <si>
    <t>Tabla / Transacción</t>
  </si>
  <si>
    <t>Tabla.</t>
  </si>
  <si>
    <t>Tamaño esperado en filas por un periodo de tiempo definido.</t>
  </si>
  <si>
    <t>Columnas más usadas
(1)</t>
  </si>
  <si>
    <t>Esquema de almacenamiento usado.
(2)</t>
  </si>
  <si>
    <t>Tamaño esperado en Gigas</t>
  </si>
  <si>
    <t>Bytes promedio</t>
  </si>
  <si>
    <t>Clave cluster o
Clave Hash
(3)</t>
  </si>
  <si>
    <t>Indice primario
(4 )</t>
  </si>
  <si>
    <t>Explicación</t>
  </si>
  <si>
    <t>Venta</t>
  </si>
  <si>
    <t>Compra</t>
  </si>
  <si>
    <t>RevisarInventario</t>
  </si>
  <si>
    <t>Domicilio</t>
  </si>
  <si>
    <t>CodVenta, IDCliente</t>
  </si>
  <si>
    <t>27'375.000 de registros en un año</t>
  </si>
  <si>
    <t>Hash</t>
  </si>
  <si>
    <t>FechaVenta</t>
  </si>
  <si>
    <t>1.587 Gb</t>
  </si>
  <si>
    <t>Se utiliza hash ya que la venta principalmente se harán procesos de inserción y consulta. Sólo se usará un índice ya que se hacen muchas más inserciones que consultas.</t>
  </si>
  <si>
    <t>54 Bytes</t>
  </si>
  <si>
    <t>Prodxsucursal</t>
  </si>
  <si>
    <t>CantidadProdductosInventario, CodProducto, CodSucursal</t>
  </si>
  <si>
    <t>Árbol B+</t>
  </si>
  <si>
    <t>Convenciones</t>
  </si>
  <si>
    <t>CodProducto, CodSucursal</t>
  </si>
  <si>
    <t>Debido a que Prodxsucursal cuenta con tan pocos atributos, se hará un arbol B+ para almacenar todos los registros ahí mismo ordenados por su id</t>
  </si>
  <si>
    <t>Cliente</t>
  </si>
  <si>
    <t>IDCliente, DireccionCliente, DistanciaDomicilio</t>
  </si>
  <si>
    <t>CodVenta</t>
  </si>
  <si>
    <t>8.000 tope máximo de productos</t>
  </si>
  <si>
    <t>I</t>
  </si>
  <si>
    <t>Heap</t>
  </si>
  <si>
    <t>Porque es una cantidad relativamente pequeña que a su vez sólo necesita procesos de consulta e inserción</t>
  </si>
  <si>
    <t>0.0033 Gb</t>
  </si>
  <si>
    <t>22 Bytes</t>
  </si>
  <si>
    <t>ProdxVenta</t>
  </si>
  <si>
    <t>12.000 registros de clientes al año</t>
  </si>
  <si>
    <t>-</t>
  </si>
  <si>
    <t>0.0015 Gb</t>
  </si>
  <si>
    <t>K - S</t>
  </si>
  <si>
    <t>S: Consulta</t>
  </si>
  <si>
    <t>CodProducto, NumeroCaja, CodSucursal, CantidadProdductosVenta</t>
  </si>
  <si>
    <t>CodVenta, CodProducto, CodSucursal</t>
  </si>
  <si>
    <t>Se utiliza hash ya que al manejar tantos registros, mantiene un balance y a la vez una manera rápida de consulta.</t>
  </si>
  <si>
    <t>129 Bytes</t>
  </si>
  <si>
    <t>Cajero</t>
  </si>
  <si>
    <t>IDCliente</t>
  </si>
  <si>
    <t>547'500.000 registros en un año</t>
  </si>
  <si>
    <t>IDEmpleado, CodSucursal</t>
  </si>
  <si>
    <t>19.71 Gb</t>
  </si>
  <si>
    <t>36 Bytes</t>
  </si>
  <si>
    <t>IDEmpleado</t>
  </si>
  <si>
    <t>494 cajeros en cada sucursal</t>
  </si>
  <si>
    <t>La cantidad de empleados es pequeña. Para una consulta no hay mayor problema por recorrerlos.</t>
  </si>
  <si>
    <t>S</t>
  </si>
  <si>
    <t>0.0001 Gb</t>
  </si>
  <si>
    <t>Caja</t>
  </si>
  <si>
    <t>111 Bytes</t>
  </si>
  <si>
    <t>CodSucursal, NumeroCaja</t>
  </si>
  <si>
    <t>247 cajas en cada sucursal</t>
  </si>
  <si>
    <t>U: Actualización</t>
  </si>
  <si>
    <t>2.223 e-6 Gb</t>
  </si>
  <si>
    <t>9 Bytes</t>
  </si>
  <si>
    <t>Sucursal</t>
  </si>
  <si>
    <t>19 sucursales diferentes</t>
  </si>
  <si>
    <t>1.007 e-6 Gb</t>
  </si>
  <si>
    <t>53 Bytes</t>
  </si>
  <si>
    <t>Marca</t>
  </si>
  <si>
    <t>1600 marcas diferentes</t>
  </si>
  <si>
    <t>MetodoDePago</t>
  </si>
  <si>
    <t>0.0012 Gb</t>
  </si>
  <si>
    <t>La cantidad de cajas es pequeña. Para una consulta no hay mayor problema por recorrerlos.</t>
  </si>
  <si>
    <t>28 Bytes</t>
  </si>
  <si>
    <t>Compraxsucursal</t>
  </si>
  <si>
    <t>CodSucursal</t>
  </si>
  <si>
    <t>D: Borrado</t>
  </si>
  <si>
    <t>475 compras en un año</t>
  </si>
  <si>
    <t>1.045 e-5</t>
  </si>
  <si>
    <t>Proveedor</t>
  </si>
  <si>
    <t>La cantidad de sucursaleses pequeña. Para una consulta no hay mayor problema por recorrerlos.</t>
  </si>
  <si>
    <t>I: Inserción</t>
  </si>
  <si>
    <t>20 proveedores que se tienen</t>
  </si>
  <si>
    <t>TipoVenta</t>
  </si>
  <si>
    <t>6.4 e-7 Gb</t>
  </si>
  <si>
    <t>32 Bytes</t>
  </si>
  <si>
    <t>Proxcompra</t>
  </si>
  <si>
    <t>K: Punto de entrada. (Búsqueda)</t>
  </si>
  <si>
    <t>3'325.000 productos surtidos por año</t>
  </si>
  <si>
    <t>CodMarca</t>
  </si>
  <si>
    <t>0.0832 Gb</t>
  </si>
  <si>
    <t>25 Bytes</t>
  </si>
  <si>
    <t>NumeroCaja</t>
  </si>
  <si>
    <t>La cantidad de maracas es pequeña. Para una consulta no hay mayor problema por recorrerlos.</t>
  </si>
  <si>
    <t>5'478.650 es el número de domicilios</t>
  </si>
  <si>
    <t>0.2904 Gb</t>
  </si>
  <si>
    <t>TotalVenta</t>
  </si>
  <si>
    <t>IDCompra, CodSucursal, CantidadProducto, CodProveedor, PrecioTotal</t>
  </si>
  <si>
    <t>Domiciliario</t>
  </si>
  <si>
    <t>380 domiciliarios por sucursal</t>
  </si>
  <si>
    <t>IDCompra</t>
  </si>
  <si>
    <t>4.218 e-5</t>
  </si>
  <si>
    <t>La compra principalmente hace procesos de inserción y consulta. Como la consulta no es tan constante como la inserción, un índice será suficiente.</t>
  </si>
  <si>
    <t>Registros por Tx.</t>
  </si>
  <si>
    <t>CodProveedor, TelefonoProveedor</t>
  </si>
  <si>
    <t>CodProducto</t>
  </si>
  <si>
    <t>La cantidad de proveedores es pequeña. Para una consulta no hay mayor problema por recorrerlos.</t>
  </si>
  <si>
    <t>K-S</t>
  </si>
  <si>
    <t>Prodxcompra</t>
  </si>
  <si>
    <t>IDCompra, Codproducto, CodCategoria, CodMarca, PrecioCompra, CodSucursal, CodProveedor</t>
  </si>
  <si>
    <t>IDCompra, CodProducto</t>
  </si>
  <si>
    <t>CantidadProdductosInventario</t>
  </si>
  <si>
    <t>Utilizando hash facilitará la inserción de los registros. Debido a que se inserta más de lo que se consulta, no se hace uso de más ídices.</t>
  </si>
  <si>
    <t>S-U</t>
  </si>
  <si>
    <t>U</t>
  </si>
  <si>
    <t>PrecioVentaActual</t>
  </si>
  <si>
    <t>CodVenta, IDCliente, CodSucursal, Direccion, Entregado, FechaEntrega,FechaEntregado</t>
  </si>
  <si>
    <t>FechaEntrega</t>
  </si>
  <si>
    <t>Debido a que se haven tantos domicilios, se decide dejar un único ídice para que la inserción no sea tan costosa.</t>
  </si>
  <si>
    <t>NombreUsuario</t>
  </si>
  <si>
    <t>DirecciónCliente</t>
  </si>
  <si>
    <t>La cantidad de empleados es pequeña y principalmente se usarán consultas</t>
  </si>
  <si>
    <t>Contraseña</t>
  </si>
  <si>
    <t>DistanciaDomicilio</t>
  </si>
  <si>
    <t>EdadCliente</t>
  </si>
  <si>
    <t>NombreCliente</t>
  </si>
  <si>
    <t>TelefonoCliente</t>
  </si>
  <si>
    <t>Prodxventa</t>
  </si>
  <si>
    <t>CantidadProdductosVenta</t>
  </si>
  <si>
    <t>SubTotal</t>
  </si>
  <si>
    <t>CodPromocion</t>
  </si>
  <si>
    <t>PrecioEnVenta</t>
  </si>
  <si>
    <t>Registros Varaibles</t>
  </si>
  <si>
    <t>Atributo 1</t>
  </si>
  <si>
    <t>Atributo 2</t>
  </si>
  <si>
    <t>Atributo 3</t>
  </si>
  <si>
    <t>Atributo 4</t>
  </si>
  <si>
    <t>Atributo 5</t>
  </si>
  <si>
    <t>Atributo 6</t>
  </si>
  <si>
    <t>Atributo 7</t>
  </si>
  <si>
    <t>Atributo 8</t>
  </si>
  <si>
    <t>Atributo 9</t>
  </si>
  <si>
    <t>TotalBytes</t>
  </si>
  <si>
    <t>Registros sin espacio Libre</t>
  </si>
  <si>
    <t>Bytes Libres</t>
  </si>
  <si>
    <t>NombreEmpleado</t>
  </si>
  <si>
    <t>Registros con espacio Libre</t>
  </si>
  <si>
    <t>Cantidad de hojas</t>
  </si>
  <si>
    <t>Tamaño en Bytes</t>
  </si>
  <si>
    <t>Tamaño en Gb</t>
  </si>
  <si>
    <t>Longitud de la clave</t>
  </si>
  <si>
    <t>d</t>
  </si>
  <si>
    <t>h</t>
  </si>
  <si>
    <t>Páginas Índice</t>
  </si>
  <si>
    <t>Número de Tuplas</t>
  </si>
  <si>
    <t>Bytes totales</t>
  </si>
  <si>
    <t>Tamaño de Bloque</t>
  </si>
  <si>
    <t>Total</t>
  </si>
  <si>
    <t>DirecciónEmpleado</t>
  </si>
  <si>
    <t>TelefonoEmpleado</t>
  </si>
  <si>
    <t>Cargo</t>
  </si>
  <si>
    <t>Jefe</t>
  </si>
  <si>
    <t>SucursalJefe</t>
  </si>
  <si>
    <t>Dirección</t>
  </si>
  <si>
    <t>Rango</t>
  </si>
  <si>
    <t>D0micilio</t>
  </si>
  <si>
    <t>DescripcionMarca</t>
  </si>
  <si>
    <t>CantidadProducto</t>
  </si>
  <si>
    <t>CodProveedor</t>
  </si>
  <si>
    <t>PrecioTotal</t>
  </si>
  <si>
    <t>NombreProveedor</t>
  </si>
  <si>
    <t>TelefonoProveedor</t>
  </si>
  <si>
    <t>CodPoducto</t>
  </si>
  <si>
    <t>CodCategoria</t>
  </si>
  <si>
    <t>CantidadProductosCompra</t>
  </si>
  <si>
    <t>SubTotalCompra</t>
  </si>
  <si>
    <t>CodDomicilio</t>
  </si>
  <si>
    <t>Entregado</t>
  </si>
  <si>
    <t>FechaEntregado</t>
  </si>
  <si>
    <t>Descripcion</t>
  </si>
  <si>
    <t>Frecuencia de Tx por DIA</t>
  </si>
  <si>
    <t>Transacciones</t>
  </si>
  <si>
    <r>
      <rPr>
        <b/>
      </rPr>
      <t xml:space="preserve">Venta: </t>
    </r>
    <r>
      <t>Después de que un cliente selecciona sus productos, se procede a registrar la venta que se lehace. Para registrar la venta se inserta el registro a la tabla venta y se actualizan los productos que tiene la sucurasal que realizó la venta</t>
    </r>
  </si>
  <si>
    <r>
      <t xml:space="preserve">Compra: </t>
    </r>
    <r>
      <rPr/>
      <t>Cuando una sucursal se está quedando sin unidades de un producto, el jefe procede a comprar más productos para surtir. La compra queda registrada en la respectiva tabla, se necesita hacer la consulta de la sucursal que la hace, el producto pedido y el proveedor.</t>
    </r>
  </si>
  <si>
    <r>
      <rPr>
        <b/>
      </rPr>
      <t xml:space="preserve">RevisarInventario: </t>
    </r>
    <r>
      <t>El jefe se encarga de revisar qué hace falta en el inventario. Para realizar esta transacción, se debe consultar la información del producto que se quiere surtir</t>
    </r>
  </si>
  <si>
    <r>
      <rPr>
        <b/>
      </rPr>
      <t xml:space="preserve">Domicilio: </t>
    </r>
    <r>
      <t>Esta transacción consta de mandar un producto hacia el lugar deseado por cleinte. Esta transacción debe cumplir algunas condiciones para ser realizada, por ejemplo la distancia. Para realizarala se debe consultar el registro de la venta, registro del cliente, registro de domiciliario que lo entregará, fechas establecidas, entre otros.</t>
    </r>
  </si>
  <si>
    <t>El bloque mide 4096 bytes</t>
  </si>
  <si>
    <t>Bytes totales: 3277</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</si>
</sst>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color rgb="FF000000"/>
      <name val="Courier New"/>
    </font>
    <font>
      <b/>
      <sz val="9.0"/>
      <color rgb="FF000000"/>
      <name val="Times New Roman"/>
    </font>
    <font>
      <b/>
      <color rgb="FF000000"/>
      <name val="Arial"/>
    </font>
    <font>
      <sz val="9.0"/>
      <color rgb="FF000000"/>
      <name val="Courier New"/>
    </font>
    <font>
      <sz val="9.0"/>
      <color theme="1"/>
      <name val="Times New Roman"/>
    </font>
    <font>
      <color rgb="FF000000"/>
      <name val="Courier New"/>
    </font>
    <font/>
    <font>
      <sz val="9.0"/>
      <color rgb="FF000000"/>
      <name val="Times New Roman"/>
    </font>
    <font>
      <b/>
      <sz val="11.0"/>
      <color rgb="FF000000"/>
      <name val="Arial"/>
    </font>
    <font>
      <color theme="1"/>
      <name val="Courier New"/>
    </font>
    <font>
      <color rgb="FF000000"/>
      <name val="Arial"/>
    </font>
    <font>
      <b/>
      <sz val="9.0"/>
      <color theme="1"/>
      <name val="Times New Roman"/>
    </font>
    <font>
      <sz val="11.0"/>
      <color rgb="FF000000"/>
      <name val="Arial"/>
    </font>
    <font>
      <sz val="9.0"/>
      <color theme="1"/>
      <name val="Courier New"/>
    </font>
    <font>
      <color theme="1"/>
      <name val="Arial"/>
    </font>
    <font>
      <i/>
      <color rgb="FF000000"/>
      <name val="Arial"/>
    </font>
    <font>
      <b/>
      <color theme="1"/>
      <name val="Arial"/>
    </font>
  </fonts>
  <fills count="8">
    <fill>
      <patternFill patternType="none"/>
    </fill>
    <fill>
      <patternFill patternType="lightGray"/>
    </fill>
    <fill>
      <patternFill patternType="solid">
        <fgColor rgb="FFD9D9D9"/>
        <bgColor rgb="FFD9D9D9"/>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
      <patternFill patternType="solid">
        <fgColor rgb="FF6FA8DC"/>
        <bgColor rgb="FF6FA8DC"/>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3" fontId="2" numFmtId="0" xfId="0" applyAlignment="1" applyBorder="1" applyFill="1" applyFont="1">
      <alignment horizontal="center" readingOrder="0" vertical="center"/>
    </xf>
    <xf borderId="1" fillId="2" fontId="1"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1" fillId="0" fontId="3" numFmtId="0" xfId="0" applyAlignment="1" applyBorder="1" applyFont="1">
      <alignment readingOrder="0" shrinkToFit="0" wrapText="0"/>
    </xf>
    <xf borderId="2" fillId="0" fontId="2" numFmtId="0" xfId="0" applyAlignment="1" applyBorder="1" applyFont="1">
      <alignment readingOrder="0" vertical="bottom"/>
    </xf>
    <xf borderId="1" fillId="0" fontId="4"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6" numFmtId="0" xfId="0" applyAlignment="1" applyBorder="1" applyFont="1">
      <alignment readingOrder="0" shrinkToFit="0" vertical="top" wrapText="1"/>
    </xf>
    <xf borderId="3" fillId="4" fontId="3" numFmtId="0" xfId="0" applyAlignment="1" applyBorder="1" applyFill="1" applyFont="1">
      <alignment readingOrder="0" shrinkToFit="0" wrapText="0"/>
    </xf>
    <xf borderId="1" fillId="0" fontId="2" numFmtId="0" xfId="0" applyAlignment="1" applyBorder="1" applyFont="1">
      <alignment readingOrder="0" vertical="bottom"/>
    </xf>
    <xf borderId="4" fillId="0" fontId="7" numFmtId="0" xfId="0" applyBorder="1" applyFont="1"/>
    <xf borderId="1" fillId="0" fontId="8" numFmtId="0" xfId="0" applyAlignment="1" applyBorder="1" applyFont="1">
      <alignment readingOrder="0" shrinkToFit="0" vertical="top" wrapText="1"/>
    </xf>
    <xf borderId="5" fillId="0" fontId="7" numFmtId="0" xfId="0" applyBorder="1" applyFont="1"/>
    <xf borderId="1" fillId="2" fontId="5" numFmtId="0" xfId="0" applyAlignment="1" applyBorder="1" applyFont="1">
      <alignment shrinkToFit="0" vertical="top" wrapText="1"/>
    </xf>
    <xf borderId="1" fillId="0" fontId="6" numFmtId="0" xfId="0" applyAlignment="1" applyBorder="1" applyFont="1">
      <alignment horizontal="left" readingOrder="0" shrinkToFit="0" vertical="top" wrapText="1"/>
    </xf>
    <xf borderId="1" fillId="0" fontId="9" numFmtId="0" xfId="0" applyAlignment="1" applyBorder="1" applyFont="1">
      <alignment readingOrder="0"/>
    </xf>
    <xf borderId="0" fillId="0" fontId="5" numFmtId="0" xfId="0" applyAlignment="1" applyFont="1">
      <alignment readingOrder="0" shrinkToFit="0" vertical="top" wrapText="1"/>
    </xf>
    <xf borderId="1" fillId="0" fontId="10" numFmtId="0" xfId="0" applyAlignment="1" applyBorder="1" applyFont="1">
      <alignment readingOrder="0" shrinkToFit="0" vertical="top" wrapText="1"/>
    </xf>
    <xf borderId="1" fillId="0" fontId="11" numFmtId="0" xfId="0" applyAlignment="1" applyBorder="1" applyFont="1">
      <alignment horizontal="left" readingOrder="0" shrinkToFit="0" wrapText="0"/>
    </xf>
    <xf borderId="1" fillId="0" fontId="12" numFmtId="0" xfId="0" applyAlignment="1" applyBorder="1" applyFont="1">
      <alignment readingOrder="0" vertical="bottom"/>
    </xf>
    <xf borderId="1" fillId="0" fontId="10" numFmtId="3" xfId="0" applyAlignment="1" applyBorder="1" applyFont="1" applyNumberFormat="1">
      <alignment readingOrder="0" shrinkToFit="0" vertical="top" wrapText="1"/>
    </xf>
    <xf borderId="2" fillId="0" fontId="13" numFmtId="0" xfId="0" applyAlignment="1" applyBorder="1" applyFont="1">
      <alignment readingOrder="0"/>
    </xf>
    <xf borderId="1" fillId="0" fontId="14" numFmtId="0" xfId="0" applyAlignment="1" applyBorder="1" applyFont="1">
      <alignment readingOrder="0" shrinkToFit="0" vertical="top" wrapText="1"/>
    </xf>
    <xf borderId="1" fillId="0" fontId="11" numFmtId="0" xfId="0" applyAlignment="1" applyBorder="1" applyFont="1">
      <alignment readingOrder="0" shrinkToFit="0" wrapText="0"/>
    </xf>
    <xf borderId="1" fillId="0" fontId="15" numFmtId="0" xfId="0" applyAlignment="1" applyBorder="1" applyFont="1">
      <alignment horizontal="left" readingOrder="0" shrinkToFit="0" wrapText="0"/>
    </xf>
    <xf borderId="1" fillId="5" fontId="8" numFmtId="0" xfId="0" applyAlignment="1" applyBorder="1" applyFill="1" applyFont="1">
      <alignment readingOrder="0" shrinkToFit="0" vertical="top" wrapText="1"/>
    </xf>
    <xf borderId="6" fillId="0" fontId="13" numFmtId="0" xfId="0" applyAlignment="1" applyBorder="1" applyFont="1">
      <alignment readingOrder="0"/>
    </xf>
    <xf borderId="0" fillId="0" fontId="3" numFmtId="0" xfId="0" applyAlignment="1" applyFont="1">
      <alignment vertical="bottom"/>
    </xf>
    <xf borderId="7" fillId="0" fontId="13" numFmtId="0" xfId="0" applyAlignment="1" applyBorder="1" applyFont="1">
      <alignment readingOrder="0"/>
    </xf>
    <xf borderId="1" fillId="0" fontId="15" numFmtId="0" xfId="0" applyAlignment="1" applyBorder="1" applyFont="1">
      <alignment readingOrder="0"/>
    </xf>
    <xf borderId="0" fillId="0" fontId="15" numFmtId="0" xfId="0" applyAlignment="1" applyFont="1">
      <alignment vertical="bottom"/>
    </xf>
    <xf borderId="1" fillId="0" fontId="16" numFmtId="0" xfId="0" applyAlignment="1" applyBorder="1" applyFont="1">
      <alignment readingOrder="0" shrinkToFit="0" wrapText="0"/>
    </xf>
    <xf borderId="0" fillId="0" fontId="17" numFmtId="0" xfId="0" applyAlignment="1" applyFont="1">
      <alignment vertical="bottom"/>
    </xf>
    <xf borderId="0" fillId="0" fontId="13" numFmtId="0" xfId="0" applyFont="1"/>
    <xf borderId="1" fillId="0" fontId="12" numFmtId="0" xfId="0" applyAlignment="1" applyBorder="1" applyFont="1">
      <alignment readingOrder="0"/>
    </xf>
    <xf borderId="1" fillId="0" fontId="3" numFmtId="0" xfId="0" applyAlignment="1" applyBorder="1" applyFont="1">
      <alignment horizontal="left" readingOrder="0" shrinkToFit="0" wrapText="0"/>
    </xf>
    <xf borderId="1" fillId="0" fontId="17" numFmtId="0" xfId="0" applyAlignment="1" applyBorder="1" applyFont="1">
      <alignment readingOrder="0"/>
    </xf>
    <xf borderId="0" fillId="2" fontId="1" numFmtId="0" xfId="0" applyAlignment="1" applyFont="1">
      <alignment horizontal="center" readingOrder="0" shrinkToFit="0" vertical="center" wrapText="1"/>
    </xf>
    <xf borderId="1" fillId="0" fontId="15" numFmtId="0" xfId="0" applyAlignment="1" applyBorder="1" applyFont="1">
      <alignment horizontal="left" readingOrder="0"/>
    </xf>
    <xf borderId="1" fillId="2" fontId="1" numFmtId="0" xfId="0" applyAlignment="1" applyBorder="1" applyFont="1">
      <alignment horizontal="center" shrinkToFit="0" wrapText="1"/>
    </xf>
    <xf borderId="5" fillId="2" fontId="1" numFmtId="0" xfId="0" applyAlignment="1" applyBorder="1" applyFont="1">
      <alignment horizontal="center" shrinkToFit="0" wrapText="1"/>
    </xf>
    <xf borderId="0" fillId="6" fontId="1" numFmtId="0" xfId="0" applyAlignment="1" applyFill="1" applyFont="1">
      <alignment horizontal="center" readingOrder="0" shrinkToFit="0" vertical="center" wrapText="1"/>
    </xf>
    <xf borderId="1" fillId="6" fontId="1" numFmtId="0" xfId="0" applyAlignment="1" applyBorder="1" applyFont="1">
      <alignment horizontal="center" readingOrder="0" shrinkToFit="0" vertical="center" wrapText="1"/>
    </xf>
    <xf borderId="1" fillId="5" fontId="3" numFmtId="0" xfId="0" applyAlignment="1" applyBorder="1" applyFont="1">
      <alignment readingOrder="0" shrinkToFit="0" wrapText="0"/>
    </xf>
    <xf borderId="1" fillId="5" fontId="3" numFmtId="0" xfId="0" applyAlignment="1" applyBorder="1" applyFont="1">
      <alignment horizontal="left" readingOrder="0" shrinkToFit="0" wrapText="0"/>
    </xf>
    <xf borderId="1" fillId="5" fontId="11" numFmtId="0" xfId="0" applyAlignment="1" applyBorder="1" applyFont="1">
      <alignment horizontal="left" readingOrder="0" shrinkToFit="0" wrapText="0"/>
    </xf>
    <xf borderId="0" fillId="0" fontId="1" numFmtId="0" xfId="0" applyAlignment="1" applyFont="1">
      <alignment horizontal="center" readingOrder="0" shrinkToFit="0" vertical="center" wrapText="1"/>
    </xf>
    <xf borderId="1" fillId="5" fontId="11" numFmtId="0" xfId="0" applyAlignment="1" applyBorder="1" applyFont="1">
      <alignment readingOrder="0" shrinkToFit="0" wrapText="0"/>
    </xf>
    <xf borderId="1" fillId="0" fontId="1" numFmtId="0" xfId="0" applyAlignment="1" applyBorder="1" applyFont="1">
      <alignment horizontal="center" readingOrder="0" shrinkToFit="0" vertical="center" wrapText="1"/>
    </xf>
    <xf borderId="1" fillId="0" fontId="15" numFmtId="0" xfId="0" applyAlignment="1" applyBorder="1" applyFont="1">
      <alignment horizontal="left"/>
    </xf>
    <xf borderId="7" fillId="0" fontId="4" numFmtId="0" xfId="0" applyAlignment="1" applyBorder="1" applyFont="1">
      <alignment horizontal="right" shrinkToFit="0" vertical="top" wrapText="1"/>
    </xf>
    <xf borderId="8" fillId="0" fontId="4" numFmtId="0" xfId="0" applyAlignment="1" applyBorder="1" applyFont="1">
      <alignment horizontal="right" shrinkToFit="0" vertical="top" wrapText="1"/>
    </xf>
    <xf borderId="1" fillId="4" fontId="11" numFmtId="0" xfId="0" applyAlignment="1" applyBorder="1" applyFont="1">
      <alignment readingOrder="0"/>
    </xf>
    <xf borderId="3" fillId="0" fontId="9" numFmtId="0" xfId="0" applyAlignment="1" applyBorder="1" applyFont="1">
      <alignment readingOrder="0" vertical="bottom"/>
    </xf>
    <xf borderId="3" fillId="0" fontId="13" numFmtId="0" xfId="0" applyAlignment="1" applyBorder="1" applyFont="1">
      <alignment readingOrder="0" shrinkToFit="0" vertical="bottom" wrapText="1"/>
    </xf>
    <xf borderId="3" fillId="0" fontId="9" numFmtId="0" xfId="0" applyAlignment="1" applyBorder="1" applyFont="1">
      <alignment readingOrder="0" shrinkToFit="0" vertical="bottom" wrapText="1"/>
    </xf>
    <xf borderId="0" fillId="0" fontId="10" numFmtId="0" xfId="0" applyFont="1"/>
    <xf borderId="0" fillId="7" fontId="17" numFmtId="0" xfId="0" applyAlignment="1" applyFill="1" applyFont="1">
      <alignment readingOrder="0"/>
    </xf>
    <xf borderId="0" fillId="0" fontId="15" numFmtId="0" xfId="0" applyAlignment="1" applyFont="1">
      <alignment readingOrder="0"/>
    </xf>
    <xf borderId="0" fillId="0" fontId="4" numFmtId="0" xfId="0" applyAlignment="1" applyFont="1">
      <alignment horizontal="righ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4" max="4" width="16.71"/>
    <col customWidth="1" min="7" max="7" width="30.71"/>
  </cols>
  <sheetData>
    <row r="1">
      <c r="A1" s="5" t="s">
        <v>1</v>
      </c>
      <c r="B1" s="5" t="s">
        <v>11</v>
      </c>
      <c r="C1" s="5" t="s">
        <v>12</v>
      </c>
      <c r="D1" s="5" t="s">
        <v>13</v>
      </c>
      <c r="E1" s="5" t="s">
        <v>14</v>
      </c>
    </row>
    <row r="2">
      <c r="A2" s="10" t="s">
        <v>11</v>
      </c>
      <c r="B2" s="12"/>
      <c r="C2" s="12"/>
      <c r="D2" s="12"/>
      <c r="E2" s="14"/>
      <c r="G2" s="17" t="s">
        <v>25</v>
      </c>
    </row>
    <row r="3">
      <c r="A3" s="5" t="s">
        <v>30</v>
      </c>
      <c r="B3" s="20" t="s">
        <v>32</v>
      </c>
      <c r="C3" s="20" t="s">
        <v>39</v>
      </c>
      <c r="D3" s="20" t="s">
        <v>39</v>
      </c>
      <c r="E3" s="20" t="s">
        <v>41</v>
      </c>
      <c r="G3" s="23" t="s">
        <v>42</v>
      </c>
    </row>
    <row r="4">
      <c r="A4" s="25" t="s">
        <v>48</v>
      </c>
      <c r="B4" s="20" t="s">
        <v>32</v>
      </c>
      <c r="C4" s="26" t="s">
        <v>39</v>
      </c>
      <c r="D4" s="26" t="s">
        <v>39</v>
      </c>
      <c r="E4" s="26" t="s">
        <v>56</v>
      </c>
      <c r="G4" s="28" t="s">
        <v>62</v>
      </c>
    </row>
    <row r="5">
      <c r="A5" s="25" t="s">
        <v>71</v>
      </c>
      <c r="B5" s="20" t="s">
        <v>32</v>
      </c>
      <c r="C5" s="26" t="s">
        <v>39</v>
      </c>
      <c r="D5" s="26" t="s">
        <v>39</v>
      </c>
      <c r="E5" s="26" t="s">
        <v>39</v>
      </c>
      <c r="G5" s="28" t="s">
        <v>77</v>
      </c>
    </row>
    <row r="6">
      <c r="A6" s="25" t="s">
        <v>18</v>
      </c>
      <c r="B6" s="20" t="s">
        <v>32</v>
      </c>
      <c r="C6" s="26" t="s">
        <v>39</v>
      </c>
      <c r="D6" s="26" t="s">
        <v>39</v>
      </c>
      <c r="E6" s="26" t="s">
        <v>39</v>
      </c>
      <c r="G6" s="28" t="s">
        <v>82</v>
      </c>
    </row>
    <row r="7">
      <c r="A7" s="25" t="s">
        <v>84</v>
      </c>
      <c r="B7" s="20" t="s">
        <v>32</v>
      </c>
      <c r="C7" s="26" t="s">
        <v>39</v>
      </c>
      <c r="D7" s="26" t="s">
        <v>39</v>
      </c>
      <c r="E7" s="26" t="s">
        <v>39</v>
      </c>
      <c r="G7" s="30" t="s">
        <v>88</v>
      </c>
    </row>
    <row r="8">
      <c r="A8" s="25" t="s">
        <v>93</v>
      </c>
      <c r="B8" s="20" t="s">
        <v>32</v>
      </c>
      <c r="C8" s="26" t="s">
        <v>39</v>
      </c>
      <c r="D8" s="26" t="s">
        <v>39</v>
      </c>
      <c r="E8" s="26" t="s">
        <v>39</v>
      </c>
    </row>
    <row r="9">
      <c r="A9" s="31" t="s">
        <v>97</v>
      </c>
      <c r="B9" s="20" t="s">
        <v>32</v>
      </c>
      <c r="C9" s="26" t="s">
        <v>39</v>
      </c>
      <c r="D9" s="26" t="s">
        <v>39</v>
      </c>
      <c r="E9" s="26" t="s">
        <v>39</v>
      </c>
    </row>
    <row r="10">
      <c r="A10" s="31" t="s">
        <v>76</v>
      </c>
      <c r="B10" s="20" t="s">
        <v>32</v>
      </c>
      <c r="C10" s="26" t="s">
        <v>39</v>
      </c>
      <c r="D10" s="26" t="s">
        <v>39</v>
      </c>
      <c r="E10" s="26" t="s">
        <v>39</v>
      </c>
    </row>
    <row r="11">
      <c r="A11" s="33" t="s">
        <v>104</v>
      </c>
      <c r="B11" s="20">
        <v>1.0</v>
      </c>
      <c r="C11" s="20"/>
      <c r="D11" s="20"/>
      <c r="E11" s="20">
        <v>1.0</v>
      </c>
    </row>
    <row r="12">
      <c r="A12" s="10" t="s">
        <v>22</v>
      </c>
      <c r="B12" s="12"/>
      <c r="C12" s="12"/>
      <c r="D12" s="12"/>
      <c r="E12" s="14"/>
    </row>
    <row r="13">
      <c r="A13" s="5" t="s">
        <v>106</v>
      </c>
      <c r="B13" s="20" t="s">
        <v>108</v>
      </c>
      <c r="C13" s="20" t="s">
        <v>56</v>
      </c>
      <c r="D13" s="20" t="s">
        <v>41</v>
      </c>
      <c r="E13" s="20" t="s">
        <v>39</v>
      </c>
    </row>
    <row r="14">
      <c r="A14" s="5" t="s">
        <v>76</v>
      </c>
      <c r="B14" s="20" t="s">
        <v>41</v>
      </c>
      <c r="C14" s="20" t="s">
        <v>41</v>
      </c>
      <c r="D14" s="20" t="s">
        <v>41</v>
      </c>
      <c r="E14" s="20" t="s">
        <v>39</v>
      </c>
    </row>
    <row r="15">
      <c r="A15" s="25" t="s">
        <v>112</v>
      </c>
      <c r="B15" s="20" t="s">
        <v>114</v>
      </c>
      <c r="C15" s="20" t="s">
        <v>115</v>
      </c>
      <c r="D15" s="20" t="s">
        <v>56</v>
      </c>
      <c r="E15" s="20" t="s">
        <v>39</v>
      </c>
    </row>
    <row r="16">
      <c r="A16" s="25" t="s">
        <v>116</v>
      </c>
      <c r="B16" s="20" t="s">
        <v>56</v>
      </c>
      <c r="C16" s="20"/>
      <c r="D16" s="20" t="s">
        <v>56</v>
      </c>
      <c r="E16" s="20" t="s">
        <v>39</v>
      </c>
    </row>
    <row r="17">
      <c r="A17" s="33" t="s">
        <v>104</v>
      </c>
      <c r="B17" s="20">
        <v>2.0</v>
      </c>
      <c r="C17" s="20">
        <v>2.0</v>
      </c>
      <c r="D17" s="20">
        <v>1.0</v>
      </c>
      <c r="E17" s="20"/>
      <c r="G17" s="35"/>
    </row>
    <row r="18">
      <c r="A18" s="10" t="s">
        <v>28</v>
      </c>
      <c r="B18" s="12"/>
      <c r="C18" s="12"/>
      <c r="D18" s="12"/>
      <c r="E18" s="14"/>
    </row>
    <row r="19">
      <c r="A19" s="5" t="s">
        <v>48</v>
      </c>
      <c r="B19" s="26" t="s">
        <v>39</v>
      </c>
      <c r="C19" s="26" t="s">
        <v>39</v>
      </c>
      <c r="D19" s="26" t="s">
        <v>39</v>
      </c>
      <c r="E19" s="20" t="s">
        <v>41</v>
      </c>
    </row>
    <row r="20">
      <c r="A20" s="25" t="s">
        <v>120</v>
      </c>
      <c r="B20" s="26" t="s">
        <v>39</v>
      </c>
      <c r="C20" s="26" t="s">
        <v>39</v>
      </c>
      <c r="D20" s="26" t="s">
        <v>39</v>
      </c>
      <c r="E20" s="26" t="s">
        <v>39</v>
      </c>
    </row>
    <row r="21">
      <c r="A21" s="25" t="s">
        <v>121</v>
      </c>
      <c r="B21" s="26" t="s">
        <v>39</v>
      </c>
      <c r="C21" s="26" t="s">
        <v>39</v>
      </c>
      <c r="D21" s="26" t="s">
        <v>39</v>
      </c>
      <c r="E21" s="26" t="s">
        <v>56</v>
      </c>
    </row>
    <row r="22">
      <c r="A22" s="25" t="s">
        <v>123</v>
      </c>
      <c r="B22" s="26" t="s">
        <v>39</v>
      </c>
      <c r="C22" s="26" t="s">
        <v>39</v>
      </c>
      <c r="D22" s="26" t="s">
        <v>39</v>
      </c>
      <c r="E22" s="26" t="s">
        <v>39</v>
      </c>
    </row>
    <row r="23">
      <c r="A23" s="25" t="s">
        <v>124</v>
      </c>
      <c r="B23" s="26" t="s">
        <v>39</v>
      </c>
      <c r="C23" s="26" t="s">
        <v>39</v>
      </c>
      <c r="D23" s="26" t="s">
        <v>39</v>
      </c>
      <c r="E23" s="26" t="s">
        <v>56</v>
      </c>
    </row>
    <row r="24">
      <c r="A24" s="31" t="s">
        <v>125</v>
      </c>
      <c r="B24" s="26" t="s">
        <v>39</v>
      </c>
      <c r="C24" s="26" t="s">
        <v>39</v>
      </c>
      <c r="D24" s="26" t="s">
        <v>39</v>
      </c>
      <c r="E24" s="26" t="s">
        <v>39</v>
      </c>
    </row>
    <row r="25">
      <c r="A25" s="31" t="s">
        <v>126</v>
      </c>
      <c r="B25" s="26" t="s">
        <v>39</v>
      </c>
      <c r="C25" s="26" t="s">
        <v>39</v>
      </c>
      <c r="D25" s="26" t="s">
        <v>39</v>
      </c>
      <c r="E25" s="26" t="s">
        <v>56</v>
      </c>
    </row>
    <row r="26">
      <c r="A26" s="31" t="s">
        <v>127</v>
      </c>
      <c r="B26" s="26" t="s">
        <v>39</v>
      </c>
      <c r="C26" s="26" t="s">
        <v>39</v>
      </c>
      <c r="D26" s="26" t="s">
        <v>39</v>
      </c>
      <c r="E26" s="26" t="s">
        <v>39</v>
      </c>
    </row>
    <row r="27">
      <c r="A27" s="33" t="s">
        <v>104</v>
      </c>
      <c r="B27" s="20"/>
      <c r="C27" s="20"/>
      <c r="D27" s="20"/>
      <c r="E27" s="20">
        <v>1.0</v>
      </c>
    </row>
    <row r="28">
      <c r="A28" s="10" t="s">
        <v>128</v>
      </c>
      <c r="B28" s="12"/>
      <c r="C28" s="12"/>
      <c r="D28" s="12"/>
      <c r="E28" s="14"/>
    </row>
    <row r="29">
      <c r="A29" s="5" t="s">
        <v>106</v>
      </c>
      <c r="B29" s="20" t="s">
        <v>32</v>
      </c>
      <c r="C29" s="37" t="s">
        <v>39</v>
      </c>
      <c r="D29" s="37" t="s">
        <v>39</v>
      </c>
      <c r="E29" s="20" t="s">
        <v>41</v>
      </c>
    </row>
    <row r="30">
      <c r="A30" s="5" t="s">
        <v>30</v>
      </c>
      <c r="B30" s="20" t="s">
        <v>32</v>
      </c>
      <c r="C30" s="37" t="s">
        <v>39</v>
      </c>
      <c r="D30" s="37" t="s">
        <v>39</v>
      </c>
      <c r="E30" s="20" t="s">
        <v>39</v>
      </c>
    </row>
    <row r="31">
      <c r="A31" s="38" t="s">
        <v>76</v>
      </c>
      <c r="B31" s="20" t="s">
        <v>32</v>
      </c>
      <c r="C31" s="37" t="s">
        <v>39</v>
      </c>
      <c r="D31" s="37" t="s">
        <v>39</v>
      </c>
      <c r="E31" s="20" t="s">
        <v>56</v>
      </c>
    </row>
    <row r="32">
      <c r="A32" s="25" t="s">
        <v>129</v>
      </c>
      <c r="B32" s="20" t="s">
        <v>32</v>
      </c>
      <c r="C32" s="37" t="s">
        <v>39</v>
      </c>
      <c r="D32" s="37" t="s">
        <v>39</v>
      </c>
      <c r="E32" s="20" t="s">
        <v>56</v>
      </c>
    </row>
    <row r="33">
      <c r="A33" s="25" t="s">
        <v>130</v>
      </c>
      <c r="B33" s="20" t="s">
        <v>32</v>
      </c>
      <c r="C33" s="37" t="s">
        <v>39</v>
      </c>
      <c r="D33" s="37" t="s">
        <v>39</v>
      </c>
      <c r="E33" s="20" t="s">
        <v>39</v>
      </c>
    </row>
    <row r="34">
      <c r="A34" s="25" t="s">
        <v>131</v>
      </c>
      <c r="B34" s="20" t="s">
        <v>32</v>
      </c>
      <c r="C34" s="37" t="s">
        <v>39</v>
      </c>
      <c r="D34" s="37" t="s">
        <v>39</v>
      </c>
      <c r="E34" s="20" t="s">
        <v>39</v>
      </c>
    </row>
    <row r="35">
      <c r="A35" s="25" t="s">
        <v>132</v>
      </c>
      <c r="B35" s="20" t="s">
        <v>32</v>
      </c>
      <c r="C35" s="37" t="s">
        <v>39</v>
      </c>
      <c r="D35" s="37" t="s">
        <v>39</v>
      </c>
      <c r="E35" s="20" t="s">
        <v>39</v>
      </c>
    </row>
    <row r="36">
      <c r="A36" s="33" t="s">
        <v>104</v>
      </c>
      <c r="B36" s="20">
        <v>1.0</v>
      </c>
      <c r="C36" s="20"/>
      <c r="D36" s="20"/>
      <c r="E36" s="20">
        <v>1.0</v>
      </c>
    </row>
    <row r="37">
      <c r="A37" s="10" t="s">
        <v>47</v>
      </c>
      <c r="B37" s="12"/>
      <c r="C37" s="12"/>
      <c r="D37" s="12"/>
      <c r="E37" s="14"/>
    </row>
    <row r="38">
      <c r="A38" s="5" t="s">
        <v>53</v>
      </c>
      <c r="B38" s="20" t="s">
        <v>41</v>
      </c>
      <c r="C38" s="37" t="s">
        <v>39</v>
      </c>
      <c r="D38" s="37" t="s">
        <v>39</v>
      </c>
      <c r="E38" s="37" t="s">
        <v>39</v>
      </c>
    </row>
    <row r="39">
      <c r="A39" s="5" t="s">
        <v>76</v>
      </c>
      <c r="B39" s="20" t="s">
        <v>41</v>
      </c>
      <c r="C39" s="37" t="s">
        <v>39</v>
      </c>
      <c r="D39" s="37" t="s">
        <v>39</v>
      </c>
      <c r="E39" s="37" t="s">
        <v>39</v>
      </c>
    </row>
    <row r="40">
      <c r="A40" s="31" t="s">
        <v>146</v>
      </c>
      <c r="B40" s="40" t="s">
        <v>39</v>
      </c>
      <c r="C40" s="37" t="s">
        <v>39</v>
      </c>
      <c r="D40" s="37" t="s">
        <v>39</v>
      </c>
      <c r="E40" s="37" t="s">
        <v>39</v>
      </c>
    </row>
    <row r="41">
      <c r="A41" s="31" t="s">
        <v>159</v>
      </c>
      <c r="B41" s="40" t="s">
        <v>39</v>
      </c>
      <c r="C41" s="37" t="s">
        <v>39</v>
      </c>
      <c r="D41" s="37" t="s">
        <v>39</v>
      </c>
      <c r="E41" s="37" t="s">
        <v>39</v>
      </c>
    </row>
    <row r="42">
      <c r="A42" s="31" t="s">
        <v>160</v>
      </c>
      <c r="B42" s="40" t="s">
        <v>39</v>
      </c>
      <c r="C42" s="37" t="s">
        <v>39</v>
      </c>
      <c r="D42" s="37" t="s">
        <v>39</v>
      </c>
      <c r="E42" s="37" t="s">
        <v>39</v>
      </c>
    </row>
    <row r="43">
      <c r="A43" s="31" t="s">
        <v>161</v>
      </c>
      <c r="B43" s="40" t="s">
        <v>39</v>
      </c>
      <c r="C43" s="37" t="s">
        <v>39</v>
      </c>
      <c r="D43" s="37" t="s">
        <v>39</v>
      </c>
      <c r="E43" s="37" t="s">
        <v>39</v>
      </c>
    </row>
    <row r="44">
      <c r="A44" s="31" t="s">
        <v>162</v>
      </c>
      <c r="B44" s="40" t="s">
        <v>39</v>
      </c>
      <c r="C44" s="37" t="s">
        <v>39</v>
      </c>
      <c r="D44" s="37" t="s">
        <v>39</v>
      </c>
      <c r="E44" s="37" t="s">
        <v>39</v>
      </c>
    </row>
    <row r="45">
      <c r="A45" s="31" t="s">
        <v>163</v>
      </c>
      <c r="B45" s="40" t="s">
        <v>39</v>
      </c>
      <c r="C45" s="37" t="s">
        <v>39</v>
      </c>
      <c r="D45" s="37" t="s">
        <v>39</v>
      </c>
      <c r="E45" s="37" t="s">
        <v>39</v>
      </c>
    </row>
    <row r="46">
      <c r="A46" s="33" t="s">
        <v>104</v>
      </c>
      <c r="B46" s="20">
        <v>1.0</v>
      </c>
      <c r="C46" s="20"/>
      <c r="D46" s="20"/>
      <c r="E46" s="20"/>
    </row>
    <row r="47">
      <c r="A47" s="10" t="s">
        <v>58</v>
      </c>
      <c r="B47" s="12"/>
      <c r="C47" s="12"/>
      <c r="D47" s="12"/>
      <c r="E47" s="14"/>
    </row>
    <row r="48">
      <c r="A48" s="45" t="s">
        <v>76</v>
      </c>
      <c r="B48" s="20" t="s">
        <v>41</v>
      </c>
      <c r="C48" s="46" t="s">
        <v>39</v>
      </c>
      <c r="D48" s="46" t="s">
        <v>39</v>
      </c>
      <c r="E48" s="46" t="s">
        <v>39</v>
      </c>
    </row>
    <row r="49">
      <c r="A49" s="45" t="s">
        <v>93</v>
      </c>
      <c r="B49" s="47" t="s">
        <v>56</v>
      </c>
      <c r="C49" s="46" t="s">
        <v>39</v>
      </c>
      <c r="D49" s="46" t="s">
        <v>39</v>
      </c>
      <c r="E49" s="46" t="s">
        <v>39</v>
      </c>
    </row>
    <row r="50">
      <c r="A50" s="49" t="s">
        <v>47</v>
      </c>
      <c r="B50" s="46" t="s">
        <v>39</v>
      </c>
      <c r="C50" s="46" t="s">
        <v>39</v>
      </c>
      <c r="D50" s="46" t="s">
        <v>39</v>
      </c>
      <c r="E50" s="46" t="s">
        <v>39</v>
      </c>
    </row>
    <row r="51">
      <c r="A51" s="33" t="s">
        <v>104</v>
      </c>
      <c r="B51" s="20">
        <v>1.0</v>
      </c>
      <c r="C51" s="20"/>
      <c r="D51" s="20"/>
      <c r="E51" s="20"/>
    </row>
    <row r="52">
      <c r="A52" s="10" t="s">
        <v>65</v>
      </c>
      <c r="B52" s="12"/>
      <c r="C52" s="12"/>
      <c r="D52" s="12"/>
      <c r="E52" s="14"/>
    </row>
    <row r="53">
      <c r="A53" s="5" t="s">
        <v>76</v>
      </c>
      <c r="B53" s="20" t="s">
        <v>41</v>
      </c>
      <c r="C53" s="20" t="s">
        <v>41</v>
      </c>
      <c r="D53" s="26" t="s">
        <v>39</v>
      </c>
      <c r="E53" s="26" t="s">
        <v>39</v>
      </c>
    </row>
    <row r="54">
      <c r="A54" s="31" t="s">
        <v>164</v>
      </c>
      <c r="B54" s="40" t="s">
        <v>39</v>
      </c>
      <c r="C54" s="40" t="s">
        <v>39</v>
      </c>
      <c r="D54" s="40" t="s">
        <v>39</v>
      </c>
      <c r="E54" s="26" t="s">
        <v>39</v>
      </c>
    </row>
    <row r="55">
      <c r="A55" s="31" t="s">
        <v>165</v>
      </c>
      <c r="B55" s="40" t="s">
        <v>39</v>
      </c>
      <c r="C55" s="40" t="s">
        <v>39</v>
      </c>
      <c r="D55" s="51"/>
      <c r="E55" s="26" t="s">
        <v>39</v>
      </c>
    </row>
    <row r="56">
      <c r="A56" s="33" t="s">
        <v>104</v>
      </c>
      <c r="B56" s="20">
        <v>1.0</v>
      </c>
      <c r="C56" s="20"/>
      <c r="D56" s="20"/>
      <c r="E56" s="20"/>
    </row>
    <row r="57">
      <c r="A57" s="10" t="s">
        <v>69</v>
      </c>
      <c r="B57" s="12"/>
      <c r="C57" s="12"/>
      <c r="D57" s="12"/>
      <c r="E57" s="14"/>
    </row>
    <row r="58">
      <c r="A58" s="38" t="s">
        <v>90</v>
      </c>
      <c r="B58" s="40" t="s">
        <v>39</v>
      </c>
      <c r="C58" s="20" t="s">
        <v>41</v>
      </c>
      <c r="D58" s="40" t="s">
        <v>39</v>
      </c>
      <c r="E58" s="40" t="s">
        <v>39</v>
      </c>
    </row>
    <row r="59">
      <c r="A59" s="31" t="s">
        <v>167</v>
      </c>
      <c r="B59" s="40" t="s">
        <v>39</v>
      </c>
      <c r="C59" s="40" t="s">
        <v>39</v>
      </c>
      <c r="D59" s="40" t="s">
        <v>39</v>
      </c>
      <c r="E59" s="40" t="s">
        <v>39</v>
      </c>
    </row>
    <row r="60">
      <c r="A60" s="33" t="s">
        <v>104</v>
      </c>
      <c r="B60" s="20"/>
      <c r="C60" s="20"/>
      <c r="D60" s="20"/>
      <c r="E60" s="20"/>
    </row>
    <row r="61">
      <c r="A61" s="10" t="s">
        <v>75</v>
      </c>
      <c r="B61" s="12"/>
      <c r="C61" s="12"/>
      <c r="D61" s="12"/>
      <c r="E61" s="14"/>
    </row>
    <row r="62">
      <c r="A62" s="45" t="s">
        <v>101</v>
      </c>
      <c r="B62" s="46" t="s">
        <v>39</v>
      </c>
      <c r="C62" s="47" t="s">
        <v>32</v>
      </c>
      <c r="D62" s="46" t="s">
        <v>39</v>
      </c>
      <c r="E62" s="46" t="s">
        <v>39</v>
      </c>
    </row>
    <row r="63">
      <c r="A63" s="38" t="s">
        <v>76</v>
      </c>
      <c r="B63" s="46" t="s">
        <v>39</v>
      </c>
      <c r="C63" s="47" t="s">
        <v>32</v>
      </c>
      <c r="D63" s="46" t="s">
        <v>39</v>
      </c>
      <c r="E63" s="46" t="s">
        <v>39</v>
      </c>
    </row>
    <row r="64">
      <c r="A64" s="31" t="s">
        <v>168</v>
      </c>
      <c r="B64" s="46" t="s">
        <v>39</v>
      </c>
      <c r="C64" s="47" t="s">
        <v>32</v>
      </c>
      <c r="D64" s="46" t="s">
        <v>39</v>
      </c>
      <c r="E64" s="46" t="s">
        <v>39</v>
      </c>
    </row>
    <row r="65">
      <c r="A65" s="31" t="s">
        <v>169</v>
      </c>
      <c r="B65" s="46" t="s">
        <v>39</v>
      </c>
      <c r="C65" s="47" t="s">
        <v>32</v>
      </c>
      <c r="D65" s="46" t="s">
        <v>39</v>
      </c>
      <c r="E65" s="46" t="s">
        <v>39</v>
      </c>
    </row>
    <row r="66">
      <c r="A66" s="31" t="s">
        <v>170</v>
      </c>
      <c r="B66" s="46" t="s">
        <v>39</v>
      </c>
      <c r="C66" s="47" t="s">
        <v>32</v>
      </c>
      <c r="D66" s="46" t="s">
        <v>39</v>
      </c>
      <c r="E66" s="46" t="s">
        <v>39</v>
      </c>
    </row>
    <row r="67">
      <c r="A67" s="33" t="s">
        <v>104</v>
      </c>
      <c r="B67" s="20"/>
      <c r="C67" s="46"/>
      <c r="D67" s="20"/>
      <c r="E67" s="20"/>
    </row>
    <row r="68">
      <c r="A68" s="10" t="s">
        <v>80</v>
      </c>
      <c r="B68" s="12"/>
      <c r="C68" s="12"/>
      <c r="D68" s="12"/>
      <c r="E68" s="14"/>
    </row>
    <row r="69">
      <c r="A69" s="45" t="s">
        <v>169</v>
      </c>
      <c r="B69" s="46" t="s">
        <v>39</v>
      </c>
      <c r="C69" s="20" t="s">
        <v>41</v>
      </c>
      <c r="D69" s="46" t="s">
        <v>39</v>
      </c>
      <c r="E69" s="46" t="s">
        <v>39</v>
      </c>
    </row>
    <row r="70">
      <c r="A70" s="49" t="s">
        <v>171</v>
      </c>
      <c r="B70" s="46" t="s">
        <v>39</v>
      </c>
      <c r="C70" s="46" t="s">
        <v>39</v>
      </c>
      <c r="D70" s="46" t="s">
        <v>39</v>
      </c>
      <c r="E70" s="46" t="s">
        <v>39</v>
      </c>
    </row>
    <row r="71">
      <c r="A71" s="49" t="s">
        <v>172</v>
      </c>
      <c r="B71" s="46" t="s">
        <v>39</v>
      </c>
      <c r="C71" s="47" t="s">
        <v>56</v>
      </c>
      <c r="D71" s="46" t="s">
        <v>39</v>
      </c>
      <c r="E71" s="46" t="s">
        <v>39</v>
      </c>
    </row>
    <row r="72">
      <c r="A72" s="33" t="s">
        <v>104</v>
      </c>
      <c r="B72" s="20"/>
      <c r="C72" s="20">
        <v>1.0</v>
      </c>
      <c r="D72" s="20"/>
      <c r="E72" s="20"/>
    </row>
    <row r="73">
      <c r="A73" s="10" t="s">
        <v>109</v>
      </c>
      <c r="B73" s="12"/>
      <c r="C73" s="12"/>
      <c r="D73" s="12"/>
      <c r="E73" s="14"/>
    </row>
    <row r="74">
      <c r="A74" s="5" t="s">
        <v>101</v>
      </c>
      <c r="B74" s="40" t="s">
        <v>39</v>
      </c>
      <c r="C74" s="26" t="s">
        <v>32</v>
      </c>
      <c r="D74" s="26" t="s">
        <v>39</v>
      </c>
      <c r="E74" s="26" t="s">
        <v>39</v>
      </c>
    </row>
    <row r="75">
      <c r="A75" s="5" t="s">
        <v>173</v>
      </c>
      <c r="B75" s="40" t="s">
        <v>39</v>
      </c>
      <c r="C75" s="26" t="s">
        <v>32</v>
      </c>
      <c r="D75" s="26" t="s">
        <v>39</v>
      </c>
      <c r="E75" s="26" t="s">
        <v>39</v>
      </c>
    </row>
    <row r="76">
      <c r="A76" s="38" t="s">
        <v>76</v>
      </c>
      <c r="B76" s="40" t="s">
        <v>39</v>
      </c>
      <c r="C76" s="26" t="s">
        <v>32</v>
      </c>
      <c r="D76" s="40" t="s">
        <v>39</v>
      </c>
      <c r="E76" s="26" t="s">
        <v>39</v>
      </c>
    </row>
    <row r="77">
      <c r="A77" s="25" t="s">
        <v>174</v>
      </c>
      <c r="B77" s="40" t="s">
        <v>39</v>
      </c>
      <c r="C77" s="26" t="s">
        <v>32</v>
      </c>
      <c r="D77" s="40" t="s">
        <v>39</v>
      </c>
      <c r="E77" s="26" t="s">
        <v>39</v>
      </c>
    </row>
    <row r="78">
      <c r="A78" s="31" t="s">
        <v>90</v>
      </c>
      <c r="B78" s="40" t="s">
        <v>39</v>
      </c>
      <c r="C78" s="26" t="s">
        <v>32</v>
      </c>
      <c r="D78" s="40" t="s">
        <v>39</v>
      </c>
      <c r="E78" s="26" t="s">
        <v>39</v>
      </c>
    </row>
    <row r="79">
      <c r="A79" s="31" t="s">
        <v>175</v>
      </c>
      <c r="B79" s="40"/>
      <c r="C79" s="26" t="s">
        <v>32</v>
      </c>
      <c r="D79" s="40"/>
      <c r="E79" s="26"/>
    </row>
    <row r="80">
      <c r="A80" s="31" t="s">
        <v>176</v>
      </c>
      <c r="B80" s="40" t="s">
        <v>39</v>
      </c>
      <c r="C80" s="26" t="s">
        <v>32</v>
      </c>
      <c r="D80" s="40" t="s">
        <v>39</v>
      </c>
      <c r="E80" s="26" t="s">
        <v>39</v>
      </c>
    </row>
    <row r="81">
      <c r="A81" s="33" t="s">
        <v>104</v>
      </c>
      <c r="B81" s="20"/>
      <c r="C81" s="20">
        <v>1.0</v>
      </c>
      <c r="D81" s="20"/>
      <c r="E81" s="20"/>
    </row>
    <row r="82">
      <c r="A82" s="10" t="s">
        <v>14</v>
      </c>
      <c r="B82" s="12"/>
      <c r="C82" s="12"/>
      <c r="D82" s="12"/>
      <c r="E82" s="14"/>
    </row>
    <row r="83">
      <c r="A83" s="45" t="s">
        <v>30</v>
      </c>
      <c r="B83" s="40" t="s">
        <v>39</v>
      </c>
      <c r="C83" s="40" t="s">
        <v>39</v>
      </c>
      <c r="D83" s="40" t="s">
        <v>39</v>
      </c>
      <c r="E83" s="47" t="s">
        <v>32</v>
      </c>
    </row>
    <row r="84">
      <c r="A84" s="45" t="s">
        <v>177</v>
      </c>
      <c r="B84" s="40" t="s">
        <v>39</v>
      </c>
      <c r="C84" s="40" t="s">
        <v>39</v>
      </c>
      <c r="D84" s="40" t="s">
        <v>39</v>
      </c>
      <c r="E84" s="47" t="s">
        <v>32</v>
      </c>
    </row>
    <row r="85">
      <c r="A85" s="31" t="s">
        <v>178</v>
      </c>
      <c r="B85" s="40" t="s">
        <v>39</v>
      </c>
      <c r="C85" s="40" t="s">
        <v>39</v>
      </c>
      <c r="D85" s="40" t="s">
        <v>39</v>
      </c>
      <c r="E85" s="40" t="s">
        <v>32</v>
      </c>
    </row>
    <row r="86">
      <c r="A86" s="31" t="s">
        <v>118</v>
      </c>
      <c r="B86" s="40" t="s">
        <v>39</v>
      </c>
      <c r="C86" s="40" t="s">
        <v>39</v>
      </c>
      <c r="D86" s="40" t="s">
        <v>39</v>
      </c>
      <c r="E86" s="40" t="s">
        <v>32</v>
      </c>
    </row>
    <row r="87">
      <c r="A87" s="31" t="s">
        <v>179</v>
      </c>
      <c r="B87" s="40" t="s">
        <v>39</v>
      </c>
      <c r="C87" s="40" t="s">
        <v>39</v>
      </c>
      <c r="D87" s="40" t="s">
        <v>39</v>
      </c>
      <c r="E87" s="40" t="s">
        <v>32</v>
      </c>
    </row>
    <row r="88">
      <c r="A88" s="31" t="s">
        <v>180</v>
      </c>
      <c r="B88" s="40" t="s">
        <v>39</v>
      </c>
      <c r="C88" s="40" t="s">
        <v>39</v>
      </c>
      <c r="D88" s="40" t="s">
        <v>39</v>
      </c>
      <c r="E88" s="40" t="s">
        <v>32</v>
      </c>
    </row>
    <row r="89">
      <c r="A89" s="33" t="s">
        <v>104</v>
      </c>
      <c r="B89" s="20"/>
      <c r="C89" s="20"/>
      <c r="D89" s="20"/>
      <c r="E89" s="20">
        <v>1.0</v>
      </c>
    </row>
    <row r="90">
      <c r="A90" s="10" t="s">
        <v>99</v>
      </c>
      <c r="B90" s="12"/>
      <c r="C90" s="12"/>
      <c r="D90" s="12"/>
      <c r="E90" s="14"/>
    </row>
    <row r="91">
      <c r="A91" s="5" t="s">
        <v>53</v>
      </c>
      <c r="B91" s="40" t="s">
        <v>39</v>
      </c>
      <c r="C91" s="40" t="s">
        <v>39</v>
      </c>
      <c r="D91" s="40" t="s">
        <v>39</v>
      </c>
      <c r="E91" s="20" t="s">
        <v>41</v>
      </c>
    </row>
    <row r="92">
      <c r="A92" s="5" t="s">
        <v>76</v>
      </c>
      <c r="B92" s="40" t="s">
        <v>39</v>
      </c>
      <c r="C92" s="40" t="s">
        <v>39</v>
      </c>
      <c r="D92" s="40" t="s">
        <v>39</v>
      </c>
      <c r="E92" s="20" t="s">
        <v>41</v>
      </c>
    </row>
    <row r="93">
      <c r="A93" s="31" t="s">
        <v>146</v>
      </c>
      <c r="B93" s="40" t="s">
        <v>39</v>
      </c>
      <c r="C93" s="40" t="s">
        <v>39</v>
      </c>
      <c r="D93" s="40" t="s">
        <v>39</v>
      </c>
      <c r="E93" s="40" t="s">
        <v>39</v>
      </c>
    </row>
    <row r="94">
      <c r="A94" s="31" t="s">
        <v>159</v>
      </c>
      <c r="B94" s="40" t="s">
        <v>39</v>
      </c>
      <c r="C94" s="40" t="s">
        <v>39</v>
      </c>
      <c r="D94" s="40" t="s">
        <v>39</v>
      </c>
      <c r="E94" s="40" t="s">
        <v>39</v>
      </c>
    </row>
    <row r="95">
      <c r="A95" s="31" t="s">
        <v>160</v>
      </c>
      <c r="B95" s="40" t="s">
        <v>39</v>
      </c>
      <c r="C95" s="40" t="s">
        <v>39</v>
      </c>
      <c r="D95" s="40" t="s">
        <v>39</v>
      </c>
      <c r="E95" s="40" t="s">
        <v>39</v>
      </c>
    </row>
    <row r="96">
      <c r="A96" s="31" t="s">
        <v>161</v>
      </c>
      <c r="B96" s="40" t="s">
        <v>39</v>
      </c>
      <c r="C96" s="40" t="s">
        <v>39</v>
      </c>
      <c r="D96" s="40" t="s">
        <v>39</v>
      </c>
      <c r="E96" s="40" t="s">
        <v>39</v>
      </c>
    </row>
    <row r="97">
      <c r="A97" s="31" t="s">
        <v>162</v>
      </c>
      <c r="B97" s="40" t="s">
        <v>39</v>
      </c>
      <c r="C97" s="40" t="s">
        <v>39</v>
      </c>
      <c r="D97" s="40" t="s">
        <v>39</v>
      </c>
      <c r="E97" s="40" t="s">
        <v>39</v>
      </c>
    </row>
    <row r="98">
      <c r="A98" s="31" t="s">
        <v>163</v>
      </c>
      <c r="B98" s="40" t="s">
        <v>39</v>
      </c>
      <c r="C98" s="40" t="s">
        <v>39</v>
      </c>
      <c r="D98" s="40" t="s">
        <v>39</v>
      </c>
      <c r="E98" s="40" t="s">
        <v>39</v>
      </c>
    </row>
    <row r="99">
      <c r="A99" s="33" t="s">
        <v>104</v>
      </c>
      <c r="B99" s="20"/>
      <c r="C99" s="20"/>
      <c r="D99" s="20"/>
      <c r="E99" s="20">
        <v>1.0</v>
      </c>
    </row>
    <row r="100">
      <c r="A100" s="54" t="s">
        <v>181</v>
      </c>
      <c r="B100" s="54">
        <v>75000.0</v>
      </c>
      <c r="C100" s="54">
        <v>1.0</v>
      </c>
      <c r="D100" s="54">
        <v>1.0</v>
      </c>
      <c r="E100" s="54">
        <v>1510.0</v>
      </c>
    </row>
    <row r="103">
      <c r="A103" s="55" t="s">
        <v>182</v>
      </c>
      <c r="B103" s="12"/>
      <c r="C103" s="12"/>
      <c r="D103" s="12"/>
      <c r="E103" s="14"/>
    </row>
    <row r="104">
      <c r="A104" s="56" t="s">
        <v>183</v>
      </c>
      <c r="B104" s="12"/>
      <c r="C104" s="12"/>
      <c r="D104" s="12"/>
      <c r="E104" s="14"/>
    </row>
    <row r="105">
      <c r="A105" s="57" t="s">
        <v>184</v>
      </c>
      <c r="B105" s="12"/>
      <c r="C105" s="12"/>
      <c r="D105" s="12"/>
      <c r="E105" s="14"/>
    </row>
    <row r="106">
      <c r="A106" s="56" t="s">
        <v>185</v>
      </c>
      <c r="B106" s="12"/>
      <c r="C106" s="12"/>
      <c r="D106" s="12"/>
      <c r="E106" s="14"/>
    </row>
    <row r="107">
      <c r="A107" s="56" t="s">
        <v>186</v>
      </c>
      <c r="B107" s="12"/>
      <c r="C107" s="12"/>
      <c r="D107" s="12"/>
      <c r="E107" s="14"/>
    </row>
  </sheetData>
  <mergeCells count="18">
    <mergeCell ref="A12:E12"/>
    <mergeCell ref="A2:E2"/>
    <mergeCell ref="A18:E18"/>
    <mergeCell ref="A37:E37"/>
    <mergeCell ref="A28:E28"/>
    <mergeCell ref="A47:E47"/>
    <mergeCell ref="A52:E52"/>
    <mergeCell ref="A68:E68"/>
    <mergeCell ref="A73:E73"/>
    <mergeCell ref="A82:E82"/>
    <mergeCell ref="A90:E90"/>
    <mergeCell ref="A57:E57"/>
    <mergeCell ref="A105:E105"/>
    <mergeCell ref="A107:E107"/>
    <mergeCell ref="A106:E106"/>
    <mergeCell ref="A104:E104"/>
    <mergeCell ref="A103:E103"/>
    <mergeCell ref="A61:E6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14"/>
    <col customWidth="1" min="2" max="2" width="41.86"/>
    <col customWidth="1" min="3" max="3" width="29.43"/>
    <col customWidth="1" min="4" max="4" width="18.71"/>
  </cols>
  <sheetData>
    <row r="1">
      <c r="A1" s="1" t="s">
        <v>0</v>
      </c>
      <c r="B1" s="3" t="s">
        <v>3</v>
      </c>
      <c r="C1" s="3" t="s">
        <v>6</v>
      </c>
      <c r="D1" s="3" t="s">
        <v>7</v>
      </c>
    </row>
    <row r="2">
      <c r="A2" s="7" t="s">
        <v>11</v>
      </c>
      <c r="B2" s="9" t="s">
        <v>16</v>
      </c>
      <c r="C2" s="9" t="s">
        <v>19</v>
      </c>
      <c r="D2" s="16" t="s">
        <v>21</v>
      </c>
    </row>
    <row r="3">
      <c r="A3" s="7" t="s">
        <v>22</v>
      </c>
      <c r="B3" s="19" t="s">
        <v>31</v>
      </c>
      <c r="C3" s="19" t="s">
        <v>35</v>
      </c>
      <c r="D3" s="16" t="s">
        <v>36</v>
      </c>
    </row>
    <row r="4">
      <c r="A4" s="7" t="s">
        <v>28</v>
      </c>
      <c r="B4" s="19" t="s">
        <v>38</v>
      </c>
      <c r="C4" s="22" t="s">
        <v>40</v>
      </c>
      <c r="D4" s="16" t="s">
        <v>46</v>
      </c>
    </row>
    <row r="5">
      <c r="A5" s="24" t="s">
        <v>37</v>
      </c>
      <c r="B5" s="19" t="s">
        <v>49</v>
      </c>
      <c r="C5" s="19" t="s">
        <v>51</v>
      </c>
      <c r="D5" s="16" t="s">
        <v>52</v>
      </c>
    </row>
    <row r="6">
      <c r="A6" s="24" t="s">
        <v>47</v>
      </c>
      <c r="B6" s="19" t="s">
        <v>54</v>
      </c>
      <c r="C6" s="19" t="s">
        <v>57</v>
      </c>
      <c r="D6" s="16" t="s">
        <v>59</v>
      </c>
    </row>
    <row r="7">
      <c r="A7" s="24" t="s">
        <v>58</v>
      </c>
      <c r="B7" s="19" t="s">
        <v>61</v>
      </c>
      <c r="C7" s="19" t="s">
        <v>63</v>
      </c>
      <c r="D7" s="16" t="s">
        <v>64</v>
      </c>
    </row>
    <row r="8">
      <c r="A8" s="24" t="s">
        <v>65</v>
      </c>
      <c r="B8" s="19" t="s">
        <v>66</v>
      </c>
      <c r="C8" s="19" t="s">
        <v>67</v>
      </c>
      <c r="D8" s="16" t="s">
        <v>68</v>
      </c>
    </row>
    <row r="9">
      <c r="A9" s="24" t="s">
        <v>69</v>
      </c>
      <c r="B9" s="19" t="s">
        <v>70</v>
      </c>
      <c r="C9" s="19" t="s">
        <v>72</v>
      </c>
      <c r="D9" s="16" t="s">
        <v>74</v>
      </c>
    </row>
    <row r="10">
      <c r="A10" s="24" t="s">
        <v>75</v>
      </c>
      <c r="B10" s="19" t="s">
        <v>78</v>
      </c>
      <c r="C10" s="19" t="s">
        <v>79</v>
      </c>
      <c r="D10" s="16" t="s">
        <v>36</v>
      </c>
    </row>
    <row r="11">
      <c r="A11" s="24" t="s">
        <v>80</v>
      </c>
      <c r="B11" s="19" t="s">
        <v>83</v>
      </c>
      <c r="C11" s="19" t="s">
        <v>85</v>
      </c>
      <c r="D11" s="16" t="s">
        <v>86</v>
      </c>
    </row>
    <row r="12">
      <c r="A12" s="24" t="s">
        <v>87</v>
      </c>
      <c r="B12" s="19" t="s">
        <v>89</v>
      </c>
      <c r="C12" s="19" t="s">
        <v>91</v>
      </c>
      <c r="D12" s="16" t="s">
        <v>92</v>
      </c>
    </row>
    <row r="13">
      <c r="A13" s="24" t="s">
        <v>14</v>
      </c>
      <c r="B13" s="19" t="s">
        <v>95</v>
      </c>
      <c r="C13" s="19" t="s">
        <v>96</v>
      </c>
      <c r="D13" s="16" t="s">
        <v>68</v>
      </c>
    </row>
    <row r="14">
      <c r="A14" s="24" t="s">
        <v>99</v>
      </c>
      <c r="B14" s="19" t="s">
        <v>100</v>
      </c>
      <c r="C14" s="19" t="s">
        <v>102</v>
      </c>
      <c r="D14" s="16" t="s">
        <v>59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14"/>
    <col customWidth="1" min="2" max="2" width="22.71"/>
    <col customWidth="1" min="3" max="3" width="21.86"/>
    <col customWidth="1" min="4" max="4" width="21.43"/>
    <col customWidth="1" min="5" max="5" width="22.0"/>
    <col customWidth="1" min="6" max="6" width="36.0"/>
  </cols>
  <sheetData>
    <row r="1">
      <c r="A1" s="2" t="s">
        <v>2</v>
      </c>
      <c r="B1" s="2" t="s">
        <v>4</v>
      </c>
      <c r="C1" s="4" t="s">
        <v>5</v>
      </c>
      <c r="D1" s="2" t="s">
        <v>8</v>
      </c>
      <c r="E1" s="2" t="s">
        <v>9</v>
      </c>
      <c r="F1" s="2" t="s">
        <v>10</v>
      </c>
    </row>
    <row r="2">
      <c r="A2" s="6" t="s">
        <v>11</v>
      </c>
      <c r="B2" s="8" t="s">
        <v>15</v>
      </c>
      <c r="C2" s="8" t="s">
        <v>17</v>
      </c>
      <c r="D2" s="8" t="s">
        <v>18</v>
      </c>
      <c r="E2" s="8" t="s">
        <v>18</v>
      </c>
      <c r="F2" s="8" t="s">
        <v>20</v>
      </c>
    </row>
    <row r="3">
      <c r="A3" s="11" t="s">
        <v>22</v>
      </c>
      <c r="B3" s="13" t="s">
        <v>23</v>
      </c>
      <c r="C3" s="8" t="s">
        <v>24</v>
      </c>
      <c r="D3" s="15"/>
      <c r="E3" s="13" t="s">
        <v>26</v>
      </c>
      <c r="F3" s="8" t="s">
        <v>27</v>
      </c>
    </row>
    <row r="4">
      <c r="A4" s="11" t="s">
        <v>28</v>
      </c>
      <c r="B4" s="18" t="s">
        <v>29</v>
      </c>
      <c r="C4" s="8" t="s">
        <v>33</v>
      </c>
      <c r="D4" s="15"/>
      <c r="E4" s="15"/>
      <c r="F4" s="8" t="s">
        <v>34</v>
      </c>
    </row>
    <row r="5">
      <c r="A5" s="21" t="s">
        <v>37</v>
      </c>
      <c r="B5" s="13" t="s">
        <v>43</v>
      </c>
      <c r="C5" s="8" t="s">
        <v>17</v>
      </c>
      <c r="D5" s="13" t="s">
        <v>44</v>
      </c>
      <c r="E5" s="13" t="s">
        <v>44</v>
      </c>
      <c r="F5" s="8" t="s">
        <v>45</v>
      </c>
    </row>
    <row r="6">
      <c r="A6" s="21" t="s">
        <v>47</v>
      </c>
      <c r="B6" s="13" t="s">
        <v>50</v>
      </c>
      <c r="C6" s="8" t="s">
        <v>33</v>
      </c>
      <c r="D6" s="15"/>
      <c r="E6" s="13" t="s">
        <v>53</v>
      </c>
      <c r="F6" s="8" t="s">
        <v>55</v>
      </c>
    </row>
    <row r="7">
      <c r="A7" s="21" t="s">
        <v>58</v>
      </c>
      <c r="B7" s="27" t="s">
        <v>60</v>
      </c>
      <c r="C7" s="8" t="s">
        <v>33</v>
      </c>
      <c r="D7" s="15"/>
      <c r="E7" s="15"/>
      <c r="F7" s="8" t="s">
        <v>73</v>
      </c>
    </row>
    <row r="8">
      <c r="A8" s="21" t="s">
        <v>65</v>
      </c>
      <c r="B8" s="8" t="s">
        <v>76</v>
      </c>
      <c r="C8" s="8" t="s">
        <v>33</v>
      </c>
      <c r="D8" s="15"/>
      <c r="E8" s="15"/>
      <c r="F8" s="8" t="s">
        <v>81</v>
      </c>
      <c r="H8" s="29"/>
    </row>
    <row r="9">
      <c r="A9" s="21" t="s">
        <v>69</v>
      </c>
      <c r="B9" s="8" t="s">
        <v>90</v>
      </c>
      <c r="C9" s="8" t="s">
        <v>33</v>
      </c>
      <c r="D9" s="15"/>
      <c r="E9" s="15"/>
      <c r="F9" s="8" t="s">
        <v>94</v>
      </c>
      <c r="G9" s="29"/>
      <c r="H9" s="29"/>
    </row>
    <row r="10">
      <c r="A10" s="21" t="s">
        <v>75</v>
      </c>
      <c r="B10" s="8" t="s">
        <v>98</v>
      </c>
      <c r="C10" s="8" t="s">
        <v>17</v>
      </c>
      <c r="D10" s="8" t="s">
        <v>101</v>
      </c>
      <c r="E10" s="8" t="s">
        <v>101</v>
      </c>
      <c r="F10" s="8" t="s">
        <v>103</v>
      </c>
      <c r="G10" s="29"/>
      <c r="H10" s="32"/>
    </row>
    <row r="11">
      <c r="A11" s="21" t="s">
        <v>80</v>
      </c>
      <c r="B11" s="8" t="s">
        <v>105</v>
      </c>
      <c r="C11" s="8" t="s">
        <v>33</v>
      </c>
      <c r="D11" s="15"/>
      <c r="E11" s="15"/>
      <c r="F11" s="8" t="s">
        <v>107</v>
      </c>
      <c r="G11" s="29"/>
      <c r="H11" s="32"/>
    </row>
    <row r="12">
      <c r="A12" s="21" t="s">
        <v>109</v>
      </c>
      <c r="B12" s="8" t="s">
        <v>110</v>
      </c>
      <c r="C12" s="8" t="s">
        <v>17</v>
      </c>
      <c r="D12" s="8" t="s">
        <v>111</v>
      </c>
      <c r="E12" s="8" t="s">
        <v>111</v>
      </c>
      <c r="F12" s="8" t="s">
        <v>113</v>
      </c>
      <c r="G12" s="34"/>
      <c r="H12" s="32"/>
    </row>
    <row r="13">
      <c r="A13" s="21" t="s">
        <v>14</v>
      </c>
      <c r="B13" s="8" t="s">
        <v>117</v>
      </c>
      <c r="C13" s="8" t="s">
        <v>17</v>
      </c>
      <c r="D13" s="8" t="s">
        <v>118</v>
      </c>
      <c r="E13" s="8" t="s">
        <v>118</v>
      </c>
      <c r="F13" s="8" t="s">
        <v>119</v>
      </c>
      <c r="G13" s="32"/>
      <c r="H13" s="32"/>
    </row>
    <row r="14">
      <c r="A14" s="36" t="s">
        <v>99</v>
      </c>
      <c r="B14" s="8" t="s">
        <v>50</v>
      </c>
      <c r="C14" s="8" t="s">
        <v>33</v>
      </c>
      <c r="D14" s="15"/>
      <c r="E14" s="8" t="s">
        <v>53</v>
      </c>
      <c r="F14" s="8" t="s">
        <v>122</v>
      </c>
      <c r="G14" s="32"/>
      <c r="H14" s="32"/>
    </row>
    <row r="15">
      <c r="G15" s="32"/>
      <c r="H15"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hidden="1" min="2" max="11" width="14.43"/>
    <col customWidth="1" min="13" max="13" width="19.14"/>
    <col customWidth="1" min="15" max="15" width="21.29"/>
    <col customWidth="1" min="16" max="16" width="36.29"/>
    <col customWidth="1" min="17" max="17" width="18.43"/>
    <col customWidth="1" min="18" max="18" width="15.0"/>
    <col customWidth="1" min="19" max="19" width="14.57"/>
  </cols>
  <sheetData>
    <row r="1">
      <c r="A1" s="1" t="s">
        <v>0</v>
      </c>
      <c r="B1" s="3" t="s">
        <v>133</v>
      </c>
      <c r="C1" s="3" t="s">
        <v>134</v>
      </c>
      <c r="D1" s="3" t="s">
        <v>135</v>
      </c>
      <c r="E1" s="3" t="s">
        <v>136</v>
      </c>
      <c r="F1" s="3" t="s">
        <v>137</v>
      </c>
      <c r="G1" s="3" t="s">
        <v>138</v>
      </c>
      <c r="H1" s="3" t="s">
        <v>139</v>
      </c>
      <c r="I1" s="3" t="s">
        <v>140</v>
      </c>
      <c r="J1" s="3" t="s">
        <v>141</v>
      </c>
      <c r="K1" s="3" t="s">
        <v>142</v>
      </c>
      <c r="L1" s="3" t="s">
        <v>143</v>
      </c>
      <c r="M1" s="3" t="s">
        <v>144</v>
      </c>
      <c r="N1" s="3" t="s">
        <v>145</v>
      </c>
      <c r="O1" s="3" t="s">
        <v>147</v>
      </c>
      <c r="P1" s="3" t="s">
        <v>3</v>
      </c>
      <c r="Q1" s="3" t="s">
        <v>148</v>
      </c>
      <c r="R1" s="3" t="s">
        <v>149</v>
      </c>
      <c r="S1" s="3" t="s">
        <v>150</v>
      </c>
      <c r="T1" s="3" t="s">
        <v>151</v>
      </c>
      <c r="U1" s="3" t="s">
        <v>152</v>
      </c>
      <c r="V1" s="3" t="s">
        <v>153</v>
      </c>
      <c r="W1" s="3" t="s">
        <v>154</v>
      </c>
      <c r="X1" s="41" t="s">
        <v>149</v>
      </c>
      <c r="Y1" s="42" t="s">
        <v>150</v>
      </c>
    </row>
    <row r="2">
      <c r="A2" s="7" t="s">
        <v>11</v>
      </c>
      <c r="B2" s="7">
        <v>7.0</v>
      </c>
      <c r="C2" s="7">
        <v>8.0</v>
      </c>
      <c r="D2" s="7">
        <v>5.0</v>
      </c>
      <c r="E2" s="7">
        <v>8.0</v>
      </c>
      <c r="F2" s="7">
        <v>14.0</v>
      </c>
      <c r="G2" s="7">
        <v>6.0</v>
      </c>
      <c r="H2" s="7">
        <v>2.0</v>
      </c>
      <c r="I2" s="7">
        <v>6.0</v>
      </c>
      <c r="J2" s="7">
        <v>2.0</v>
      </c>
      <c r="K2" s="7"/>
      <c r="L2" s="7">
        <f t="shared" ref="L2:L14" si="1">1+SUM(B2:K2)</f>
        <v>59</v>
      </c>
      <c r="M2" s="7">
        <f t="shared" ref="M2:M14" si="2">INT((4096-5)/(2+L2))</f>
        <v>67</v>
      </c>
      <c r="N2" s="7">
        <f t="shared" ref="N2:N5" si="3">CEILING(4096*0.2)</f>
        <v>820</v>
      </c>
      <c r="O2" s="7">
        <f t="shared" ref="O2:O14" si="4">INT((4096-N2-5)/(2+L2))</f>
        <v>53</v>
      </c>
      <c r="P2" s="7">
        <v>2.7375E7</v>
      </c>
      <c r="Q2" s="7">
        <f t="shared" ref="Q2:Q14" si="5">CEILING(P2/O2)</f>
        <v>516510</v>
      </c>
      <c r="R2" s="7">
        <f t="shared" ref="R2:R15" si="6">Q2*4096</f>
        <v>2115624960</v>
      </c>
      <c r="S2" s="7">
        <f t="shared" ref="S2:S15" si="7">R2/1000000000</f>
        <v>2.11562496</v>
      </c>
      <c r="T2" s="7">
        <v>26.0</v>
      </c>
      <c r="U2" s="7">
        <f>INT(((4096/T2)-1)/2)</f>
        <v>78</v>
      </c>
      <c r="V2" s="7">
        <f>INT(LOG(P2,U2))</f>
        <v>3</v>
      </c>
      <c r="W2" s="7">
        <f>CEILING(P2/U2)</f>
        <v>350962</v>
      </c>
      <c r="X2" s="52">
        <f t="shared" ref="X2:X15" si="8">W2*4096</f>
        <v>1437540352</v>
      </c>
      <c r="Y2" s="53">
        <f t="shared" ref="Y2:Y15" si="9">X2/1000000000</f>
        <v>1.437540352</v>
      </c>
    </row>
    <row r="3">
      <c r="A3" s="7" t="s">
        <v>22</v>
      </c>
      <c r="B3" s="7">
        <v>6.0</v>
      </c>
      <c r="C3" s="7">
        <v>4.0</v>
      </c>
      <c r="D3" s="7">
        <v>2.0</v>
      </c>
      <c r="E3" s="7">
        <v>2.0</v>
      </c>
      <c r="F3" s="7">
        <v>5.0</v>
      </c>
      <c r="G3" s="7">
        <v>5.0</v>
      </c>
      <c r="H3" s="7">
        <v>1.0</v>
      </c>
      <c r="I3" s="7"/>
      <c r="J3" s="7"/>
      <c r="K3" s="7"/>
      <c r="L3" s="7">
        <f t="shared" si="1"/>
        <v>26</v>
      </c>
      <c r="M3" s="7">
        <f t="shared" si="2"/>
        <v>146</v>
      </c>
      <c r="N3" s="7">
        <f t="shared" si="3"/>
        <v>820</v>
      </c>
      <c r="O3" s="7">
        <f t="shared" si="4"/>
        <v>116</v>
      </c>
      <c r="P3" s="7">
        <v>8000.0</v>
      </c>
      <c r="Q3" s="7">
        <f t="shared" si="5"/>
        <v>69</v>
      </c>
      <c r="R3" s="7">
        <f t="shared" si="6"/>
        <v>282624</v>
      </c>
      <c r="S3" s="7">
        <f t="shared" si="7"/>
        <v>0.000282624</v>
      </c>
      <c r="T3" s="7"/>
      <c r="U3" s="7"/>
      <c r="V3" s="7"/>
      <c r="W3" s="7"/>
      <c r="X3" s="52">
        <f t="shared" si="8"/>
        <v>0</v>
      </c>
      <c r="Y3" s="53">
        <f t="shared" si="9"/>
        <v>0</v>
      </c>
    </row>
    <row r="4">
      <c r="A4" s="7" t="s">
        <v>28</v>
      </c>
      <c r="B4" s="7">
        <v>8.0</v>
      </c>
      <c r="C4" s="7">
        <v>10.0</v>
      </c>
      <c r="D4" s="7">
        <v>10.0</v>
      </c>
      <c r="E4" s="7">
        <v>45.0</v>
      </c>
      <c r="F4" s="7">
        <v>10.0</v>
      </c>
      <c r="G4" s="7">
        <v>2.0</v>
      </c>
      <c r="H4" s="7">
        <v>2.0</v>
      </c>
      <c r="I4" s="7">
        <v>40.0</v>
      </c>
      <c r="J4" s="7">
        <v>7.0</v>
      </c>
      <c r="K4" s="7"/>
      <c r="L4" s="7">
        <f t="shared" si="1"/>
        <v>135</v>
      </c>
      <c r="M4" s="7">
        <f t="shared" si="2"/>
        <v>29</v>
      </c>
      <c r="N4" s="7">
        <f t="shared" si="3"/>
        <v>820</v>
      </c>
      <c r="O4" s="7">
        <f t="shared" si="4"/>
        <v>23</v>
      </c>
      <c r="P4" s="7">
        <v>12000.0</v>
      </c>
      <c r="Q4" s="7">
        <f t="shared" si="5"/>
        <v>522</v>
      </c>
      <c r="R4" s="7">
        <f t="shared" si="6"/>
        <v>2138112</v>
      </c>
      <c r="S4" s="7">
        <f t="shared" si="7"/>
        <v>0.002138112</v>
      </c>
      <c r="T4" s="7"/>
      <c r="U4" s="7"/>
      <c r="V4" s="7"/>
      <c r="W4" s="7"/>
      <c r="X4" s="52">
        <f t="shared" si="8"/>
        <v>0</v>
      </c>
      <c r="Y4" s="53">
        <f t="shared" si="9"/>
        <v>0</v>
      </c>
    </row>
    <row r="5">
      <c r="A5" s="24" t="s">
        <v>37</v>
      </c>
      <c r="B5" s="7">
        <v>7.0</v>
      </c>
      <c r="C5" s="7">
        <v>4.0</v>
      </c>
      <c r="D5" s="7">
        <v>8.0</v>
      </c>
      <c r="E5" s="7">
        <v>2.0</v>
      </c>
      <c r="F5" s="7">
        <v>2.0</v>
      </c>
      <c r="G5" s="7">
        <v>5.0</v>
      </c>
      <c r="H5" s="7">
        <v>1.0</v>
      </c>
      <c r="I5" s="7">
        <v>5.0</v>
      </c>
      <c r="J5" s="7"/>
      <c r="K5" s="7"/>
      <c r="L5" s="7">
        <f t="shared" si="1"/>
        <v>35</v>
      </c>
      <c r="M5" s="7">
        <f t="shared" si="2"/>
        <v>110</v>
      </c>
      <c r="N5" s="7">
        <f t="shared" si="3"/>
        <v>820</v>
      </c>
      <c r="O5" s="7">
        <f t="shared" si="4"/>
        <v>88</v>
      </c>
      <c r="P5" s="7">
        <v>5.475E8</v>
      </c>
      <c r="Q5" s="7">
        <f t="shared" si="5"/>
        <v>6221591</v>
      </c>
      <c r="R5" s="7">
        <f t="shared" si="6"/>
        <v>25483636736</v>
      </c>
      <c r="S5" s="7">
        <f t="shared" si="7"/>
        <v>25.48363674</v>
      </c>
      <c r="T5" s="7">
        <v>12.0</v>
      </c>
      <c r="U5" s="7">
        <f t="shared" ref="U5:U6" si="10">INT(((4096/T5)-1)/2)</f>
        <v>170</v>
      </c>
      <c r="V5" s="7">
        <f>INT(LOG(P5,U5))</f>
        <v>3</v>
      </c>
      <c r="W5" s="7">
        <f t="shared" ref="W5:W6" si="11">CEILING(P5/U5)</f>
        <v>3220589</v>
      </c>
      <c r="X5" s="52">
        <f t="shared" si="8"/>
        <v>13191532544</v>
      </c>
      <c r="Y5" s="53">
        <f t="shared" si="9"/>
        <v>13.19153254</v>
      </c>
    </row>
    <row r="6">
      <c r="A6" s="24" t="s">
        <v>47</v>
      </c>
      <c r="B6" s="7">
        <v>9.0</v>
      </c>
      <c r="C6" s="7">
        <v>2.0</v>
      </c>
      <c r="D6" s="7">
        <v>2.0</v>
      </c>
      <c r="E6" s="7">
        <v>40.0</v>
      </c>
      <c r="F6" s="7">
        <v>45.0</v>
      </c>
      <c r="G6" s="7">
        <v>7.0</v>
      </c>
      <c r="H6" s="7">
        <v>8.0</v>
      </c>
      <c r="I6" s="7">
        <v>2.0</v>
      </c>
      <c r="J6" s="7">
        <v>2.0</v>
      </c>
      <c r="K6" s="7">
        <v>3.0</v>
      </c>
      <c r="L6" s="7">
        <f t="shared" si="1"/>
        <v>121</v>
      </c>
      <c r="M6" s="7">
        <f t="shared" si="2"/>
        <v>33</v>
      </c>
      <c r="N6" s="7">
        <f>CEILING(4096*0.05)</f>
        <v>205</v>
      </c>
      <c r="O6" s="7">
        <f t="shared" si="4"/>
        <v>31</v>
      </c>
      <c r="P6" s="7">
        <v>494.0</v>
      </c>
      <c r="Q6" s="7">
        <f t="shared" si="5"/>
        <v>16</v>
      </c>
      <c r="R6" s="7">
        <f t="shared" si="6"/>
        <v>65536</v>
      </c>
      <c r="S6" s="7">
        <f t="shared" si="7"/>
        <v>0.000065536</v>
      </c>
      <c r="T6" s="7">
        <v>3.0</v>
      </c>
      <c r="U6" s="7">
        <f t="shared" si="10"/>
        <v>682</v>
      </c>
      <c r="V6" s="7">
        <v>1.0</v>
      </c>
      <c r="W6" s="7">
        <f t="shared" si="11"/>
        <v>1</v>
      </c>
      <c r="X6" s="52">
        <f t="shared" si="8"/>
        <v>4096</v>
      </c>
      <c r="Y6" s="53">
        <f t="shared" si="9"/>
        <v>0.000004096</v>
      </c>
    </row>
    <row r="7">
      <c r="A7" s="24" t="s">
        <v>58</v>
      </c>
      <c r="B7" s="7">
        <v>4.0</v>
      </c>
      <c r="C7" s="7">
        <v>2.0</v>
      </c>
      <c r="D7" s="7">
        <v>2.0</v>
      </c>
      <c r="E7" s="7">
        <v>2.0</v>
      </c>
      <c r="F7" s="7">
        <v>3.0</v>
      </c>
      <c r="G7" s="7"/>
      <c r="H7" s="7"/>
      <c r="I7" s="7"/>
      <c r="J7" s="7"/>
      <c r="K7" s="7"/>
      <c r="L7" s="7">
        <f t="shared" si="1"/>
        <v>14</v>
      </c>
      <c r="M7" s="7">
        <f t="shared" si="2"/>
        <v>255</v>
      </c>
      <c r="N7" s="7">
        <f>CEILING(4096*0.1)</f>
        <v>410</v>
      </c>
      <c r="O7" s="7">
        <f t="shared" si="4"/>
        <v>230</v>
      </c>
      <c r="P7" s="7">
        <v>247.0</v>
      </c>
      <c r="Q7" s="7">
        <f t="shared" si="5"/>
        <v>2</v>
      </c>
      <c r="R7" s="7">
        <f t="shared" si="6"/>
        <v>8192</v>
      </c>
      <c r="S7" s="7">
        <f t="shared" si="7"/>
        <v>0.000008192</v>
      </c>
      <c r="T7" s="7"/>
      <c r="U7" s="7"/>
      <c r="V7" s="7"/>
      <c r="W7" s="7"/>
      <c r="X7" s="52">
        <f t="shared" si="8"/>
        <v>0</v>
      </c>
      <c r="Y7" s="53">
        <f t="shared" si="9"/>
        <v>0</v>
      </c>
    </row>
    <row r="8">
      <c r="A8" s="24" t="s">
        <v>65</v>
      </c>
      <c r="B8" s="7">
        <v>4.0</v>
      </c>
      <c r="C8" s="7">
        <v>2.0</v>
      </c>
      <c r="D8" s="7">
        <v>45.0</v>
      </c>
      <c r="E8" s="7">
        <v>2.0</v>
      </c>
      <c r="F8" s="7">
        <v>3.0</v>
      </c>
      <c r="G8" s="7"/>
      <c r="H8" s="7"/>
      <c r="I8" s="7"/>
      <c r="J8" s="7"/>
      <c r="K8" s="7"/>
      <c r="L8" s="7">
        <f t="shared" si="1"/>
        <v>57</v>
      </c>
      <c r="M8" s="7">
        <f t="shared" si="2"/>
        <v>69</v>
      </c>
      <c r="N8" s="7">
        <f>CEILING(4096*0.05)</f>
        <v>205</v>
      </c>
      <c r="O8" s="7">
        <f t="shared" si="4"/>
        <v>65</v>
      </c>
      <c r="P8" s="7">
        <v>19.0</v>
      </c>
      <c r="Q8" s="7">
        <f t="shared" si="5"/>
        <v>1</v>
      </c>
      <c r="R8" s="7">
        <f t="shared" si="6"/>
        <v>4096</v>
      </c>
      <c r="S8" s="7">
        <f t="shared" si="7"/>
        <v>0.000004096</v>
      </c>
      <c r="T8" s="7"/>
      <c r="U8" s="7"/>
      <c r="V8" s="7"/>
      <c r="W8" s="7"/>
      <c r="X8" s="52">
        <f t="shared" si="8"/>
        <v>0</v>
      </c>
      <c r="Y8" s="53">
        <f t="shared" si="9"/>
        <v>0</v>
      </c>
    </row>
    <row r="9">
      <c r="A9" s="24" t="s">
        <v>69</v>
      </c>
      <c r="B9" s="7">
        <v>3.0</v>
      </c>
      <c r="C9" s="7">
        <v>5.0</v>
      </c>
      <c r="D9" s="7">
        <v>20.0</v>
      </c>
      <c r="E9" s="7">
        <v>3.0</v>
      </c>
      <c r="F9" s="7"/>
      <c r="G9" s="7"/>
      <c r="H9" s="7"/>
      <c r="I9" s="7"/>
      <c r="J9" s="7"/>
      <c r="K9" s="7"/>
      <c r="L9" s="7">
        <f t="shared" si="1"/>
        <v>32</v>
      </c>
      <c r="M9" s="7">
        <f t="shared" si="2"/>
        <v>120</v>
      </c>
      <c r="N9" s="7">
        <f>CEILING(4096*0.15)</f>
        <v>615</v>
      </c>
      <c r="O9" s="7">
        <f t="shared" si="4"/>
        <v>102</v>
      </c>
      <c r="P9" s="7">
        <v>1600.0</v>
      </c>
      <c r="Q9" s="7">
        <f t="shared" si="5"/>
        <v>16</v>
      </c>
      <c r="R9" s="7">
        <f t="shared" si="6"/>
        <v>65536</v>
      </c>
      <c r="S9" s="7">
        <f t="shared" si="7"/>
        <v>0.000065536</v>
      </c>
      <c r="T9" s="7"/>
      <c r="U9" s="7"/>
      <c r="V9" s="7"/>
      <c r="W9" s="7"/>
      <c r="X9" s="52">
        <f t="shared" si="8"/>
        <v>0</v>
      </c>
      <c r="Y9" s="53">
        <f t="shared" si="9"/>
        <v>0</v>
      </c>
    </row>
    <row r="10">
      <c r="A10" s="24" t="s">
        <v>75</v>
      </c>
      <c r="B10" s="7">
        <v>6.0</v>
      </c>
      <c r="C10" s="7">
        <v>3.0</v>
      </c>
      <c r="D10" s="7">
        <v>2.0</v>
      </c>
      <c r="E10" s="7">
        <v>4.0</v>
      </c>
      <c r="F10" s="7">
        <v>2.0</v>
      </c>
      <c r="G10" s="7">
        <v>9.0</v>
      </c>
      <c r="H10" s="7">
        <v>3.0</v>
      </c>
      <c r="I10" s="7"/>
      <c r="J10" s="7"/>
      <c r="K10" s="7"/>
      <c r="L10" s="7">
        <f t="shared" si="1"/>
        <v>30</v>
      </c>
      <c r="M10" s="7">
        <f t="shared" si="2"/>
        <v>127</v>
      </c>
      <c r="N10" s="7">
        <f>CEILING(4096*0.2)</f>
        <v>820</v>
      </c>
      <c r="O10" s="7">
        <f t="shared" si="4"/>
        <v>102</v>
      </c>
      <c r="P10" s="7">
        <v>475.0</v>
      </c>
      <c r="Q10" s="7">
        <f t="shared" si="5"/>
        <v>5</v>
      </c>
      <c r="R10" s="7">
        <f t="shared" si="6"/>
        <v>20480</v>
      </c>
      <c r="S10" s="7">
        <f t="shared" si="7"/>
        <v>0.00002048</v>
      </c>
      <c r="T10" s="7">
        <v>21.0</v>
      </c>
      <c r="U10" s="7">
        <f>INT(((4096/T10)-1)/2)</f>
        <v>97</v>
      </c>
      <c r="V10" s="7">
        <f>INT(LOG(P10,U10))</f>
        <v>1</v>
      </c>
      <c r="W10" s="7">
        <f>CEILING(P10/U10)</f>
        <v>5</v>
      </c>
      <c r="X10" s="52">
        <f t="shared" si="8"/>
        <v>20480</v>
      </c>
      <c r="Y10" s="53">
        <f t="shared" si="9"/>
        <v>0.00002048</v>
      </c>
    </row>
    <row r="11">
      <c r="A11" s="24" t="s">
        <v>80</v>
      </c>
      <c r="B11" s="7">
        <v>4.0</v>
      </c>
      <c r="C11" s="7">
        <v>2.0</v>
      </c>
      <c r="D11" s="7">
        <v>20.0</v>
      </c>
      <c r="E11" s="7">
        <v>7.0</v>
      </c>
      <c r="F11" s="7">
        <v>3.0</v>
      </c>
      <c r="G11" s="7"/>
      <c r="H11" s="7"/>
      <c r="I11" s="7"/>
      <c r="J11" s="7"/>
      <c r="K11" s="7"/>
      <c r="L11" s="7">
        <f t="shared" si="1"/>
        <v>37</v>
      </c>
      <c r="M11" s="7">
        <f t="shared" si="2"/>
        <v>104</v>
      </c>
      <c r="N11" s="7">
        <f>CEILING(4096*0.15)</f>
        <v>615</v>
      </c>
      <c r="O11" s="7">
        <f t="shared" si="4"/>
        <v>89</v>
      </c>
      <c r="P11" s="7">
        <v>20.0</v>
      </c>
      <c r="Q11" s="7">
        <f t="shared" si="5"/>
        <v>1</v>
      </c>
      <c r="R11" s="7">
        <f t="shared" si="6"/>
        <v>4096</v>
      </c>
      <c r="S11" s="7">
        <f t="shared" si="7"/>
        <v>0.000004096</v>
      </c>
      <c r="T11" s="7"/>
      <c r="U11" s="7"/>
      <c r="V11" s="7"/>
      <c r="W11" s="7"/>
      <c r="X11" s="52">
        <f t="shared" si="8"/>
        <v>0</v>
      </c>
      <c r="Y11" s="53">
        <f t="shared" si="9"/>
        <v>0</v>
      </c>
    </row>
    <row r="12">
      <c r="A12" s="24" t="s">
        <v>109</v>
      </c>
      <c r="B12" s="7">
        <v>6.0</v>
      </c>
      <c r="C12" s="7">
        <v>4.0</v>
      </c>
      <c r="D12" s="7">
        <v>2.0</v>
      </c>
      <c r="E12" s="7">
        <v>2.0</v>
      </c>
      <c r="F12" s="7">
        <v>2.0</v>
      </c>
      <c r="G12" s="7">
        <v>2.0</v>
      </c>
      <c r="H12" s="7">
        <v>7.0</v>
      </c>
      <c r="I12" s="7"/>
      <c r="J12" s="7"/>
      <c r="K12" s="7"/>
      <c r="L12" s="7">
        <f t="shared" si="1"/>
        <v>26</v>
      </c>
      <c r="M12" s="7">
        <f t="shared" si="2"/>
        <v>146</v>
      </c>
      <c r="N12" s="7">
        <f t="shared" ref="N12:N13" si="12">CEILING(4096*0.2)</f>
        <v>820</v>
      </c>
      <c r="O12" s="7">
        <f t="shared" si="4"/>
        <v>116</v>
      </c>
      <c r="P12" s="7">
        <v>3325000.0</v>
      </c>
      <c r="Q12" s="7">
        <f t="shared" si="5"/>
        <v>28664</v>
      </c>
      <c r="R12" s="7">
        <f t="shared" si="6"/>
        <v>117407744</v>
      </c>
      <c r="S12" s="7">
        <f t="shared" si="7"/>
        <v>0.117407744</v>
      </c>
      <c r="T12" s="7">
        <v>10.0</v>
      </c>
      <c r="U12" s="7">
        <f t="shared" ref="U12:U14" si="13">INT(((4096/T12)-1)/2)</f>
        <v>204</v>
      </c>
      <c r="V12" s="7">
        <f t="shared" ref="V12:V13" si="14">INT(LOG(P12,U12))</f>
        <v>2</v>
      </c>
      <c r="W12" s="7">
        <f t="shared" ref="W12:W14" si="15">CEILING(P12/U12)</f>
        <v>16300</v>
      </c>
      <c r="X12" s="52">
        <f t="shared" si="8"/>
        <v>66764800</v>
      </c>
      <c r="Y12" s="53">
        <f t="shared" si="9"/>
        <v>0.0667648</v>
      </c>
    </row>
    <row r="13">
      <c r="A13" s="24" t="s">
        <v>14</v>
      </c>
      <c r="B13" s="7">
        <v>6.0</v>
      </c>
      <c r="C13" s="7">
        <v>7.0</v>
      </c>
      <c r="D13" s="7">
        <v>8.0</v>
      </c>
      <c r="E13" s="7">
        <v>1.0</v>
      </c>
      <c r="F13" s="7">
        <v>14.0</v>
      </c>
      <c r="G13" s="7">
        <v>14.0</v>
      </c>
      <c r="H13" s="7">
        <v>50.0</v>
      </c>
      <c r="I13" s="7"/>
      <c r="J13" s="7"/>
      <c r="K13" s="7"/>
      <c r="L13" s="7">
        <f t="shared" si="1"/>
        <v>101</v>
      </c>
      <c r="M13" s="7">
        <f t="shared" si="2"/>
        <v>39</v>
      </c>
      <c r="N13" s="7">
        <f t="shared" si="12"/>
        <v>820</v>
      </c>
      <c r="O13" s="7">
        <f t="shared" si="4"/>
        <v>31</v>
      </c>
      <c r="P13" s="7">
        <v>5478650.0</v>
      </c>
      <c r="Q13" s="7">
        <f t="shared" si="5"/>
        <v>176731</v>
      </c>
      <c r="R13" s="7">
        <f t="shared" si="6"/>
        <v>723890176</v>
      </c>
      <c r="S13" s="7">
        <f t="shared" si="7"/>
        <v>0.723890176</v>
      </c>
      <c r="T13" s="7">
        <v>18.0</v>
      </c>
      <c r="U13" s="7">
        <f t="shared" si="13"/>
        <v>113</v>
      </c>
      <c r="V13" s="7">
        <f t="shared" si="14"/>
        <v>3</v>
      </c>
      <c r="W13" s="7">
        <f t="shared" si="15"/>
        <v>48484</v>
      </c>
      <c r="X13" s="52">
        <f t="shared" si="8"/>
        <v>198590464</v>
      </c>
      <c r="Y13" s="53">
        <f t="shared" si="9"/>
        <v>0.198590464</v>
      </c>
    </row>
    <row r="14">
      <c r="A14" s="24" t="s">
        <v>99</v>
      </c>
      <c r="B14" s="7">
        <v>9.0</v>
      </c>
      <c r="C14" s="7">
        <v>2.0</v>
      </c>
      <c r="D14" s="7">
        <v>2.0</v>
      </c>
      <c r="E14" s="7">
        <v>40.0</v>
      </c>
      <c r="F14" s="7">
        <v>45.0</v>
      </c>
      <c r="G14" s="7">
        <v>7.0</v>
      </c>
      <c r="H14" s="7">
        <v>8.0</v>
      </c>
      <c r="I14" s="7">
        <v>2.0</v>
      </c>
      <c r="J14" s="7">
        <v>2.0</v>
      </c>
      <c r="K14" s="7">
        <v>3.0</v>
      </c>
      <c r="L14" s="7">
        <f t="shared" si="1"/>
        <v>121</v>
      </c>
      <c r="M14" s="7">
        <f t="shared" si="2"/>
        <v>33</v>
      </c>
      <c r="N14" s="7">
        <f>CEILING(4096*0.05)</f>
        <v>205</v>
      </c>
      <c r="O14" s="7">
        <f t="shared" si="4"/>
        <v>31</v>
      </c>
      <c r="P14" s="7">
        <v>380.0</v>
      </c>
      <c r="Q14" s="7">
        <f t="shared" si="5"/>
        <v>13</v>
      </c>
      <c r="R14" s="7">
        <f t="shared" si="6"/>
        <v>53248</v>
      </c>
      <c r="S14" s="7">
        <f t="shared" si="7"/>
        <v>0.000053248</v>
      </c>
      <c r="T14" s="7">
        <v>3.0</v>
      </c>
      <c r="U14" s="7">
        <f t="shared" si="13"/>
        <v>682</v>
      </c>
      <c r="V14" s="7">
        <v>1.0</v>
      </c>
      <c r="W14" s="7">
        <f t="shared" si="15"/>
        <v>1</v>
      </c>
      <c r="X14" s="52">
        <f t="shared" si="8"/>
        <v>4096</v>
      </c>
      <c r="Y14" s="53">
        <f t="shared" si="9"/>
        <v>0.000004096</v>
      </c>
    </row>
    <row r="15">
      <c r="P15" s="58"/>
      <c r="Q15" s="7">
        <v>350962.0</v>
      </c>
      <c r="R15" s="7">
        <f t="shared" si="6"/>
        <v>1437540352</v>
      </c>
      <c r="S15" s="7">
        <f t="shared" si="7"/>
        <v>1.437540352</v>
      </c>
      <c r="T15" s="7"/>
      <c r="U15" s="7"/>
      <c r="V15" s="7"/>
      <c r="W15" s="7"/>
      <c r="X15" s="52">
        <f t="shared" si="8"/>
        <v>0</v>
      </c>
      <c r="Y15" s="53">
        <f t="shared" si="9"/>
        <v>0</v>
      </c>
    </row>
    <row r="16">
      <c r="X16" s="32"/>
      <c r="Y16" s="32"/>
    </row>
    <row r="17">
      <c r="A17" s="59" t="s">
        <v>187</v>
      </c>
      <c r="C17" s="60">
        <v>4096.0</v>
      </c>
      <c r="X17" s="32"/>
      <c r="Y17" s="32"/>
    </row>
    <row r="18">
      <c r="O18" s="60" t="s">
        <v>188</v>
      </c>
      <c r="X18" s="32"/>
      <c r="Y18" s="32"/>
    </row>
    <row r="19">
      <c r="X19" s="32"/>
      <c r="Y19" s="32"/>
    </row>
    <row r="20">
      <c r="X20" s="32"/>
      <c r="Y20" s="32"/>
    </row>
    <row r="21">
      <c r="X21" s="32"/>
      <c r="Y21" s="32"/>
    </row>
    <row r="22">
      <c r="X22" s="32"/>
      <c r="Y22" s="32"/>
    </row>
    <row r="23">
      <c r="X23" s="32"/>
      <c r="Y23" s="32"/>
    </row>
    <row r="24">
      <c r="X24" s="32"/>
      <c r="Y24" s="32"/>
    </row>
    <row r="25">
      <c r="X25" s="32"/>
      <c r="Y25" s="32"/>
    </row>
    <row r="26">
      <c r="X26" s="32"/>
      <c r="Y26" s="32"/>
    </row>
    <row r="27">
      <c r="S27" s="61"/>
      <c r="T27" s="61"/>
      <c r="X27" s="32"/>
      <c r="Y27" s="32"/>
    </row>
    <row r="28">
      <c r="X28" s="32"/>
      <c r="Y28" s="32"/>
    </row>
    <row r="29">
      <c r="X29" s="32"/>
      <c r="Y29" s="32"/>
    </row>
    <row r="30">
      <c r="X30" s="32"/>
      <c r="Y30" s="32"/>
    </row>
    <row r="31">
      <c r="X31" s="32"/>
      <c r="Y31" s="32"/>
    </row>
    <row r="32">
      <c r="X32" s="32"/>
      <c r="Y32" s="32"/>
    </row>
    <row r="33">
      <c r="X33" s="32"/>
      <c r="Y33" s="32"/>
    </row>
    <row r="34">
      <c r="X34" s="32"/>
      <c r="Y34" s="32"/>
    </row>
    <row r="35">
      <c r="X35" s="32"/>
      <c r="Y35" s="32"/>
    </row>
    <row r="36">
      <c r="X36" s="32"/>
      <c r="Y36" s="32"/>
    </row>
    <row r="37">
      <c r="X37" s="32"/>
      <c r="Y37" s="32"/>
    </row>
    <row r="38">
      <c r="X38" s="32"/>
      <c r="Y38" s="32"/>
    </row>
    <row r="39">
      <c r="X39" s="32"/>
      <c r="Y39" s="32"/>
    </row>
    <row r="40">
      <c r="X40" s="32"/>
      <c r="Y40" s="32"/>
    </row>
    <row r="41">
      <c r="X41" s="32"/>
      <c r="Y41" s="32"/>
    </row>
    <row r="42">
      <c r="X42" s="32"/>
      <c r="Y42" s="32"/>
    </row>
    <row r="43">
      <c r="X43" s="32"/>
      <c r="Y43" s="32"/>
    </row>
    <row r="44">
      <c r="X44" s="32"/>
      <c r="Y44" s="32"/>
    </row>
    <row r="45">
      <c r="X45" s="32"/>
      <c r="Y45" s="32"/>
    </row>
    <row r="46">
      <c r="X46" s="32"/>
      <c r="Y46" s="32"/>
    </row>
    <row r="47">
      <c r="X47" s="32"/>
      <c r="Y47" s="32"/>
    </row>
    <row r="48">
      <c r="X48" s="32"/>
      <c r="Y48" s="32"/>
    </row>
    <row r="49">
      <c r="X49" s="32"/>
      <c r="Y49" s="32"/>
    </row>
    <row r="50">
      <c r="X50" s="32"/>
      <c r="Y50" s="32"/>
    </row>
    <row r="51">
      <c r="X51" s="32"/>
      <c r="Y51" s="32"/>
    </row>
    <row r="52">
      <c r="X52" s="32"/>
      <c r="Y52" s="32"/>
    </row>
    <row r="53">
      <c r="X53" s="32"/>
      <c r="Y53" s="32"/>
    </row>
    <row r="54">
      <c r="X54" s="32"/>
      <c r="Y54" s="32"/>
    </row>
    <row r="55">
      <c r="X55" s="32"/>
      <c r="Y55" s="32"/>
    </row>
    <row r="56">
      <c r="X56" s="32"/>
      <c r="Y56" s="32"/>
    </row>
    <row r="57">
      <c r="X57" s="32"/>
      <c r="Y57" s="32"/>
    </row>
    <row r="58">
      <c r="X58" s="32"/>
      <c r="Y58" s="32"/>
    </row>
    <row r="59">
      <c r="X59" s="32"/>
      <c r="Y59" s="32"/>
    </row>
    <row r="60">
      <c r="X60" s="32"/>
      <c r="Y60" s="32"/>
    </row>
    <row r="61">
      <c r="X61" s="32"/>
      <c r="Y61" s="32"/>
    </row>
    <row r="62">
      <c r="X62" s="32"/>
      <c r="Y62" s="32"/>
    </row>
    <row r="63">
      <c r="X63" s="32"/>
      <c r="Y63" s="32"/>
    </row>
    <row r="64">
      <c r="X64" s="32"/>
      <c r="Y64" s="32"/>
    </row>
    <row r="65">
      <c r="X65" s="32"/>
      <c r="Y65" s="32"/>
    </row>
    <row r="66">
      <c r="X66" s="32"/>
      <c r="Y66" s="32"/>
    </row>
    <row r="67">
      <c r="X67" s="32"/>
      <c r="Y67" s="32"/>
    </row>
    <row r="68">
      <c r="X68" s="32"/>
      <c r="Y68" s="32"/>
    </row>
    <row r="69">
      <c r="X69" s="32"/>
      <c r="Y69" s="32"/>
    </row>
    <row r="70">
      <c r="X70" s="32"/>
      <c r="Y70" s="32"/>
    </row>
    <row r="71">
      <c r="X71" s="32"/>
      <c r="Y71" s="32"/>
    </row>
    <row r="72">
      <c r="X72" s="32"/>
      <c r="Y72" s="32"/>
    </row>
    <row r="73">
      <c r="X73" s="32"/>
      <c r="Y73" s="32"/>
    </row>
    <row r="74">
      <c r="X74" s="32"/>
      <c r="Y74" s="32"/>
    </row>
    <row r="75">
      <c r="X75" s="32"/>
      <c r="Y75" s="32"/>
    </row>
    <row r="76">
      <c r="X76" s="32"/>
      <c r="Y76" s="32"/>
    </row>
    <row r="77">
      <c r="X77" s="32"/>
      <c r="Y77" s="32"/>
    </row>
    <row r="78">
      <c r="X78" s="32"/>
      <c r="Y78" s="32"/>
    </row>
    <row r="79">
      <c r="X79" s="32"/>
      <c r="Y79" s="32"/>
    </row>
    <row r="80">
      <c r="X80" s="32"/>
      <c r="Y80" s="32"/>
    </row>
    <row r="81">
      <c r="X81" s="32"/>
      <c r="Y81" s="32"/>
    </row>
    <row r="82">
      <c r="X82" s="32"/>
      <c r="Y82" s="32"/>
    </row>
    <row r="83">
      <c r="X83" s="32"/>
      <c r="Y83" s="32"/>
    </row>
    <row r="84">
      <c r="X84" s="32"/>
      <c r="Y84" s="32"/>
    </row>
    <row r="85">
      <c r="X85" s="32"/>
      <c r="Y85" s="32"/>
    </row>
    <row r="86">
      <c r="X86" s="32"/>
      <c r="Y86" s="32"/>
    </row>
    <row r="87">
      <c r="X87" s="32"/>
      <c r="Y87" s="32"/>
    </row>
    <row r="88">
      <c r="X88" s="32"/>
      <c r="Y88" s="32"/>
    </row>
    <row r="89">
      <c r="X89" s="32"/>
      <c r="Y89" s="32"/>
    </row>
    <row r="90">
      <c r="X90" s="32"/>
      <c r="Y90" s="32"/>
    </row>
    <row r="91">
      <c r="X91" s="32"/>
      <c r="Y91" s="32"/>
    </row>
    <row r="92">
      <c r="X92" s="32"/>
      <c r="Y92" s="32"/>
    </row>
    <row r="93">
      <c r="X93" s="32"/>
      <c r="Y93" s="32"/>
    </row>
    <row r="94">
      <c r="X94" s="32"/>
      <c r="Y94" s="32"/>
    </row>
    <row r="95">
      <c r="X95" s="32"/>
      <c r="Y95" s="32"/>
    </row>
    <row r="96">
      <c r="X96" s="32"/>
      <c r="Y96" s="32"/>
    </row>
    <row r="97">
      <c r="X97" s="32"/>
      <c r="Y97" s="32"/>
    </row>
    <row r="98">
      <c r="X98" s="32"/>
      <c r="Y98" s="32"/>
    </row>
    <row r="99">
      <c r="X99" s="32"/>
      <c r="Y99" s="32"/>
    </row>
    <row r="100">
      <c r="X100" s="32"/>
      <c r="Y100" s="32"/>
    </row>
    <row r="101">
      <c r="X101" s="32"/>
      <c r="Y101" s="32"/>
    </row>
    <row r="102">
      <c r="X102" s="32"/>
      <c r="Y102" s="32"/>
    </row>
    <row r="103">
      <c r="X103" s="32"/>
      <c r="Y103" s="32"/>
    </row>
    <row r="104">
      <c r="X104" s="32"/>
      <c r="Y104" s="32"/>
    </row>
    <row r="105">
      <c r="X105" s="32"/>
      <c r="Y105" s="32"/>
    </row>
    <row r="106">
      <c r="X106" s="32"/>
      <c r="Y106" s="32"/>
    </row>
    <row r="107">
      <c r="X107" s="32"/>
      <c r="Y107" s="32"/>
    </row>
    <row r="108">
      <c r="X108" s="32"/>
      <c r="Y108" s="32"/>
    </row>
    <row r="109">
      <c r="X109" s="32"/>
      <c r="Y109" s="32"/>
    </row>
    <row r="110">
      <c r="X110" s="32"/>
      <c r="Y110" s="32"/>
    </row>
    <row r="111">
      <c r="X111" s="32"/>
      <c r="Y111" s="32"/>
    </row>
    <row r="112">
      <c r="X112" s="32"/>
      <c r="Y112" s="32"/>
    </row>
    <row r="113">
      <c r="X113" s="32"/>
      <c r="Y113" s="32"/>
    </row>
    <row r="114">
      <c r="X114" s="32"/>
      <c r="Y114" s="32"/>
    </row>
    <row r="115">
      <c r="X115" s="32"/>
      <c r="Y115" s="32"/>
    </row>
    <row r="116">
      <c r="X116" s="32"/>
      <c r="Y116" s="32"/>
    </row>
    <row r="117">
      <c r="X117" s="32"/>
      <c r="Y117" s="32"/>
    </row>
    <row r="118">
      <c r="X118" s="32"/>
      <c r="Y118" s="32"/>
    </row>
    <row r="119">
      <c r="X119" s="32"/>
      <c r="Y119" s="32"/>
    </row>
    <row r="120">
      <c r="X120" s="32"/>
      <c r="Y120" s="32"/>
    </row>
    <row r="121">
      <c r="X121" s="32"/>
      <c r="Y121" s="32"/>
    </row>
    <row r="122">
      <c r="X122" s="32"/>
      <c r="Y122" s="32"/>
    </row>
    <row r="123">
      <c r="X123" s="32"/>
      <c r="Y123" s="32"/>
    </row>
    <row r="124">
      <c r="X124" s="32"/>
      <c r="Y124" s="32"/>
    </row>
    <row r="125">
      <c r="X125" s="32"/>
      <c r="Y125" s="32"/>
    </row>
    <row r="126">
      <c r="X126" s="32"/>
      <c r="Y126" s="32"/>
    </row>
    <row r="127">
      <c r="X127" s="32"/>
      <c r="Y127" s="32"/>
    </row>
    <row r="128">
      <c r="X128" s="32"/>
      <c r="Y128" s="32"/>
    </row>
    <row r="129">
      <c r="X129" s="32"/>
      <c r="Y129" s="32"/>
    </row>
    <row r="130">
      <c r="X130" s="32"/>
      <c r="Y130" s="32"/>
    </row>
    <row r="131">
      <c r="X131" s="32"/>
      <c r="Y131" s="32"/>
    </row>
    <row r="132">
      <c r="X132" s="32"/>
      <c r="Y132" s="32"/>
    </row>
    <row r="133">
      <c r="X133" s="32"/>
      <c r="Y133" s="32"/>
    </row>
    <row r="134">
      <c r="X134" s="32"/>
      <c r="Y134" s="32"/>
    </row>
    <row r="135">
      <c r="X135" s="32"/>
      <c r="Y135" s="32"/>
    </row>
    <row r="136">
      <c r="X136" s="32"/>
      <c r="Y136" s="32"/>
    </row>
    <row r="137">
      <c r="X137" s="32"/>
      <c r="Y137" s="32"/>
    </row>
    <row r="138">
      <c r="X138" s="32"/>
      <c r="Y138" s="32"/>
    </row>
    <row r="139">
      <c r="X139" s="32"/>
      <c r="Y139" s="32"/>
    </row>
    <row r="140">
      <c r="X140" s="32"/>
      <c r="Y140" s="32"/>
    </row>
    <row r="141">
      <c r="X141" s="32"/>
      <c r="Y141" s="32"/>
    </row>
    <row r="142">
      <c r="X142" s="32"/>
      <c r="Y142" s="32"/>
    </row>
    <row r="143">
      <c r="X143" s="32"/>
      <c r="Y143" s="32"/>
    </row>
    <row r="144">
      <c r="X144" s="32"/>
      <c r="Y144" s="32"/>
    </row>
    <row r="145">
      <c r="X145" s="32"/>
      <c r="Y145" s="32"/>
    </row>
    <row r="146">
      <c r="X146" s="32"/>
      <c r="Y146" s="32"/>
    </row>
    <row r="147">
      <c r="X147" s="32"/>
      <c r="Y147" s="32"/>
    </row>
    <row r="148">
      <c r="X148" s="32"/>
      <c r="Y148" s="32"/>
    </row>
    <row r="149">
      <c r="X149" s="32"/>
      <c r="Y149" s="32"/>
    </row>
    <row r="150">
      <c r="X150" s="32"/>
      <c r="Y150" s="32"/>
    </row>
    <row r="151">
      <c r="X151" s="32"/>
      <c r="Y151" s="32"/>
    </row>
    <row r="152">
      <c r="X152" s="32"/>
      <c r="Y152" s="32"/>
    </row>
    <row r="153">
      <c r="X153" s="32"/>
      <c r="Y153" s="32"/>
    </row>
    <row r="154">
      <c r="X154" s="32"/>
      <c r="Y154" s="32"/>
    </row>
    <row r="155">
      <c r="X155" s="32"/>
      <c r="Y155" s="32"/>
    </row>
    <row r="156">
      <c r="X156" s="32"/>
      <c r="Y156" s="32"/>
    </row>
    <row r="157">
      <c r="X157" s="32"/>
      <c r="Y157" s="32"/>
    </row>
    <row r="158">
      <c r="X158" s="32"/>
      <c r="Y158" s="32"/>
    </row>
    <row r="159">
      <c r="X159" s="32"/>
      <c r="Y159" s="32"/>
    </row>
    <row r="160">
      <c r="X160" s="32"/>
      <c r="Y160" s="32"/>
    </row>
    <row r="161">
      <c r="X161" s="32"/>
      <c r="Y161" s="32"/>
    </row>
    <row r="162">
      <c r="X162" s="32"/>
      <c r="Y162" s="32"/>
    </row>
    <row r="163">
      <c r="X163" s="32"/>
      <c r="Y163" s="32"/>
    </row>
    <row r="164">
      <c r="X164" s="32"/>
      <c r="Y164" s="32"/>
    </row>
    <row r="165">
      <c r="X165" s="32"/>
      <c r="Y165" s="32"/>
    </row>
    <row r="166">
      <c r="X166" s="32"/>
      <c r="Y166" s="32"/>
    </row>
    <row r="167">
      <c r="X167" s="32"/>
      <c r="Y167" s="32"/>
    </row>
    <row r="168">
      <c r="X168" s="32"/>
      <c r="Y168" s="32"/>
    </row>
    <row r="169">
      <c r="X169" s="32"/>
      <c r="Y169" s="32"/>
    </row>
    <row r="170">
      <c r="X170" s="32"/>
      <c r="Y170" s="32"/>
    </row>
    <row r="171">
      <c r="X171" s="32"/>
      <c r="Y171" s="32"/>
    </row>
    <row r="172">
      <c r="X172" s="32"/>
      <c r="Y172" s="32"/>
    </row>
    <row r="173">
      <c r="X173" s="32"/>
      <c r="Y173" s="32"/>
    </row>
    <row r="174">
      <c r="X174" s="32"/>
      <c r="Y174" s="32"/>
    </row>
    <row r="175">
      <c r="X175" s="32"/>
      <c r="Y175" s="32"/>
    </row>
    <row r="176">
      <c r="X176" s="32"/>
      <c r="Y176" s="32"/>
    </row>
    <row r="177">
      <c r="X177" s="32"/>
      <c r="Y177" s="32"/>
    </row>
    <row r="178">
      <c r="X178" s="32"/>
      <c r="Y178" s="32"/>
    </row>
    <row r="179">
      <c r="X179" s="32"/>
      <c r="Y179" s="32"/>
    </row>
    <row r="180">
      <c r="X180" s="32"/>
      <c r="Y180" s="32"/>
    </row>
    <row r="181">
      <c r="X181" s="32"/>
      <c r="Y181" s="32"/>
    </row>
    <row r="182">
      <c r="X182" s="32"/>
      <c r="Y182" s="32"/>
    </row>
    <row r="183">
      <c r="X183" s="32"/>
      <c r="Y183" s="32"/>
    </row>
    <row r="184">
      <c r="X184" s="32"/>
      <c r="Y184" s="32"/>
    </row>
    <row r="185">
      <c r="X185" s="32"/>
      <c r="Y185" s="32"/>
    </row>
    <row r="186">
      <c r="X186" s="32"/>
      <c r="Y186" s="32"/>
    </row>
    <row r="187">
      <c r="X187" s="32"/>
      <c r="Y187" s="32"/>
    </row>
    <row r="188">
      <c r="X188" s="32"/>
      <c r="Y188" s="32"/>
    </row>
    <row r="189">
      <c r="X189" s="32"/>
      <c r="Y189" s="32"/>
    </row>
    <row r="190">
      <c r="X190" s="32"/>
      <c r="Y190" s="32"/>
    </row>
    <row r="191">
      <c r="X191" s="32"/>
      <c r="Y191" s="32"/>
    </row>
    <row r="192">
      <c r="X192" s="32"/>
      <c r="Y192" s="32"/>
    </row>
    <row r="193">
      <c r="X193" s="32"/>
      <c r="Y193" s="32"/>
    </row>
    <row r="194">
      <c r="X194" s="32"/>
      <c r="Y194" s="32"/>
    </row>
    <row r="195">
      <c r="X195" s="32"/>
      <c r="Y195" s="32"/>
    </row>
    <row r="196">
      <c r="X196" s="32"/>
      <c r="Y196" s="32"/>
    </row>
    <row r="197">
      <c r="X197" s="32"/>
      <c r="Y197" s="32"/>
    </row>
    <row r="198">
      <c r="X198" s="32"/>
      <c r="Y198" s="32"/>
    </row>
    <row r="199">
      <c r="X199" s="32"/>
      <c r="Y199" s="32"/>
    </row>
    <row r="200">
      <c r="X200" s="32"/>
      <c r="Y200" s="32"/>
    </row>
    <row r="201">
      <c r="X201" s="32"/>
      <c r="Y201" s="32"/>
    </row>
    <row r="202">
      <c r="X202" s="32"/>
      <c r="Y202" s="32"/>
    </row>
    <row r="203">
      <c r="X203" s="32"/>
      <c r="Y203" s="32"/>
    </row>
    <row r="204">
      <c r="X204" s="32"/>
      <c r="Y204" s="32"/>
    </row>
    <row r="205">
      <c r="X205" s="32"/>
      <c r="Y205" s="32"/>
    </row>
    <row r="206">
      <c r="X206" s="32"/>
      <c r="Y206" s="32"/>
    </row>
    <row r="207">
      <c r="X207" s="32"/>
      <c r="Y207" s="32"/>
    </row>
    <row r="208">
      <c r="X208" s="32"/>
      <c r="Y208" s="32"/>
    </row>
    <row r="209">
      <c r="X209" s="32"/>
      <c r="Y209" s="32"/>
    </row>
    <row r="210">
      <c r="X210" s="32"/>
      <c r="Y210" s="32"/>
    </row>
    <row r="211">
      <c r="X211" s="32"/>
      <c r="Y211" s="32"/>
    </row>
    <row r="212">
      <c r="X212" s="32"/>
      <c r="Y212" s="32"/>
    </row>
    <row r="213">
      <c r="X213" s="32"/>
      <c r="Y213" s="32"/>
    </row>
    <row r="214">
      <c r="X214" s="32"/>
      <c r="Y214" s="32"/>
    </row>
    <row r="215">
      <c r="X215" s="32"/>
      <c r="Y215" s="32"/>
    </row>
    <row r="216">
      <c r="X216" s="32"/>
      <c r="Y216" s="32"/>
    </row>
    <row r="217">
      <c r="X217" s="32"/>
      <c r="Y217" s="32"/>
    </row>
    <row r="218">
      <c r="X218" s="32"/>
      <c r="Y218" s="32"/>
    </row>
    <row r="219">
      <c r="X219" s="32"/>
      <c r="Y219" s="32"/>
    </row>
    <row r="220">
      <c r="X220" s="32"/>
      <c r="Y220" s="32"/>
    </row>
    <row r="221">
      <c r="X221" s="32"/>
      <c r="Y221" s="32"/>
    </row>
    <row r="222">
      <c r="X222" s="32"/>
      <c r="Y222" s="32"/>
    </row>
    <row r="223">
      <c r="X223" s="32"/>
      <c r="Y223" s="32"/>
    </row>
    <row r="224">
      <c r="X224" s="32"/>
      <c r="Y224" s="32"/>
    </row>
    <row r="225">
      <c r="X225" s="32"/>
      <c r="Y225" s="32"/>
    </row>
    <row r="226">
      <c r="X226" s="32"/>
      <c r="Y226" s="32"/>
    </row>
    <row r="227">
      <c r="X227" s="32"/>
      <c r="Y227" s="32"/>
    </row>
    <row r="228">
      <c r="X228" s="32"/>
      <c r="Y228" s="32"/>
    </row>
    <row r="229">
      <c r="X229" s="32"/>
      <c r="Y229" s="32"/>
    </row>
    <row r="230">
      <c r="X230" s="32"/>
      <c r="Y230" s="32"/>
    </row>
    <row r="231">
      <c r="X231" s="32"/>
      <c r="Y231" s="32"/>
    </row>
    <row r="232">
      <c r="X232" s="32"/>
      <c r="Y232" s="32"/>
    </row>
    <row r="233">
      <c r="X233" s="32"/>
      <c r="Y233" s="32"/>
    </row>
    <row r="234">
      <c r="X234" s="32"/>
      <c r="Y234" s="32"/>
    </row>
    <row r="235">
      <c r="X235" s="32"/>
      <c r="Y235" s="32"/>
    </row>
    <row r="236">
      <c r="X236" s="32"/>
      <c r="Y236" s="32"/>
    </row>
    <row r="237">
      <c r="X237" s="32"/>
      <c r="Y237" s="32"/>
    </row>
    <row r="238">
      <c r="X238" s="32"/>
      <c r="Y238" s="32"/>
    </row>
    <row r="239">
      <c r="X239" s="32"/>
      <c r="Y239" s="32"/>
    </row>
    <row r="240">
      <c r="X240" s="32"/>
      <c r="Y240" s="32"/>
    </row>
    <row r="241">
      <c r="X241" s="32"/>
      <c r="Y241" s="32"/>
    </row>
    <row r="242">
      <c r="X242" s="32"/>
      <c r="Y242" s="32"/>
    </row>
    <row r="243">
      <c r="X243" s="32"/>
      <c r="Y243" s="32"/>
    </row>
    <row r="244">
      <c r="X244" s="32"/>
      <c r="Y244" s="32"/>
    </row>
    <row r="245">
      <c r="X245" s="32"/>
      <c r="Y245" s="32"/>
    </row>
    <row r="246">
      <c r="X246" s="32"/>
      <c r="Y246" s="32"/>
    </row>
    <row r="247">
      <c r="X247" s="32"/>
      <c r="Y247" s="32"/>
    </row>
    <row r="248">
      <c r="X248" s="32"/>
      <c r="Y248" s="32"/>
    </row>
    <row r="249">
      <c r="X249" s="32"/>
      <c r="Y249" s="32"/>
    </row>
    <row r="250">
      <c r="X250" s="32"/>
      <c r="Y250" s="32"/>
    </row>
    <row r="251">
      <c r="X251" s="32"/>
      <c r="Y251" s="32"/>
    </row>
    <row r="252">
      <c r="X252" s="32"/>
      <c r="Y252" s="32"/>
    </row>
    <row r="253">
      <c r="X253" s="32"/>
      <c r="Y253" s="32"/>
    </row>
    <row r="254">
      <c r="X254" s="32"/>
      <c r="Y254" s="32"/>
    </row>
    <row r="255">
      <c r="X255" s="32"/>
      <c r="Y255" s="32"/>
    </row>
    <row r="256">
      <c r="X256" s="32"/>
      <c r="Y256" s="32"/>
    </row>
    <row r="257">
      <c r="X257" s="32"/>
      <c r="Y257" s="32"/>
    </row>
    <row r="258">
      <c r="X258" s="32"/>
      <c r="Y258" s="32"/>
    </row>
    <row r="259">
      <c r="X259" s="32"/>
      <c r="Y259" s="32"/>
    </row>
    <row r="260">
      <c r="X260" s="32"/>
      <c r="Y260" s="32"/>
    </row>
    <row r="261">
      <c r="X261" s="32"/>
      <c r="Y261" s="32"/>
    </row>
    <row r="262">
      <c r="X262" s="32"/>
      <c r="Y262" s="32"/>
    </row>
    <row r="263">
      <c r="X263" s="32"/>
      <c r="Y263" s="32"/>
    </row>
    <row r="264">
      <c r="X264" s="32"/>
      <c r="Y264" s="32"/>
    </row>
    <row r="265">
      <c r="X265" s="32"/>
      <c r="Y265" s="32"/>
    </row>
    <row r="266">
      <c r="X266" s="32"/>
      <c r="Y266" s="32"/>
    </row>
    <row r="267">
      <c r="X267" s="32"/>
      <c r="Y267" s="32"/>
    </row>
    <row r="268">
      <c r="X268" s="32"/>
      <c r="Y268" s="32"/>
    </row>
    <row r="269">
      <c r="X269" s="32"/>
      <c r="Y269" s="32"/>
    </row>
    <row r="270">
      <c r="X270" s="32"/>
      <c r="Y270" s="32"/>
    </row>
    <row r="271">
      <c r="X271" s="32"/>
      <c r="Y271" s="32"/>
    </row>
    <row r="272">
      <c r="X272" s="32"/>
      <c r="Y272" s="32"/>
    </row>
    <row r="273">
      <c r="X273" s="32"/>
      <c r="Y273" s="32"/>
    </row>
    <row r="274">
      <c r="X274" s="32"/>
      <c r="Y274" s="32"/>
    </row>
    <row r="275">
      <c r="X275" s="32"/>
      <c r="Y275" s="32"/>
    </row>
    <row r="276">
      <c r="X276" s="32"/>
      <c r="Y276" s="32"/>
    </row>
    <row r="277">
      <c r="X277" s="32"/>
      <c r="Y277" s="32"/>
    </row>
    <row r="278">
      <c r="X278" s="32"/>
      <c r="Y278" s="32"/>
    </row>
    <row r="279">
      <c r="X279" s="32"/>
      <c r="Y279" s="32"/>
    </row>
    <row r="280">
      <c r="X280" s="32"/>
      <c r="Y280" s="32"/>
    </row>
    <row r="281">
      <c r="X281" s="32"/>
      <c r="Y281" s="32"/>
    </row>
    <row r="282">
      <c r="X282" s="32"/>
      <c r="Y282" s="32"/>
    </row>
    <row r="283">
      <c r="X283" s="32"/>
      <c r="Y283" s="32"/>
    </row>
    <row r="284">
      <c r="X284" s="32"/>
      <c r="Y284" s="32"/>
    </row>
    <row r="285">
      <c r="X285" s="32"/>
      <c r="Y285" s="32"/>
    </row>
    <row r="286">
      <c r="X286" s="32"/>
      <c r="Y286" s="32"/>
    </row>
    <row r="287">
      <c r="X287" s="32"/>
      <c r="Y287" s="32"/>
    </row>
    <row r="288">
      <c r="X288" s="32"/>
      <c r="Y288" s="32"/>
    </row>
    <row r="289">
      <c r="X289" s="32"/>
      <c r="Y289" s="32"/>
    </row>
    <row r="290">
      <c r="X290" s="32"/>
      <c r="Y290" s="32"/>
    </row>
    <row r="291">
      <c r="X291" s="32"/>
      <c r="Y291" s="32"/>
    </row>
    <row r="292">
      <c r="X292" s="32"/>
      <c r="Y292" s="32"/>
    </row>
    <row r="293">
      <c r="X293" s="32"/>
      <c r="Y293" s="32"/>
    </row>
    <row r="294">
      <c r="X294" s="32"/>
      <c r="Y294" s="32"/>
    </row>
    <row r="295">
      <c r="X295" s="32"/>
      <c r="Y295" s="32"/>
    </row>
    <row r="296">
      <c r="X296" s="32"/>
      <c r="Y296" s="32"/>
    </row>
    <row r="297">
      <c r="X297" s="32"/>
      <c r="Y297" s="32"/>
    </row>
    <row r="298">
      <c r="X298" s="32"/>
      <c r="Y298" s="32"/>
    </row>
    <row r="299">
      <c r="X299" s="32"/>
      <c r="Y299" s="32"/>
    </row>
    <row r="300">
      <c r="X300" s="32"/>
      <c r="Y300" s="32"/>
    </row>
    <row r="301">
      <c r="X301" s="32"/>
      <c r="Y301" s="32"/>
    </row>
    <row r="302">
      <c r="X302" s="32"/>
      <c r="Y302" s="32"/>
    </row>
    <row r="303">
      <c r="X303" s="32"/>
      <c r="Y303" s="32"/>
    </row>
    <row r="304">
      <c r="X304" s="32"/>
      <c r="Y304" s="32"/>
    </row>
    <row r="305">
      <c r="X305" s="32"/>
      <c r="Y305" s="32"/>
    </row>
    <row r="306">
      <c r="X306" s="32"/>
      <c r="Y306" s="32"/>
    </row>
    <row r="307">
      <c r="X307" s="32"/>
      <c r="Y307" s="32"/>
    </row>
    <row r="308">
      <c r="X308" s="32"/>
      <c r="Y308" s="32"/>
    </row>
    <row r="309">
      <c r="X309" s="32"/>
      <c r="Y309" s="32"/>
    </row>
    <row r="310">
      <c r="X310" s="32"/>
      <c r="Y310" s="32"/>
    </row>
    <row r="311">
      <c r="X311" s="32"/>
      <c r="Y311" s="32"/>
    </row>
    <row r="312">
      <c r="X312" s="32"/>
      <c r="Y312" s="32"/>
    </row>
    <row r="313">
      <c r="X313" s="32"/>
      <c r="Y313" s="32"/>
    </row>
    <row r="314">
      <c r="X314" s="32"/>
      <c r="Y314" s="32"/>
    </row>
    <row r="315">
      <c r="X315" s="32"/>
      <c r="Y315" s="32"/>
    </row>
    <row r="316">
      <c r="X316" s="32"/>
      <c r="Y316" s="32"/>
    </row>
    <row r="317">
      <c r="X317" s="32"/>
      <c r="Y317" s="32"/>
    </row>
    <row r="318">
      <c r="X318" s="32"/>
      <c r="Y318" s="32"/>
    </row>
    <row r="319">
      <c r="X319" s="32"/>
      <c r="Y319" s="32"/>
    </row>
    <row r="320">
      <c r="X320" s="32"/>
      <c r="Y320" s="32"/>
    </row>
    <row r="321">
      <c r="X321" s="32"/>
      <c r="Y321" s="32"/>
    </row>
    <row r="322">
      <c r="X322" s="32"/>
      <c r="Y322" s="32"/>
    </row>
    <row r="323">
      <c r="X323" s="32"/>
      <c r="Y323" s="32"/>
    </row>
    <row r="324">
      <c r="X324" s="32"/>
      <c r="Y324" s="32"/>
    </row>
    <row r="325">
      <c r="X325" s="32"/>
      <c r="Y325" s="32"/>
    </row>
    <row r="326">
      <c r="X326" s="32"/>
      <c r="Y326" s="32"/>
    </row>
    <row r="327">
      <c r="X327" s="32"/>
      <c r="Y327" s="32"/>
    </row>
    <row r="328">
      <c r="X328" s="32"/>
      <c r="Y328" s="32"/>
    </row>
    <row r="329">
      <c r="X329" s="32"/>
      <c r="Y329" s="32"/>
    </row>
    <row r="330">
      <c r="X330" s="32"/>
      <c r="Y330" s="32"/>
    </row>
    <row r="331">
      <c r="X331" s="32"/>
      <c r="Y331" s="32"/>
    </row>
    <row r="332">
      <c r="X332" s="32"/>
      <c r="Y332" s="32"/>
    </row>
    <row r="333">
      <c r="X333" s="32"/>
      <c r="Y333" s="32"/>
    </row>
    <row r="334">
      <c r="X334" s="32"/>
      <c r="Y334" s="32"/>
    </row>
    <row r="335">
      <c r="X335" s="32"/>
      <c r="Y335" s="32"/>
    </row>
    <row r="336">
      <c r="X336" s="32"/>
      <c r="Y336" s="32"/>
    </row>
    <row r="337">
      <c r="X337" s="32"/>
      <c r="Y337" s="32"/>
    </row>
    <row r="338">
      <c r="X338" s="32"/>
      <c r="Y338" s="32"/>
    </row>
    <row r="339">
      <c r="X339" s="32"/>
      <c r="Y339" s="32"/>
    </row>
    <row r="340">
      <c r="X340" s="32"/>
      <c r="Y340" s="32"/>
    </row>
    <row r="341">
      <c r="X341" s="32"/>
      <c r="Y341" s="32"/>
    </row>
    <row r="342">
      <c r="X342" s="32"/>
      <c r="Y342" s="32"/>
    </row>
    <row r="343">
      <c r="X343" s="32"/>
      <c r="Y343" s="32"/>
    </row>
    <row r="344">
      <c r="X344" s="32"/>
      <c r="Y344" s="32"/>
    </row>
    <row r="345">
      <c r="X345" s="32"/>
      <c r="Y345" s="32"/>
    </row>
    <row r="346">
      <c r="X346" s="32"/>
      <c r="Y346" s="32"/>
    </row>
    <row r="347">
      <c r="X347" s="32"/>
      <c r="Y347" s="32"/>
    </row>
    <row r="348">
      <c r="X348" s="32"/>
      <c r="Y348" s="32"/>
    </row>
    <row r="349">
      <c r="X349" s="32"/>
      <c r="Y349" s="32"/>
    </row>
    <row r="350">
      <c r="X350" s="32"/>
      <c r="Y350" s="32"/>
    </row>
    <row r="351">
      <c r="X351" s="32"/>
      <c r="Y351" s="32"/>
    </row>
    <row r="352">
      <c r="X352" s="32"/>
      <c r="Y352" s="32"/>
    </row>
    <row r="353">
      <c r="X353" s="32"/>
      <c r="Y353" s="32"/>
    </row>
    <row r="354">
      <c r="X354" s="32"/>
      <c r="Y354" s="32"/>
    </row>
    <row r="355">
      <c r="X355" s="32"/>
      <c r="Y355" s="32"/>
    </row>
    <row r="356">
      <c r="X356" s="32"/>
      <c r="Y356" s="32"/>
    </row>
    <row r="357">
      <c r="X357" s="32"/>
      <c r="Y357" s="32"/>
    </row>
    <row r="358">
      <c r="X358" s="32"/>
      <c r="Y358" s="32"/>
    </row>
    <row r="359">
      <c r="X359" s="32"/>
      <c r="Y359" s="32"/>
    </row>
    <row r="360">
      <c r="X360" s="32"/>
      <c r="Y360" s="32"/>
    </row>
    <row r="361">
      <c r="X361" s="32"/>
      <c r="Y361" s="32"/>
    </row>
    <row r="362">
      <c r="X362" s="32"/>
      <c r="Y362" s="32"/>
    </row>
    <row r="363">
      <c r="X363" s="32"/>
      <c r="Y363" s="32"/>
    </row>
    <row r="364">
      <c r="X364" s="32"/>
      <c r="Y364" s="32"/>
    </row>
    <row r="365">
      <c r="X365" s="32"/>
      <c r="Y365" s="32"/>
    </row>
    <row r="366">
      <c r="X366" s="32"/>
      <c r="Y366" s="32"/>
    </row>
    <row r="367">
      <c r="X367" s="32"/>
      <c r="Y367" s="32"/>
    </row>
    <row r="368">
      <c r="X368" s="32"/>
      <c r="Y368" s="32"/>
    </row>
    <row r="369">
      <c r="X369" s="32"/>
      <c r="Y369" s="32"/>
    </row>
    <row r="370">
      <c r="X370" s="32"/>
      <c r="Y370" s="32"/>
    </row>
    <row r="371">
      <c r="X371" s="32"/>
      <c r="Y371" s="32"/>
    </row>
    <row r="372">
      <c r="X372" s="32"/>
      <c r="Y372" s="32"/>
    </row>
    <row r="373">
      <c r="X373" s="32"/>
      <c r="Y373" s="32"/>
    </row>
    <row r="374">
      <c r="X374" s="32"/>
      <c r="Y374" s="32"/>
    </row>
    <row r="375">
      <c r="X375" s="32"/>
      <c r="Y375" s="32"/>
    </row>
    <row r="376">
      <c r="X376" s="32"/>
      <c r="Y376" s="32"/>
    </row>
    <row r="377">
      <c r="X377" s="32"/>
      <c r="Y377" s="32"/>
    </row>
    <row r="378">
      <c r="X378" s="32"/>
      <c r="Y378" s="32"/>
    </row>
    <row r="379">
      <c r="X379" s="32"/>
      <c r="Y379" s="32"/>
    </row>
    <row r="380">
      <c r="X380" s="32"/>
      <c r="Y380" s="32"/>
    </row>
    <row r="381">
      <c r="X381" s="32"/>
      <c r="Y381" s="32"/>
    </row>
    <row r="382">
      <c r="X382" s="32"/>
      <c r="Y382" s="32"/>
    </row>
    <row r="383">
      <c r="X383" s="32"/>
      <c r="Y383" s="32"/>
    </row>
    <row r="384">
      <c r="X384" s="32"/>
      <c r="Y384" s="32"/>
    </row>
    <row r="385">
      <c r="X385" s="32"/>
      <c r="Y385" s="32"/>
    </row>
    <row r="386">
      <c r="X386" s="32"/>
      <c r="Y386" s="32"/>
    </row>
    <row r="387">
      <c r="X387" s="32"/>
      <c r="Y387" s="32"/>
    </row>
    <row r="388">
      <c r="X388" s="32"/>
      <c r="Y388" s="32"/>
    </row>
    <row r="389">
      <c r="X389" s="32"/>
      <c r="Y389" s="32"/>
    </row>
    <row r="390">
      <c r="X390" s="32"/>
      <c r="Y390" s="32"/>
    </row>
    <row r="391">
      <c r="X391" s="32"/>
      <c r="Y391" s="32"/>
    </row>
    <row r="392">
      <c r="X392" s="32"/>
      <c r="Y392" s="32"/>
    </row>
    <row r="393">
      <c r="X393" s="32"/>
      <c r="Y393" s="32"/>
    </row>
    <row r="394">
      <c r="X394" s="32"/>
      <c r="Y394" s="32"/>
    </row>
    <row r="395">
      <c r="X395" s="32"/>
      <c r="Y395" s="32"/>
    </row>
    <row r="396">
      <c r="X396" s="32"/>
      <c r="Y396" s="32"/>
    </row>
    <row r="397">
      <c r="X397" s="32"/>
      <c r="Y397" s="32"/>
    </row>
    <row r="398">
      <c r="X398" s="32"/>
      <c r="Y398" s="32"/>
    </row>
    <row r="399">
      <c r="X399" s="32"/>
      <c r="Y399" s="32"/>
    </row>
    <row r="400">
      <c r="X400" s="32"/>
      <c r="Y400" s="32"/>
    </row>
    <row r="401">
      <c r="X401" s="32"/>
      <c r="Y401" s="32"/>
    </row>
    <row r="402">
      <c r="X402" s="32"/>
      <c r="Y402" s="32"/>
    </row>
    <row r="403">
      <c r="X403" s="32"/>
      <c r="Y403" s="32"/>
    </row>
    <row r="404">
      <c r="X404" s="32"/>
      <c r="Y404" s="32"/>
    </row>
    <row r="405">
      <c r="X405" s="32"/>
      <c r="Y405" s="32"/>
    </row>
    <row r="406">
      <c r="X406" s="32"/>
      <c r="Y406" s="32"/>
    </row>
    <row r="407">
      <c r="X407" s="32"/>
      <c r="Y407" s="32"/>
    </row>
    <row r="408">
      <c r="X408" s="32"/>
      <c r="Y408" s="32"/>
    </row>
    <row r="409">
      <c r="X409" s="32"/>
      <c r="Y409" s="32"/>
    </row>
    <row r="410">
      <c r="X410" s="32"/>
      <c r="Y410" s="32"/>
    </row>
    <row r="411">
      <c r="X411" s="32"/>
      <c r="Y411" s="32"/>
    </row>
    <row r="412">
      <c r="X412" s="32"/>
      <c r="Y412" s="32"/>
    </row>
    <row r="413">
      <c r="X413" s="32"/>
      <c r="Y413" s="32"/>
    </row>
    <row r="414">
      <c r="X414" s="32"/>
      <c r="Y414" s="32"/>
    </row>
    <row r="415">
      <c r="X415" s="32"/>
      <c r="Y415" s="32"/>
    </row>
    <row r="416">
      <c r="X416" s="32"/>
      <c r="Y416" s="32"/>
    </row>
    <row r="417">
      <c r="X417" s="32"/>
      <c r="Y417" s="32"/>
    </row>
    <row r="418">
      <c r="X418" s="32"/>
      <c r="Y418" s="32"/>
    </row>
    <row r="419">
      <c r="X419" s="32"/>
      <c r="Y419" s="32"/>
    </row>
    <row r="420">
      <c r="X420" s="32"/>
      <c r="Y420" s="32"/>
    </row>
    <row r="421">
      <c r="X421" s="32"/>
      <c r="Y421" s="32"/>
    </row>
    <row r="422">
      <c r="X422" s="32"/>
      <c r="Y422" s="32"/>
    </row>
    <row r="423">
      <c r="X423" s="32"/>
      <c r="Y423" s="32"/>
    </row>
    <row r="424">
      <c r="X424" s="32"/>
      <c r="Y424" s="32"/>
    </row>
    <row r="425">
      <c r="X425" s="32"/>
      <c r="Y425" s="32"/>
    </row>
    <row r="426">
      <c r="X426" s="32"/>
      <c r="Y426" s="32"/>
    </row>
    <row r="427">
      <c r="X427" s="32"/>
      <c r="Y427" s="32"/>
    </row>
    <row r="428">
      <c r="X428" s="32"/>
      <c r="Y428" s="32"/>
    </row>
    <row r="429">
      <c r="X429" s="32"/>
      <c r="Y429" s="32"/>
    </row>
    <row r="430">
      <c r="X430" s="32"/>
      <c r="Y430" s="32"/>
    </row>
    <row r="431">
      <c r="X431" s="32"/>
      <c r="Y431" s="32"/>
    </row>
    <row r="432">
      <c r="X432" s="32"/>
      <c r="Y432" s="32"/>
    </row>
    <row r="433">
      <c r="X433" s="32"/>
      <c r="Y433" s="32"/>
    </row>
    <row r="434">
      <c r="X434" s="32"/>
      <c r="Y434" s="32"/>
    </row>
    <row r="435">
      <c r="X435" s="32"/>
      <c r="Y435" s="32"/>
    </row>
    <row r="436">
      <c r="X436" s="32"/>
      <c r="Y436" s="32"/>
    </row>
    <row r="437">
      <c r="X437" s="32"/>
      <c r="Y437" s="32"/>
    </row>
    <row r="438">
      <c r="X438" s="32"/>
      <c r="Y438" s="32"/>
    </row>
    <row r="439">
      <c r="X439" s="32"/>
      <c r="Y439" s="32"/>
    </row>
    <row r="440">
      <c r="X440" s="32"/>
      <c r="Y440" s="32"/>
    </row>
    <row r="441">
      <c r="X441" s="32"/>
      <c r="Y441" s="32"/>
    </row>
    <row r="442">
      <c r="X442" s="32"/>
      <c r="Y442" s="32"/>
    </row>
    <row r="443">
      <c r="X443" s="32"/>
      <c r="Y443" s="32"/>
    </row>
    <row r="444">
      <c r="X444" s="32"/>
      <c r="Y444" s="32"/>
    </row>
    <row r="445">
      <c r="X445" s="32"/>
      <c r="Y445" s="32"/>
    </row>
    <row r="446">
      <c r="X446" s="32"/>
      <c r="Y446" s="32"/>
    </row>
    <row r="447">
      <c r="X447" s="32"/>
      <c r="Y447" s="32"/>
    </row>
    <row r="448">
      <c r="X448" s="32"/>
      <c r="Y448" s="32"/>
    </row>
    <row r="449">
      <c r="X449" s="32"/>
      <c r="Y449" s="32"/>
    </row>
    <row r="450">
      <c r="X450" s="32"/>
      <c r="Y450" s="32"/>
    </row>
    <row r="451">
      <c r="X451" s="32"/>
      <c r="Y451" s="32"/>
    </row>
    <row r="452">
      <c r="X452" s="32"/>
      <c r="Y452" s="32"/>
    </row>
    <row r="453">
      <c r="X453" s="32"/>
      <c r="Y453" s="32"/>
    </row>
    <row r="454">
      <c r="X454" s="32"/>
      <c r="Y454" s="32"/>
    </row>
    <row r="455">
      <c r="X455" s="32"/>
      <c r="Y455" s="32"/>
    </row>
    <row r="456">
      <c r="X456" s="32"/>
      <c r="Y456" s="32"/>
    </row>
    <row r="457">
      <c r="X457" s="32"/>
      <c r="Y457" s="32"/>
    </row>
    <row r="458">
      <c r="X458" s="32"/>
      <c r="Y458" s="32"/>
    </row>
    <row r="459">
      <c r="X459" s="32"/>
      <c r="Y459" s="32"/>
    </row>
    <row r="460">
      <c r="X460" s="32"/>
      <c r="Y460" s="32"/>
    </row>
    <row r="461">
      <c r="X461" s="32"/>
      <c r="Y461" s="32"/>
    </row>
    <row r="462">
      <c r="X462" s="32"/>
      <c r="Y462" s="32"/>
    </row>
    <row r="463">
      <c r="X463" s="32"/>
      <c r="Y463" s="32"/>
    </row>
    <row r="464">
      <c r="X464" s="32"/>
      <c r="Y464" s="32"/>
    </row>
    <row r="465">
      <c r="X465" s="32"/>
      <c r="Y465" s="32"/>
    </row>
    <row r="466">
      <c r="X466" s="32"/>
      <c r="Y466" s="32"/>
    </row>
    <row r="467">
      <c r="X467" s="32"/>
      <c r="Y467" s="32"/>
    </row>
    <row r="468">
      <c r="X468" s="32"/>
      <c r="Y468" s="32"/>
    </row>
    <row r="469">
      <c r="X469" s="32"/>
      <c r="Y469" s="32"/>
    </row>
    <row r="470">
      <c r="X470" s="32"/>
      <c r="Y470" s="32"/>
    </row>
    <row r="471">
      <c r="X471" s="32"/>
      <c r="Y471" s="32"/>
    </row>
    <row r="472">
      <c r="X472" s="32"/>
      <c r="Y472" s="32"/>
    </row>
    <row r="473">
      <c r="X473" s="32"/>
      <c r="Y473" s="32"/>
    </row>
    <row r="474">
      <c r="X474" s="32"/>
      <c r="Y474" s="32"/>
    </row>
    <row r="475">
      <c r="X475" s="32"/>
      <c r="Y475" s="32"/>
    </row>
    <row r="476">
      <c r="X476" s="32"/>
      <c r="Y476" s="32"/>
    </row>
    <row r="477">
      <c r="X477" s="32"/>
      <c r="Y477" s="32"/>
    </row>
    <row r="478">
      <c r="X478" s="32"/>
      <c r="Y478" s="32"/>
    </row>
    <row r="479">
      <c r="X479" s="32"/>
      <c r="Y479" s="32"/>
    </row>
    <row r="480">
      <c r="X480" s="32"/>
      <c r="Y480" s="32"/>
    </row>
    <row r="481">
      <c r="X481" s="32"/>
      <c r="Y481" s="32"/>
    </row>
    <row r="482">
      <c r="X482" s="32"/>
      <c r="Y482" s="32"/>
    </row>
    <row r="483">
      <c r="X483" s="32"/>
      <c r="Y483" s="32"/>
    </row>
    <row r="484">
      <c r="X484" s="32"/>
      <c r="Y484" s="32"/>
    </row>
    <row r="485">
      <c r="X485" s="32"/>
      <c r="Y485" s="32"/>
    </row>
    <row r="486">
      <c r="X486" s="32"/>
      <c r="Y486" s="32"/>
    </row>
    <row r="487">
      <c r="X487" s="32"/>
      <c r="Y487" s="32"/>
    </row>
    <row r="488">
      <c r="X488" s="32"/>
      <c r="Y488" s="32"/>
    </row>
    <row r="489">
      <c r="X489" s="32"/>
      <c r="Y489" s="32"/>
    </row>
    <row r="490">
      <c r="X490" s="32"/>
      <c r="Y490" s="32"/>
    </row>
    <row r="491">
      <c r="X491" s="32"/>
      <c r="Y491" s="32"/>
    </row>
    <row r="492">
      <c r="X492" s="32"/>
      <c r="Y492" s="32"/>
    </row>
    <row r="493">
      <c r="X493" s="32"/>
      <c r="Y493" s="32"/>
    </row>
    <row r="494">
      <c r="X494" s="32"/>
      <c r="Y494" s="32"/>
    </row>
    <row r="495">
      <c r="X495" s="32"/>
      <c r="Y495" s="32"/>
    </row>
    <row r="496">
      <c r="X496" s="32"/>
      <c r="Y496" s="32"/>
    </row>
    <row r="497">
      <c r="X497" s="32"/>
      <c r="Y497" s="32"/>
    </row>
    <row r="498">
      <c r="X498" s="32"/>
      <c r="Y498" s="32"/>
    </row>
    <row r="499">
      <c r="X499" s="32"/>
      <c r="Y499" s="32"/>
    </row>
    <row r="500">
      <c r="X500" s="32"/>
      <c r="Y500" s="32"/>
    </row>
    <row r="501">
      <c r="X501" s="32"/>
      <c r="Y501" s="32"/>
    </row>
    <row r="502">
      <c r="X502" s="32"/>
      <c r="Y502" s="32"/>
    </row>
    <row r="503">
      <c r="X503" s="32"/>
      <c r="Y503" s="32"/>
    </row>
    <row r="504">
      <c r="X504" s="32"/>
      <c r="Y504" s="32"/>
    </row>
    <row r="505">
      <c r="X505" s="32"/>
      <c r="Y505" s="32"/>
    </row>
    <row r="506">
      <c r="X506" s="32"/>
      <c r="Y506" s="32"/>
    </row>
    <row r="507">
      <c r="X507" s="32"/>
      <c r="Y507" s="32"/>
    </row>
    <row r="508">
      <c r="X508" s="32"/>
      <c r="Y508" s="32"/>
    </row>
    <row r="509">
      <c r="X509" s="32"/>
      <c r="Y509" s="32"/>
    </row>
    <row r="510">
      <c r="X510" s="32"/>
      <c r="Y510" s="32"/>
    </row>
    <row r="511">
      <c r="X511" s="32"/>
      <c r="Y511" s="32"/>
    </row>
    <row r="512">
      <c r="X512" s="32"/>
      <c r="Y512" s="32"/>
    </row>
    <row r="513">
      <c r="X513" s="32"/>
      <c r="Y513" s="32"/>
    </row>
    <row r="514">
      <c r="X514" s="32"/>
      <c r="Y514" s="32"/>
    </row>
    <row r="515">
      <c r="X515" s="32"/>
      <c r="Y515" s="32"/>
    </row>
    <row r="516">
      <c r="X516" s="32"/>
      <c r="Y516" s="32"/>
    </row>
    <row r="517">
      <c r="X517" s="32"/>
      <c r="Y517" s="32"/>
    </row>
    <row r="518">
      <c r="X518" s="32"/>
      <c r="Y518" s="32"/>
    </row>
    <row r="519">
      <c r="X519" s="32"/>
      <c r="Y519" s="32"/>
    </row>
    <row r="520">
      <c r="X520" s="32"/>
      <c r="Y520" s="32"/>
    </row>
    <row r="521">
      <c r="X521" s="32"/>
      <c r="Y521" s="32"/>
    </row>
    <row r="522">
      <c r="X522" s="32"/>
      <c r="Y522" s="32"/>
    </row>
    <row r="523">
      <c r="X523" s="32"/>
      <c r="Y523" s="32"/>
    </row>
    <row r="524">
      <c r="X524" s="32"/>
      <c r="Y524" s="32"/>
    </row>
    <row r="525">
      <c r="X525" s="32"/>
      <c r="Y525" s="32"/>
    </row>
    <row r="526">
      <c r="X526" s="32"/>
      <c r="Y526" s="32"/>
    </row>
    <row r="527">
      <c r="X527" s="32"/>
      <c r="Y527" s="32"/>
    </row>
    <row r="528">
      <c r="X528" s="32"/>
      <c r="Y528" s="32"/>
    </row>
    <row r="529">
      <c r="X529" s="32"/>
      <c r="Y529" s="32"/>
    </row>
    <row r="530">
      <c r="X530" s="32"/>
      <c r="Y530" s="32"/>
    </row>
    <row r="531">
      <c r="X531" s="32"/>
      <c r="Y531" s="32"/>
    </row>
    <row r="532">
      <c r="X532" s="32"/>
      <c r="Y532" s="32"/>
    </row>
    <row r="533">
      <c r="X533" s="32"/>
      <c r="Y533" s="32"/>
    </row>
    <row r="534">
      <c r="X534" s="32"/>
      <c r="Y534" s="32"/>
    </row>
    <row r="535">
      <c r="X535" s="32"/>
      <c r="Y535" s="32"/>
    </row>
    <row r="536">
      <c r="X536" s="32"/>
      <c r="Y536" s="32"/>
    </row>
    <row r="537">
      <c r="X537" s="32"/>
      <c r="Y537" s="32"/>
    </row>
    <row r="538">
      <c r="X538" s="32"/>
      <c r="Y538" s="32"/>
    </row>
    <row r="539">
      <c r="X539" s="32"/>
      <c r="Y539" s="32"/>
    </row>
    <row r="540">
      <c r="X540" s="32"/>
      <c r="Y540" s="32"/>
    </row>
    <row r="541">
      <c r="X541" s="32"/>
      <c r="Y541" s="32"/>
    </row>
    <row r="542">
      <c r="X542" s="32"/>
      <c r="Y542" s="32"/>
    </row>
    <row r="543">
      <c r="X543" s="32"/>
      <c r="Y543" s="32"/>
    </row>
    <row r="544">
      <c r="X544" s="32"/>
      <c r="Y544" s="32"/>
    </row>
    <row r="545">
      <c r="X545" s="32"/>
      <c r="Y545" s="32"/>
    </row>
    <row r="546">
      <c r="X546" s="32"/>
      <c r="Y546" s="32"/>
    </row>
    <row r="547">
      <c r="X547" s="32"/>
      <c r="Y547" s="32"/>
    </row>
    <row r="548">
      <c r="X548" s="32"/>
      <c r="Y548" s="32"/>
    </row>
    <row r="549">
      <c r="X549" s="32"/>
      <c r="Y549" s="32"/>
    </row>
    <row r="550">
      <c r="X550" s="32"/>
      <c r="Y550" s="32"/>
    </row>
    <row r="551">
      <c r="X551" s="32"/>
      <c r="Y551" s="32"/>
    </row>
    <row r="552">
      <c r="X552" s="32"/>
      <c r="Y552" s="32"/>
    </row>
    <row r="553">
      <c r="X553" s="32"/>
      <c r="Y553" s="32"/>
    </row>
    <row r="554">
      <c r="X554" s="32"/>
      <c r="Y554" s="32"/>
    </row>
    <row r="555">
      <c r="X555" s="32"/>
      <c r="Y555" s="32"/>
    </row>
    <row r="556">
      <c r="X556" s="32"/>
      <c r="Y556" s="32"/>
    </row>
    <row r="557">
      <c r="X557" s="32"/>
      <c r="Y557" s="32"/>
    </row>
    <row r="558">
      <c r="X558" s="32"/>
      <c r="Y558" s="32"/>
    </row>
    <row r="559">
      <c r="X559" s="32"/>
      <c r="Y559" s="32"/>
    </row>
    <row r="560">
      <c r="X560" s="32"/>
      <c r="Y560" s="32"/>
    </row>
    <row r="561">
      <c r="X561" s="32"/>
      <c r="Y561" s="32"/>
    </row>
    <row r="562">
      <c r="X562" s="32"/>
      <c r="Y562" s="32"/>
    </row>
    <row r="563">
      <c r="X563" s="32"/>
      <c r="Y563" s="32"/>
    </row>
    <row r="564">
      <c r="X564" s="32"/>
      <c r="Y564" s="32"/>
    </row>
    <row r="565">
      <c r="X565" s="32"/>
      <c r="Y565" s="32"/>
    </row>
    <row r="566">
      <c r="X566" s="32"/>
      <c r="Y566" s="32"/>
    </row>
    <row r="567">
      <c r="X567" s="32"/>
      <c r="Y567" s="32"/>
    </row>
    <row r="568">
      <c r="X568" s="32"/>
      <c r="Y568" s="32"/>
    </row>
    <row r="569">
      <c r="X569" s="32"/>
      <c r="Y569" s="32"/>
    </row>
    <row r="570">
      <c r="X570" s="32"/>
      <c r="Y570" s="32"/>
    </row>
    <row r="571">
      <c r="X571" s="32"/>
      <c r="Y571" s="32"/>
    </row>
    <row r="572">
      <c r="X572" s="32"/>
      <c r="Y572" s="32"/>
    </row>
    <row r="573">
      <c r="X573" s="32"/>
      <c r="Y573" s="32"/>
    </row>
    <row r="574">
      <c r="X574" s="32"/>
      <c r="Y574" s="32"/>
    </row>
    <row r="575">
      <c r="X575" s="32"/>
      <c r="Y575" s="32"/>
    </row>
    <row r="576">
      <c r="X576" s="32"/>
      <c r="Y576" s="32"/>
    </row>
    <row r="577">
      <c r="X577" s="32"/>
      <c r="Y577" s="32"/>
    </row>
    <row r="578">
      <c r="X578" s="32"/>
      <c r="Y578" s="32"/>
    </row>
    <row r="579">
      <c r="X579" s="32"/>
      <c r="Y579" s="32"/>
    </row>
    <row r="580">
      <c r="X580" s="32"/>
      <c r="Y580" s="32"/>
    </row>
    <row r="581">
      <c r="X581" s="32"/>
      <c r="Y581" s="32"/>
    </row>
    <row r="582">
      <c r="X582" s="32"/>
      <c r="Y582" s="32"/>
    </row>
    <row r="583">
      <c r="X583" s="32"/>
      <c r="Y583" s="32"/>
    </row>
    <row r="584">
      <c r="X584" s="32"/>
      <c r="Y584" s="32"/>
    </row>
    <row r="585">
      <c r="X585" s="32"/>
      <c r="Y585" s="32"/>
    </row>
    <row r="586">
      <c r="X586" s="32"/>
      <c r="Y586" s="32"/>
    </row>
    <row r="587">
      <c r="X587" s="32"/>
      <c r="Y587" s="32"/>
    </row>
    <row r="588">
      <c r="X588" s="32"/>
      <c r="Y588" s="32"/>
    </row>
    <row r="589">
      <c r="X589" s="32"/>
      <c r="Y589" s="32"/>
    </row>
    <row r="590">
      <c r="X590" s="32"/>
      <c r="Y590" s="32"/>
    </row>
    <row r="591">
      <c r="X591" s="32"/>
      <c r="Y591" s="32"/>
    </row>
    <row r="592">
      <c r="X592" s="32"/>
      <c r="Y592" s="32"/>
    </row>
    <row r="593">
      <c r="X593" s="32"/>
      <c r="Y593" s="32"/>
    </row>
    <row r="594">
      <c r="X594" s="32"/>
      <c r="Y594" s="32"/>
    </row>
    <row r="595">
      <c r="X595" s="32"/>
      <c r="Y595" s="32"/>
    </row>
    <row r="596">
      <c r="X596" s="32"/>
      <c r="Y596" s="32"/>
    </row>
    <row r="597">
      <c r="X597" s="32"/>
      <c r="Y597" s="32"/>
    </row>
    <row r="598">
      <c r="X598" s="32"/>
      <c r="Y598" s="32"/>
    </row>
    <row r="599">
      <c r="X599" s="32"/>
      <c r="Y599" s="32"/>
    </row>
    <row r="600">
      <c r="X600" s="32"/>
      <c r="Y600" s="32"/>
    </row>
    <row r="601">
      <c r="X601" s="32"/>
      <c r="Y601" s="32"/>
    </row>
    <row r="602">
      <c r="X602" s="32"/>
      <c r="Y602" s="32"/>
    </row>
    <row r="603">
      <c r="X603" s="32"/>
      <c r="Y603" s="32"/>
    </row>
    <row r="604">
      <c r="X604" s="32"/>
      <c r="Y604" s="32"/>
    </row>
    <row r="605">
      <c r="X605" s="32"/>
      <c r="Y605" s="32"/>
    </row>
    <row r="606">
      <c r="X606" s="32"/>
      <c r="Y606" s="32"/>
    </row>
    <row r="607">
      <c r="X607" s="32"/>
      <c r="Y607" s="32"/>
    </row>
    <row r="608">
      <c r="X608" s="32"/>
      <c r="Y608" s="32"/>
    </row>
    <row r="609">
      <c r="X609" s="32"/>
      <c r="Y609" s="32"/>
    </row>
    <row r="610">
      <c r="X610" s="32"/>
      <c r="Y610" s="32"/>
    </row>
    <row r="611">
      <c r="X611" s="32"/>
      <c r="Y611" s="32"/>
    </row>
    <row r="612">
      <c r="X612" s="32"/>
      <c r="Y612" s="32"/>
    </row>
    <row r="613">
      <c r="X613" s="32"/>
      <c r="Y613" s="32"/>
    </row>
    <row r="614">
      <c r="X614" s="32"/>
      <c r="Y614" s="32"/>
    </row>
    <row r="615">
      <c r="X615" s="32"/>
      <c r="Y615" s="32"/>
    </row>
    <row r="616">
      <c r="X616" s="32"/>
      <c r="Y616" s="32"/>
    </row>
    <row r="617">
      <c r="X617" s="32"/>
      <c r="Y617" s="32"/>
    </row>
    <row r="618">
      <c r="X618" s="32"/>
      <c r="Y618" s="32"/>
    </row>
    <row r="619">
      <c r="X619" s="32"/>
      <c r="Y619" s="32"/>
    </row>
    <row r="620">
      <c r="X620" s="32"/>
      <c r="Y620" s="32"/>
    </row>
    <row r="621">
      <c r="X621" s="32"/>
      <c r="Y621" s="32"/>
    </row>
    <row r="622">
      <c r="X622" s="32"/>
      <c r="Y622" s="32"/>
    </row>
    <row r="623">
      <c r="X623" s="32"/>
      <c r="Y623" s="32"/>
    </row>
    <row r="624">
      <c r="X624" s="32"/>
      <c r="Y624" s="32"/>
    </row>
    <row r="625">
      <c r="X625" s="32"/>
      <c r="Y625" s="32"/>
    </row>
    <row r="626">
      <c r="X626" s="32"/>
      <c r="Y626" s="32"/>
    </row>
    <row r="627">
      <c r="X627" s="32"/>
      <c r="Y627" s="32"/>
    </row>
    <row r="628">
      <c r="X628" s="32"/>
      <c r="Y628" s="32"/>
    </row>
    <row r="629">
      <c r="X629" s="32"/>
      <c r="Y629" s="32"/>
    </row>
    <row r="630">
      <c r="X630" s="32"/>
      <c r="Y630" s="32"/>
    </row>
    <row r="631">
      <c r="X631" s="32"/>
      <c r="Y631" s="32"/>
    </row>
    <row r="632">
      <c r="X632" s="32"/>
      <c r="Y632" s="32"/>
    </row>
    <row r="633">
      <c r="X633" s="32"/>
      <c r="Y633" s="32"/>
    </row>
    <row r="634">
      <c r="X634" s="32"/>
      <c r="Y634" s="32"/>
    </row>
    <row r="635">
      <c r="X635" s="32"/>
      <c r="Y635" s="32"/>
    </row>
    <row r="636">
      <c r="X636" s="32"/>
      <c r="Y636" s="32"/>
    </row>
    <row r="637">
      <c r="X637" s="32"/>
      <c r="Y637" s="32"/>
    </row>
    <row r="638">
      <c r="X638" s="32"/>
      <c r="Y638" s="32"/>
    </row>
    <row r="639">
      <c r="X639" s="32"/>
      <c r="Y639" s="32"/>
    </row>
    <row r="640">
      <c r="X640" s="32"/>
      <c r="Y640" s="32"/>
    </row>
    <row r="641">
      <c r="X641" s="32"/>
      <c r="Y641" s="32"/>
    </row>
    <row r="642">
      <c r="X642" s="32"/>
      <c r="Y642" s="32"/>
    </row>
    <row r="643">
      <c r="X643" s="32"/>
      <c r="Y643" s="32"/>
    </row>
    <row r="644">
      <c r="X644" s="32"/>
      <c r="Y644" s="32"/>
    </row>
    <row r="645">
      <c r="X645" s="32"/>
      <c r="Y645" s="32"/>
    </row>
    <row r="646">
      <c r="X646" s="32"/>
      <c r="Y646" s="32"/>
    </row>
    <row r="647">
      <c r="X647" s="32"/>
      <c r="Y647" s="32"/>
    </row>
    <row r="648">
      <c r="X648" s="32"/>
      <c r="Y648" s="32"/>
    </row>
    <row r="649">
      <c r="X649" s="32"/>
      <c r="Y649" s="32"/>
    </row>
    <row r="650">
      <c r="X650" s="32"/>
      <c r="Y650" s="32"/>
    </row>
    <row r="651">
      <c r="X651" s="32"/>
      <c r="Y651" s="32"/>
    </row>
    <row r="652">
      <c r="X652" s="32"/>
      <c r="Y652" s="32"/>
    </row>
    <row r="653">
      <c r="X653" s="32"/>
      <c r="Y653" s="32"/>
    </row>
    <row r="654">
      <c r="X654" s="32"/>
      <c r="Y654" s="32"/>
    </row>
    <row r="655">
      <c r="X655" s="32"/>
      <c r="Y655" s="32"/>
    </row>
    <row r="656">
      <c r="X656" s="32"/>
      <c r="Y656" s="32"/>
    </row>
    <row r="657">
      <c r="X657" s="32"/>
      <c r="Y657" s="32"/>
    </row>
    <row r="658">
      <c r="X658" s="32"/>
      <c r="Y658" s="32"/>
    </row>
    <row r="659">
      <c r="X659" s="32"/>
      <c r="Y659" s="32"/>
    </row>
    <row r="660">
      <c r="X660" s="32"/>
      <c r="Y660" s="32"/>
    </row>
    <row r="661">
      <c r="X661" s="32"/>
      <c r="Y661" s="32"/>
    </row>
    <row r="662">
      <c r="X662" s="32"/>
      <c r="Y662" s="32"/>
    </row>
    <row r="663">
      <c r="X663" s="32"/>
      <c r="Y663" s="32"/>
    </row>
    <row r="664">
      <c r="X664" s="32"/>
      <c r="Y664" s="32"/>
    </row>
    <row r="665">
      <c r="X665" s="32"/>
      <c r="Y665" s="32"/>
    </row>
    <row r="666">
      <c r="X666" s="32"/>
      <c r="Y666" s="32"/>
    </row>
    <row r="667">
      <c r="X667" s="32"/>
      <c r="Y667" s="32"/>
    </row>
    <row r="668">
      <c r="X668" s="32"/>
      <c r="Y668" s="32"/>
    </row>
    <row r="669">
      <c r="X669" s="32"/>
      <c r="Y669" s="32"/>
    </row>
    <row r="670">
      <c r="X670" s="32"/>
      <c r="Y670" s="32"/>
    </row>
    <row r="671">
      <c r="X671" s="32"/>
      <c r="Y671" s="32"/>
    </row>
    <row r="672">
      <c r="X672" s="32"/>
      <c r="Y672" s="32"/>
    </row>
    <row r="673">
      <c r="X673" s="32"/>
      <c r="Y673" s="32"/>
    </row>
    <row r="674">
      <c r="X674" s="32"/>
      <c r="Y674" s="32"/>
    </row>
    <row r="675">
      <c r="X675" s="32"/>
      <c r="Y675" s="32"/>
    </row>
    <row r="676">
      <c r="X676" s="32"/>
      <c r="Y676" s="32"/>
    </row>
    <row r="677">
      <c r="X677" s="32"/>
      <c r="Y677" s="32"/>
    </row>
    <row r="678">
      <c r="X678" s="32"/>
      <c r="Y678" s="32"/>
    </row>
    <row r="679">
      <c r="X679" s="32"/>
      <c r="Y679" s="32"/>
    </row>
    <row r="680">
      <c r="X680" s="32"/>
      <c r="Y680" s="32"/>
    </row>
    <row r="681">
      <c r="X681" s="32"/>
      <c r="Y681" s="32"/>
    </row>
    <row r="682">
      <c r="X682" s="32"/>
      <c r="Y682" s="32"/>
    </row>
    <row r="683">
      <c r="X683" s="32"/>
      <c r="Y683" s="32"/>
    </row>
    <row r="684">
      <c r="X684" s="32"/>
      <c r="Y684" s="32"/>
    </row>
    <row r="685">
      <c r="X685" s="32"/>
      <c r="Y685" s="32"/>
    </row>
    <row r="686">
      <c r="X686" s="32"/>
      <c r="Y686" s="32"/>
    </row>
    <row r="687">
      <c r="X687" s="32"/>
      <c r="Y687" s="32"/>
    </row>
    <row r="688">
      <c r="X688" s="32"/>
      <c r="Y688" s="32"/>
    </row>
    <row r="689">
      <c r="X689" s="32"/>
      <c r="Y689" s="32"/>
    </row>
    <row r="690">
      <c r="X690" s="32"/>
      <c r="Y690" s="32"/>
    </row>
    <row r="691">
      <c r="X691" s="32"/>
      <c r="Y691" s="32"/>
    </row>
    <row r="692">
      <c r="X692" s="32"/>
      <c r="Y692" s="32"/>
    </row>
    <row r="693">
      <c r="X693" s="32"/>
      <c r="Y693" s="32"/>
    </row>
    <row r="694">
      <c r="X694" s="32"/>
      <c r="Y694" s="32"/>
    </row>
    <row r="695">
      <c r="X695" s="32"/>
      <c r="Y695" s="32"/>
    </row>
    <row r="696">
      <c r="X696" s="32"/>
      <c r="Y696" s="32"/>
    </row>
    <row r="697">
      <c r="X697" s="32"/>
      <c r="Y697" s="32"/>
    </row>
    <row r="698">
      <c r="X698" s="32"/>
      <c r="Y698" s="32"/>
    </row>
    <row r="699">
      <c r="X699" s="32"/>
      <c r="Y699" s="32"/>
    </row>
    <row r="700">
      <c r="X700" s="32"/>
      <c r="Y700" s="32"/>
    </row>
    <row r="701">
      <c r="X701" s="32"/>
      <c r="Y701" s="32"/>
    </row>
    <row r="702">
      <c r="X702" s="32"/>
      <c r="Y702" s="32"/>
    </row>
    <row r="703">
      <c r="X703" s="32"/>
      <c r="Y703" s="32"/>
    </row>
    <row r="704">
      <c r="X704" s="32"/>
      <c r="Y704" s="32"/>
    </row>
    <row r="705">
      <c r="X705" s="32"/>
      <c r="Y705" s="32"/>
    </row>
    <row r="706">
      <c r="X706" s="32"/>
      <c r="Y706" s="32"/>
    </row>
    <row r="707">
      <c r="X707" s="32"/>
      <c r="Y707" s="32"/>
    </row>
    <row r="708">
      <c r="X708" s="32"/>
      <c r="Y708" s="32"/>
    </row>
    <row r="709">
      <c r="X709" s="32"/>
      <c r="Y709" s="32"/>
    </row>
    <row r="710">
      <c r="X710" s="32"/>
      <c r="Y710" s="32"/>
    </row>
    <row r="711">
      <c r="X711" s="32"/>
      <c r="Y711" s="32"/>
    </row>
    <row r="712">
      <c r="X712" s="32"/>
      <c r="Y712" s="32"/>
    </row>
    <row r="713">
      <c r="X713" s="32"/>
      <c r="Y713" s="32"/>
    </row>
    <row r="714">
      <c r="X714" s="32"/>
      <c r="Y714" s="32"/>
    </row>
    <row r="715">
      <c r="X715" s="32"/>
      <c r="Y715" s="32"/>
    </row>
    <row r="716">
      <c r="X716" s="32"/>
      <c r="Y716" s="32"/>
    </row>
    <row r="717">
      <c r="X717" s="32"/>
      <c r="Y717" s="32"/>
    </row>
    <row r="718">
      <c r="X718" s="32"/>
      <c r="Y718" s="32"/>
    </row>
    <row r="719">
      <c r="X719" s="32"/>
      <c r="Y719" s="32"/>
    </row>
    <row r="720">
      <c r="X720" s="32"/>
      <c r="Y720" s="32"/>
    </row>
    <row r="721">
      <c r="X721" s="32"/>
      <c r="Y721" s="32"/>
    </row>
    <row r="722">
      <c r="X722" s="32"/>
      <c r="Y722" s="32"/>
    </row>
    <row r="723">
      <c r="X723" s="32"/>
      <c r="Y723" s="32"/>
    </row>
    <row r="724">
      <c r="X724" s="32"/>
      <c r="Y724" s="32"/>
    </row>
    <row r="725">
      <c r="X725" s="32"/>
      <c r="Y725" s="32"/>
    </row>
    <row r="726">
      <c r="X726" s="32"/>
      <c r="Y726" s="32"/>
    </row>
    <row r="727">
      <c r="X727" s="32"/>
      <c r="Y727" s="32"/>
    </row>
    <row r="728">
      <c r="X728" s="32"/>
      <c r="Y728" s="32"/>
    </row>
    <row r="729">
      <c r="X729" s="32"/>
      <c r="Y729" s="32"/>
    </row>
    <row r="730">
      <c r="X730" s="32"/>
      <c r="Y730" s="32"/>
    </row>
    <row r="731">
      <c r="X731" s="32"/>
      <c r="Y731" s="32"/>
    </row>
    <row r="732">
      <c r="X732" s="32"/>
      <c r="Y732" s="32"/>
    </row>
    <row r="733">
      <c r="X733" s="32"/>
      <c r="Y733" s="32"/>
    </row>
    <row r="734">
      <c r="X734" s="32"/>
      <c r="Y734" s="32"/>
    </row>
    <row r="735">
      <c r="X735" s="32"/>
      <c r="Y735" s="32"/>
    </row>
    <row r="736">
      <c r="X736" s="32"/>
      <c r="Y736" s="32"/>
    </row>
    <row r="737">
      <c r="X737" s="32"/>
      <c r="Y737" s="32"/>
    </row>
    <row r="738">
      <c r="X738" s="32"/>
      <c r="Y738" s="32"/>
    </row>
    <row r="739">
      <c r="X739" s="32"/>
      <c r="Y739" s="32"/>
    </row>
    <row r="740">
      <c r="X740" s="32"/>
      <c r="Y740" s="32"/>
    </row>
    <row r="741">
      <c r="X741" s="32"/>
      <c r="Y741" s="32"/>
    </row>
    <row r="742">
      <c r="X742" s="32"/>
      <c r="Y742" s="32"/>
    </row>
    <row r="743">
      <c r="X743" s="32"/>
      <c r="Y743" s="32"/>
    </row>
    <row r="744">
      <c r="X744" s="32"/>
      <c r="Y744" s="32"/>
    </row>
    <row r="745">
      <c r="X745" s="32"/>
      <c r="Y745" s="32"/>
    </row>
    <row r="746">
      <c r="X746" s="32"/>
      <c r="Y746" s="32"/>
    </row>
    <row r="747">
      <c r="X747" s="32"/>
      <c r="Y747" s="32"/>
    </row>
    <row r="748">
      <c r="X748" s="32"/>
      <c r="Y748" s="32"/>
    </row>
    <row r="749">
      <c r="X749" s="32"/>
      <c r="Y749" s="32"/>
    </row>
    <row r="750">
      <c r="X750" s="32"/>
      <c r="Y750" s="32"/>
    </row>
    <row r="751">
      <c r="X751" s="32"/>
      <c r="Y751" s="32"/>
    </row>
    <row r="752">
      <c r="X752" s="32"/>
      <c r="Y752" s="32"/>
    </row>
    <row r="753">
      <c r="X753" s="32"/>
      <c r="Y753" s="32"/>
    </row>
    <row r="754">
      <c r="X754" s="32"/>
      <c r="Y754" s="32"/>
    </row>
    <row r="755">
      <c r="X755" s="32"/>
      <c r="Y755" s="32"/>
    </row>
    <row r="756">
      <c r="X756" s="32"/>
      <c r="Y756" s="32"/>
    </row>
    <row r="757">
      <c r="X757" s="32"/>
      <c r="Y757" s="32"/>
    </row>
    <row r="758">
      <c r="X758" s="32"/>
      <c r="Y758" s="32"/>
    </row>
    <row r="759">
      <c r="X759" s="32"/>
      <c r="Y759" s="32"/>
    </row>
    <row r="760">
      <c r="X760" s="32"/>
      <c r="Y760" s="32"/>
    </row>
    <row r="761">
      <c r="X761" s="32"/>
      <c r="Y761" s="32"/>
    </row>
    <row r="762">
      <c r="X762" s="32"/>
      <c r="Y762" s="32"/>
    </row>
    <row r="763">
      <c r="X763" s="32"/>
      <c r="Y763" s="32"/>
    </row>
    <row r="764">
      <c r="X764" s="32"/>
      <c r="Y764" s="32"/>
    </row>
    <row r="765">
      <c r="X765" s="32"/>
      <c r="Y765" s="32"/>
    </row>
    <row r="766">
      <c r="X766" s="32"/>
      <c r="Y766" s="32"/>
    </row>
    <row r="767">
      <c r="X767" s="32"/>
      <c r="Y767" s="32"/>
    </row>
    <row r="768">
      <c r="X768" s="32"/>
      <c r="Y768" s="32"/>
    </row>
    <row r="769">
      <c r="X769" s="32"/>
      <c r="Y769" s="32"/>
    </row>
    <row r="770">
      <c r="X770" s="32"/>
      <c r="Y770" s="32"/>
    </row>
    <row r="771">
      <c r="X771" s="32"/>
      <c r="Y771" s="32"/>
    </row>
    <row r="772">
      <c r="X772" s="32"/>
      <c r="Y772" s="32"/>
    </row>
    <row r="773">
      <c r="X773" s="32"/>
      <c r="Y773" s="32"/>
    </row>
    <row r="774">
      <c r="X774" s="32"/>
      <c r="Y774" s="32"/>
    </row>
    <row r="775">
      <c r="X775" s="32"/>
      <c r="Y775" s="32"/>
    </row>
    <row r="776">
      <c r="X776" s="32"/>
      <c r="Y776" s="32"/>
    </row>
    <row r="777">
      <c r="X777" s="32"/>
      <c r="Y777" s="32"/>
    </row>
    <row r="778">
      <c r="X778" s="32"/>
      <c r="Y778" s="32"/>
    </row>
    <row r="779">
      <c r="X779" s="32"/>
      <c r="Y779" s="32"/>
    </row>
    <row r="780">
      <c r="X780" s="32"/>
      <c r="Y780" s="32"/>
    </row>
    <row r="781">
      <c r="X781" s="32"/>
      <c r="Y781" s="32"/>
    </row>
    <row r="782">
      <c r="X782" s="32"/>
      <c r="Y782" s="32"/>
    </row>
    <row r="783">
      <c r="X783" s="32"/>
      <c r="Y783" s="32"/>
    </row>
    <row r="784">
      <c r="X784" s="32"/>
      <c r="Y784" s="32"/>
    </row>
    <row r="785">
      <c r="X785" s="32"/>
      <c r="Y785" s="32"/>
    </row>
    <row r="786">
      <c r="X786" s="32"/>
      <c r="Y786" s="32"/>
    </row>
    <row r="787">
      <c r="X787" s="32"/>
      <c r="Y787" s="32"/>
    </row>
    <row r="788">
      <c r="X788" s="32"/>
      <c r="Y788" s="32"/>
    </row>
    <row r="789">
      <c r="X789" s="32"/>
      <c r="Y789" s="32"/>
    </row>
    <row r="790">
      <c r="X790" s="32"/>
      <c r="Y790" s="32"/>
    </row>
    <row r="791">
      <c r="X791" s="32"/>
      <c r="Y791" s="32"/>
    </row>
    <row r="792">
      <c r="X792" s="32"/>
      <c r="Y792" s="32"/>
    </row>
    <row r="793">
      <c r="X793" s="32"/>
      <c r="Y793" s="32"/>
    </row>
    <row r="794">
      <c r="X794" s="32"/>
      <c r="Y794" s="32"/>
    </row>
    <row r="795">
      <c r="X795" s="32"/>
      <c r="Y795" s="32"/>
    </row>
    <row r="796">
      <c r="X796" s="32"/>
      <c r="Y796" s="32"/>
    </row>
    <row r="797">
      <c r="X797" s="32"/>
      <c r="Y797" s="32"/>
    </row>
    <row r="798">
      <c r="X798" s="32"/>
      <c r="Y798" s="32"/>
    </row>
    <row r="799">
      <c r="X799" s="32"/>
      <c r="Y799" s="32"/>
    </row>
    <row r="800">
      <c r="X800" s="32"/>
      <c r="Y800" s="32"/>
    </row>
    <row r="801">
      <c r="X801" s="32"/>
      <c r="Y801" s="32"/>
    </row>
    <row r="802">
      <c r="X802" s="32"/>
      <c r="Y802" s="32"/>
    </row>
    <row r="803">
      <c r="X803" s="32"/>
      <c r="Y803" s="32"/>
    </row>
    <row r="804">
      <c r="X804" s="32"/>
      <c r="Y804" s="32"/>
    </row>
    <row r="805">
      <c r="X805" s="32"/>
      <c r="Y805" s="32"/>
    </row>
    <row r="806">
      <c r="X806" s="32"/>
      <c r="Y806" s="32"/>
    </row>
    <row r="807">
      <c r="X807" s="32"/>
      <c r="Y807" s="32"/>
    </row>
    <row r="808">
      <c r="X808" s="32"/>
      <c r="Y808" s="32"/>
    </row>
    <row r="809">
      <c r="X809" s="32"/>
      <c r="Y809" s="32"/>
    </row>
    <row r="810">
      <c r="X810" s="32"/>
      <c r="Y810" s="32"/>
    </row>
    <row r="811">
      <c r="X811" s="32"/>
      <c r="Y811" s="32"/>
    </row>
    <row r="812">
      <c r="X812" s="32"/>
      <c r="Y812" s="32"/>
    </row>
    <row r="813">
      <c r="X813" s="32"/>
      <c r="Y813" s="32"/>
    </row>
    <row r="814">
      <c r="X814" s="32"/>
      <c r="Y814" s="32"/>
    </row>
    <row r="815">
      <c r="X815" s="32"/>
      <c r="Y815" s="32"/>
    </row>
    <row r="816">
      <c r="X816" s="32"/>
      <c r="Y816" s="32"/>
    </row>
    <row r="817">
      <c r="X817" s="32"/>
      <c r="Y817" s="32"/>
    </row>
    <row r="818">
      <c r="X818" s="32"/>
      <c r="Y818" s="32"/>
    </row>
    <row r="819">
      <c r="X819" s="32"/>
      <c r="Y819" s="32"/>
    </row>
    <row r="820">
      <c r="X820" s="32"/>
      <c r="Y820" s="32"/>
    </row>
    <row r="821">
      <c r="X821" s="32"/>
      <c r="Y821" s="32"/>
    </row>
    <row r="822">
      <c r="X822" s="32"/>
      <c r="Y822" s="32"/>
    </row>
    <row r="823">
      <c r="X823" s="32"/>
      <c r="Y823" s="32"/>
    </row>
    <row r="824">
      <c r="X824" s="32"/>
      <c r="Y824" s="32"/>
    </row>
    <row r="825">
      <c r="X825" s="32"/>
      <c r="Y825" s="32"/>
    </row>
    <row r="826">
      <c r="X826" s="32"/>
      <c r="Y826" s="32"/>
    </row>
    <row r="827">
      <c r="X827" s="32"/>
      <c r="Y827" s="32"/>
    </row>
    <row r="828">
      <c r="X828" s="32"/>
      <c r="Y828" s="32"/>
    </row>
    <row r="829">
      <c r="X829" s="32"/>
      <c r="Y829" s="32"/>
    </row>
    <row r="830">
      <c r="X830" s="32"/>
      <c r="Y830" s="32"/>
    </row>
    <row r="831">
      <c r="X831" s="32"/>
      <c r="Y831" s="32"/>
    </row>
    <row r="832">
      <c r="X832" s="32"/>
      <c r="Y832" s="32"/>
    </row>
    <row r="833">
      <c r="X833" s="32"/>
      <c r="Y833" s="32"/>
    </row>
    <row r="834">
      <c r="X834" s="32"/>
      <c r="Y834" s="32"/>
    </row>
    <row r="835">
      <c r="X835" s="32"/>
      <c r="Y835" s="32"/>
    </row>
    <row r="836">
      <c r="X836" s="32"/>
      <c r="Y836" s="32"/>
    </row>
    <row r="837">
      <c r="X837" s="32"/>
      <c r="Y837" s="32"/>
    </row>
    <row r="838">
      <c r="X838" s="32"/>
      <c r="Y838" s="32"/>
    </row>
    <row r="839">
      <c r="X839" s="32"/>
      <c r="Y839" s="32"/>
    </row>
    <row r="840">
      <c r="X840" s="32"/>
      <c r="Y840" s="32"/>
    </row>
    <row r="841">
      <c r="X841" s="32"/>
      <c r="Y841" s="32"/>
    </row>
    <row r="842">
      <c r="X842" s="32"/>
      <c r="Y842" s="32"/>
    </row>
    <row r="843">
      <c r="X843" s="32"/>
      <c r="Y843" s="32"/>
    </row>
    <row r="844">
      <c r="X844" s="32"/>
      <c r="Y844" s="32"/>
    </row>
    <row r="845">
      <c r="X845" s="32"/>
      <c r="Y845" s="32"/>
    </row>
    <row r="846">
      <c r="X846" s="32"/>
      <c r="Y846" s="32"/>
    </row>
    <row r="847">
      <c r="X847" s="32"/>
      <c r="Y847" s="32"/>
    </row>
    <row r="848">
      <c r="X848" s="32"/>
      <c r="Y848" s="32"/>
    </row>
    <row r="849">
      <c r="X849" s="32"/>
      <c r="Y849" s="32"/>
    </row>
    <row r="850">
      <c r="X850" s="32"/>
      <c r="Y850" s="32"/>
    </row>
    <row r="851">
      <c r="X851" s="32"/>
      <c r="Y851" s="32"/>
    </row>
    <row r="852">
      <c r="X852" s="32"/>
      <c r="Y852" s="32"/>
    </row>
    <row r="853">
      <c r="X853" s="32"/>
      <c r="Y853" s="32"/>
    </row>
    <row r="854">
      <c r="X854" s="32"/>
      <c r="Y854" s="32"/>
    </row>
    <row r="855">
      <c r="X855" s="32"/>
      <c r="Y855" s="32"/>
    </row>
    <row r="856">
      <c r="X856" s="32"/>
      <c r="Y856" s="32"/>
    </row>
    <row r="857">
      <c r="X857" s="32"/>
      <c r="Y857" s="32"/>
    </row>
    <row r="858">
      <c r="X858" s="32"/>
      <c r="Y858" s="32"/>
    </row>
    <row r="859">
      <c r="X859" s="32"/>
      <c r="Y859" s="32"/>
    </row>
    <row r="860">
      <c r="X860" s="32"/>
      <c r="Y860" s="32"/>
    </row>
    <row r="861">
      <c r="X861" s="32"/>
      <c r="Y861" s="32"/>
    </row>
    <row r="862">
      <c r="X862" s="32"/>
      <c r="Y862" s="32"/>
    </row>
    <row r="863">
      <c r="X863" s="32"/>
      <c r="Y863" s="32"/>
    </row>
    <row r="864">
      <c r="X864" s="32"/>
      <c r="Y864" s="32"/>
    </row>
    <row r="865">
      <c r="X865" s="32"/>
      <c r="Y865" s="32"/>
    </row>
    <row r="866">
      <c r="X866" s="32"/>
      <c r="Y866" s="32"/>
    </row>
    <row r="867">
      <c r="X867" s="32"/>
      <c r="Y867" s="32"/>
    </row>
    <row r="868">
      <c r="X868" s="32"/>
      <c r="Y868" s="32"/>
    </row>
    <row r="869">
      <c r="X869" s="32"/>
      <c r="Y869" s="32"/>
    </row>
    <row r="870">
      <c r="X870" s="32"/>
      <c r="Y870" s="32"/>
    </row>
    <row r="871">
      <c r="X871" s="32"/>
      <c r="Y871" s="32"/>
    </row>
    <row r="872">
      <c r="X872" s="32"/>
      <c r="Y872" s="32"/>
    </row>
    <row r="873">
      <c r="X873" s="32"/>
      <c r="Y873" s="32"/>
    </row>
    <row r="874">
      <c r="X874" s="32"/>
      <c r="Y874" s="32"/>
    </row>
    <row r="875">
      <c r="X875" s="32"/>
      <c r="Y875" s="32"/>
    </row>
    <row r="876">
      <c r="X876" s="32"/>
      <c r="Y876" s="32"/>
    </row>
    <row r="877">
      <c r="X877" s="32"/>
      <c r="Y877" s="32"/>
    </row>
    <row r="878">
      <c r="X878" s="32"/>
      <c r="Y878" s="32"/>
    </row>
    <row r="879">
      <c r="X879" s="32"/>
      <c r="Y879" s="32"/>
    </row>
    <row r="880">
      <c r="X880" s="32"/>
      <c r="Y880" s="32"/>
    </row>
    <row r="881">
      <c r="X881" s="32"/>
      <c r="Y881" s="32"/>
    </row>
    <row r="882">
      <c r="X882" s="32"/>
      <c r="Y882" s="32"/>
    </row>
    <row r="883">
      <c r="X883" s="32"/>
      <c r="Y883" s="32"/>
    </row>
    <row r="884">
      <c r="X884" s="32"/>
      <c r="Y884" s="32"/>
    </row>
    <row r="885">
      <c r="X885" s="32"/>
      <c r="Y885" s="32"/>
    </row>
    <row r="886">
      <c r="X886" s="32"/>
      <c r="Y886" s="32"/>
    </row>
    <row r="887">
      <c r="X887" s="32"/>
      <c r="Y887" s="32"/>
    </row>
    <row r="888">
      <c r="X888" s="32"/>
      <c r="Y888" s="32"/>
    </row>
    <row r="889">
      <c r="X889" s="32"/>
      <c r="Y889" s="32"/>
    </row>
    <row r="890">
      <c r="X890" s="32"/>
      <c r="Y890" s="32"/>
    </row>
    <row r="891">
      <c r="X891" s="32"/>
      <c r="Y891" s="32"/>
    </row>
    <row r="892">
      <c r="X892" s="32"/>
      <c r="Y892" s="32"/>
    </row>
    <row r="893">
      <c r="X893" s="32"/>
      <c r="Y893" s="32"/>
    </row>
    <row r="894">
      <c r="X894" s="32"/>
      <c r="Y894" s="32"/>
    </row>
    <row r="895">
      <c r="X895" s="32"/>
      <c r="Y895" s="32"/>
    </row>
    <row r="896">
      <c r="X896" s="32"/>
      <c r="Y896" s="32"/>
    </row>
    <row r="897">
      <c r="X897" s="32"/>
      <c r="Y897" s="32"/>
    </row>
    <row r="898">
      <c r="X898" s="32"/>
      <c r="Y898" s="32"/>
    </row>
    <row r="899">
      <c r="X899" s="32"/>
      <c r="Y899" s="32"/>
    </row>
    <row r="900">
      <c r="X900" s="32"/>
      <c r="Y900" s="32"/>
    </row>
    <row r="901">
      <c r="X901" s="32"/>
      <c r="Y901" s="32"/>
    </row>
    <row r="902">
      <c r="X902" s="32"/>
      <c r="Y902" s="32"/>
    </row>
    <row r="903">
      <c r="X903" s="32"/>
      <c r="Y903" s="32"/>
    </row>
    <row r="904">
      <c r="X904" s="32"/>
      <c r="Y904" s="32"/>
    </row>
    <row r="905">
      <c r="X905" s="32"/>
      <c r="Y905" s="32"/>
    </row>
    <row r="906">
      <c r="X906" s="32"/>
      <c r="Y906" s="32"/>
    </row>
    <row r="907">
      <c r="X907" s="32"/>
      <c r="Y907" s="32"/>
    </row>
    <row r="908">
      <c r="X908" s="32"/>
      <c r="Y908" s="32"/>
    </row>
    <row r="909">
      <c r="X909" s="32"/>
      <c r="Y909" s="32"/>
    </row>
    <row r="910">
      <c r="X910" s="32"/>
      <c r="Y910" s="32"/>
    </row>
    <row r="911">
      <c r="X911" s="32"/>
      <c r="Y911" s="32"/>
    </row>
    <row r="912">
      <c r="X912" s="32"/>
      <c r="Y912" s="32"/>
    </row>
    <row r="913">
      <c r="X913" s="32"/>
      <c r="Y913" s="32"/>
    </row>
    <row r="914">
      <c r="X914" s="32"/>
      <c r="Y914" s="32"/>
    </row>
    <row r="915">
      <c r="X915" s="32"/>
      <c r="Y915" s="32"/>
    </row>
    <row r="916">
      <c r="X916" s="32"/>
      <c r="Y916" s="32"/>
    </row>
    <row r="917">
      <c r="X917" s="32"/>
      <c r="Y917" s="32"/>
    </row>
    <row r="918">
      <c r="X918" s="32"/>
      <c r="Y918" s="32"/>
    </row>
    <row r="919">
      <c r="X919" s="32"/>
      <c r="Y919" s="32"/>
    </row>
    <row r="920">
      <c r="X920" s="32"/>
      <c r="Y920" s="32"/>
    </row>
    <row r="921">
      <c r="X921" s="32"/>
      <c r="Y921" s="32"/>
    </row>
    <row r="922">
      <c r="X922" s="32"/>
      <c r="Y922" s="32"/>
    </row>
    <row r="923">
      <c r="X923" s="32"/>
      <c r="Y923" s="32"/>
    </row>
    <row r="924">
      <c r="X924" s="32"/>
      <c r="Y924" s="32"/>
    </row>
    <row r="925">
      <c r="X925" s="32"/>
      <c r="Y925" s="32"/>
    </row>
    <row r="926">
      <c r="X926" s="32"/>
      <c r="Y926" s="32"/>
    </row>
    <row r="927">
      <c r="X927" s="32"/>
      <c r="Y927" s="32"/>
    </row>
    <row r="928">
      <c r="X928" s="32"/>
      <c r="Y928" s="32"/>
    </row>
    <row r="929">
      <c r="X929" s="32"/>
      <c r="Y929" s="32"/>
    </row>
    <row r="930">
      <c r="X930" s="32"/>
      <c r="Y930" s="32"/>
    </row>
    <row r="931">
      <c r="X931" s="32"/>
      <c r="Y931" s="32"/>
    </row>
    <row r="932">
      <c r="X932" s="32"/>
      <c r="Y932" s="32"/>
    </row>
    <row r="933">
      <c r="X933" s="32"/>
      <c r="Y933" s="32"/>
    </row>
    <row r="934">
      <c r="X934" s="32"/>
      <c r="Y934" s="32"/>
    </row>
    <row r="935">
      <c r="X935" s="32"/>
      <c r="Y935" s="32"/>
    </row>
    <row r="936">
      <c r="X936" s="32"/>
      <c r="Y936" s="32"/>
    </row>
    <row r="937">
      <c r="X937" s="32"/>
      <c r="Y937" s="32"/>
    </row>
    <row r="938">
      <c r="X938" s="32"/>
      <c r="Y938" s="32"/>
    </row>
    <row r="939">
      <c r="X939" s="32"/>
      <c r="Y939" s="32"/>
    </row>
    <row r="940">
      <c r="X940" s="32"/>
      <c r="Y940" s="32"/>
    </row>
    <row r="941">
      <c r="X941" s="32"/>
      <c r="Y941" s="32"/>
    </row>
    <row r="942">
      <c r="X942" s="32"/>
      <c r="Y942" s="32"/>
    </row>
    <row r="943">
      <c r="X943" s="32"/>
      <c r="Y943" s="32"/>
    </row>
    <row r="944">
      <c r="X944" s="32"/>
      <c r="Y944" s="32"/>
    </row>
    <row r="945">
      <c r="X945" s="32"/>
      <c r="Y945" s="32"/>
    </row>
    <row r="946">
      <c r="X946" s="32"/>
      <c r="Y946" s="32"/>
    </row>
    <row r="947">
      <c r="X947" s="32"/>
      <c r="Y947" s="32"/>
    </row>
    <row r="948">
      <c r="X948" s="32"/>
      <c r="Y948" s="32"/>
    </row>
    <row r="949">
      <c r="X949" s="32"/>
      <c r="Y949" s="32"/>
    </row>
    <row r="950">
      <c r="X950" s="32"/>
      <c r="Y950" s="32"/>
    </row>
    <row r="951">
      <c r="X951" s="32"/>
      <c r="Y951" s="32"/>
    </row>
    <row r="952">
      <c r="X952" s="32"/>
      <c r="Y952" s="32"/>
    </row>
    <row r="953">
      <c r="X953" s="32"/>
      <c r="Y953" s="32"/>
    </row>
    <row r="954">
      <c r="X954" s="32"/>
      <c r="Y954" s="32"/>
    </row>
    <row r="955">
      <c r="X955" s="32"/>
      <c r="Y955" s="32"/>
    </row>
    <row r="956">
      <c r="X956" s="32"/>
      <c r="Y956" s="32"/>
    </row>
    <row r="957">
      <c r="X957" s="32"/>
      <c r="Y957" s="32"/>
    </row>
    <row r="958">
      <c r="X958" s="32"/>
      <c r="Y958" s="32"/>
    </row>
    <row r="959">
      <c r="X959" s="32"/>
      <c r="Y959" s="32"/>
    </row>
    <row r="960">
      <c r="X960" s="32"/>
      <c r="Y960" s="32"/>
    </row>
    <row r="961">
      <c r="X961" s="32"/>
      <c r="Y961" s="32"/>
    </row>
    <row r="962">
      <c r="X962" s="32"/>
      <c r="Y962" s="32"/>
    </row>
    <row r="963">
      <c r="X963" s="32"/>
      <c r="Y963" s="32"/>
    </row>
    <row r="964">
      <c r="X964" s="32"/>
      <c r="Y964" s="32"/>
    </row>
    <row r="965">
      <c r="X965" s="32"/>
      <c r="Y965" s="32"/>
    </row>
    <row r="966">
      <c r="X966" s="32"/>
      <c r="Y966" s="32"/>
    </row>
    <row r="967">
      <c r="X967" s="32"/>
      <c r="Y967" s="32"/>
    </row>
    <row r="968">
      <c r="X968" s="32"/>
      <c r="Y968" s="32"/>
    </row>
    <row r="969">
      <c r="X969" s="32"/>
      <c r="Y969" s="32"/>
    </row>
    <row r="970">
      <c r="X970" s="32"/>
      <c r="Y970" s="32"/>
    </row>
    <row r="971">
      <c r="X971" s="32"/>
      <c r="Y971" s="32"/>
    </row>
    <row r="972">
      <c r="X972" s="32"/>
      <c r="Y972" s="32"/>
    </row>
    <row r="973">
      <c r="X973" s="32"/>
      <c r="Y973" s="32"/>
    </row>
    <row r="974">
      <c r="X974" s="32"/>
      <c r="Y974" s="32"/>
    </row>
    <row r="975">
      <c r="X975" s="32"/>
      <c r="Y975" s="32"/>
    </row>
    <row r="976">
      <c r="X976" s="32"/>
      <c r="Y976" s="32"/>
    </row>
    <row r="977">
      <c r="X977" s="32"/>
      <c r="Y977" s="32"/>
    </row>
    <row r="978">
      <c r="X978" s="32"/>
      <c r="Y978" s="32"/>
    </row>
    <row r="979">
      <c r="X979" s="32"/>
      <c r="Y979" s="32"/>
    </row>
    <row r="980">
      <c r="X980" s="32"/>
      <c r="Y980" s="32"/>
    </row>
    <row r="981">
      <c r="X981" s="32"/>
      <c r="Y981" s="32"/>
    </row>
    <row r="982">
      <c r="X982" s="32"/>
      <c r="Y982" s="32"/>
    </row>
    <row r="983">
      <c r="X983" s="32"/>
      <c r="Y983" s="32"/>
    </row>
    <row r="984">
      <c r="X984" s="32"/>
      <c r="Y984" s="32"/>
    </row>
    <row r="985">
      <c r="X985" s="32"/>
      <c r="Y985" s="32"/>
    </row>
    <row r="986">
      <c r="X986" s="32"/>
      <c r="Y986" s="32"/>
    </row>
    <row r="987">
      <c r="X987" s="32"/>
      <c r="Y987" s="32"/>
    </row>
    <row r="988">
      <c r="X988" s="32"/>
      <c r="Y988" s="32"/>
    </row>
    <row r="989">
      <c r="X989" s="32"/>
      <c r="Y989" s="32"/>
    </row>
    <row r="990">
      <c r="X990" s="32"/>
      <c r="Y990" s="32"/>
    </row>
    <row r="991">
      <c r="X991" s="32"/>
      <c r="Y991" s="32"/>
    </row>
    <row r="992">
      <c r="X992" s="32"/>
      <c r="Y992" s="32"/>
    </row>
    <row r="993">
      <c r="X993" s="32"/>
      <c r="Y993" s="32"/>
    </row>
    <row r="994">
      <c r="X994" s="32"/>
      <c r="Y994" s="32"/>
    </row>
    <row r="995">
      <c r="X995" s="32"/>
      <c r="Y995" s="32"/>
    </row>
    <row r="996">
      <c r="X996" s="32"/>
      <c r="Y996" s="32"/>
    </row>
    <row r="997">
      <c r="X997" s="32"/>
      <c r="Y997" s="32"/>
    </row>
    <row r="998">
      <c r="X998" s="32"/>
      <c r="Y998" s="32"/>
    </row>
    <row r="999">
      <c r="X999" s="32"/>
      <c r="Y999" s="32"/>
    </row>
    <row r="1000">
      <c r="X1000" s="32"/>
      <c r="Y1000" s="32"/>
    </row>
  </sheetData>
  <mergeCells count="1">
    <mergeCell ref="A17:B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0</v>
      </c>
      <c r="B1" s="3" t="s">
        <v>155</v>
      </c>
      <c r="C1" s="3" t="s">
        <v>156</v>
      </c>
      <c r="D1" s="3" t="s">
        <v>157</v>
      </c>
      <c r="E1" s="3" t="s">
        <v>158</v>
      </c>
    </row>
    <row r="2">
      <c r="A2" s="43" t="s">
        <v>11</v>
      </c>
      <c r="B2" s="44">
        <v>900000.0</v>
      </c>
      <c r="C2" s="44">
        <v>59.0</v>
      </c>
      <c r="D2" s="44">
        <v>4096.0</v>
      </c>
      <c r="E2" s="44">
        <f t="shared" ref="E2:E7" si="1">CEILING(B2*C2/D2)</f>
        <v>12964</v>
      </c>
    </row>
    <row r="3">
      <c r="A3" s="43" t="s">
        <v>14</v>
      </c>
      <c r="B3" s="44">
        <v>180000.0</v>
      </c>
      <c r="C3" s="44">
        <v>101.0</v>
      </c>
      <c r="D3" s="44">
        <v>4096.0</v>
      </c>
      <c r="E3" s="44">
        <f t="shared" si="1"/>
        <v>4439</v>
      </c>
    </row>
    <row r="4">
      <c r="A4" s="48" t="s">
        <v>11</v>
      </c>
      <c r="B4" s="50">
        <f t="shared" ref="B4:B5" si="2">B2*6</f>
        <v>5400000</v>
      </c>
      <c r="C4" s="50">
        <v>59.0</v>
      </c>
      <c r="D4" s="50">
        <v>4096.0</v>
      </c>
      <c r="E4" s="50">
        <f t="shared" si="1"/>
        <v>77784</v>
      </c>
    </row>
    <row r="5">
      <c r="A5" s="48" t="s">
        <v>14</v>
      </c>
      <c r="B5" s="50">
        <f t="shared" si="2"/>
        <v>1080000</v>
      </c>
      <c r="C5" s="50">
        <v>101.0</v>
      </c>
      <c r="D5" s="50">
        <v>4096.0</v>
      </c>
      <c r="E5" s="50">
        <f t="shared" si="1"/>
        <v>26631</v>
      </c>
    </row>
    <row r="6">
      <c r="A6" s="44" t="s">
        <v>11</v>
      </c>
      <c r="B6" s="44">
        <f t="shared" ref="B6:B7" si="3">B4*2</f>
        <v>10800000</v>
      </c>
      <c r="C6" s="44">
        <v>59.0</v>
      </c>
      <c r="D6" s="44">
        <v>4096.0</v>
      </c>
      <c r="E6" s="44">
        <f t="shared" si="1"/>
        <v>155567</v>
      </c>
    </row>
    <row r="7">
      <c r="A7" s="43" t="s">
        <v>166</v>
      </c>
      <c r="B7" s="44">
        <f t="shared" si="3"/>
        <v>2160000</v>
      </c>
      <c r="C7" s="44">
        <v>101.0</v>
      </c>
      <c r="D7" s="44">
        <v>4096.0</v>
      </c>
      <c r="E7" s="44">
        <f t="shared" si="1"/>
        <v>53262</v>
      </c>
    </row>
  </sheetData>
  <drawing r:id="rId1"/>
</worksheet>
</file>