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sa\workspaceJEE\UBUassistant\doc\latex\"/>
    </mc:Choice>
  </mc:AlternateContent>
  <bookViews>
    <workbookView xWindow="0" yWindow="0" windowWidth="16215" windowHeight="7530" firstSheet="7" activeTab="14"/>
  </bookViews>
  <sheets>
    <sheet name="Sprint 0" sheetId="1" r:id="rId1"/>
    <sheet name="Sprint 1" sheetId="2" r:id="rId2"/>
    <sheet name="Sprint 2" sheetId="3" r:id="rId3"/>
    <sheet name="Sprint 3" sheetId="5" r:id="rId4"/>
    <sheet name="Sprint 4" sheetId="6" r:id="rId5"/>
    <sheet name="Sprint 5" sheetId="7" r:id="rId6"/>
    <sheet name="Sprint 6" sheetId="8" r:id="rId7"/>
    <sheet name="Sprint 7" sheetId="9" r:id="rId8"/>
    <sheet name="Sprint 8" sheetId="10" r:id="rId9"/>
    <sheet name="Sprint 9" sheetId="11" r:id="rId10"/>
    <sheet name="Sprint 10" sheetId="12" r:id="rId11"/>
    <sheet name="Sprint 11" sheetId="13" r:id="rId12"/>
    <sheet name="Sprint 12" sheetId="15" r:id="rId13"/>
    <sheet name="Sprint 13" sheetId="16" r:id="rId14"/>
    <sheet name="Resumen" sheetId="14" r:id="rId1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4" l="1"/>
  <c r="C6" i="14" l="1"/>
  <c r="J14" i="16"/>
  <c r="I14" i="16"/>
  <c r="D14" i="16"/>
  <c r="E14" i="16" s="1"/>
  <c r="F14" i="16" s="1"/>
  <c r="G14" i="16" s="1"/>
  <c r="H14" i="16" s="1"/>
  <c r="C14" i="16"/>
  <c r="D13" i="16"/>
  <c r="E13" i="16" s="1"/>
  <c r="F13" i="16" s="1"/>
  <c r="G13" i="16" s="1"/>
  <c r="H13" i="16" s="1"/>
  <c r="C13" i="16"/>
  <c r="B13" i="16"/>
  <c r="C5" i="14" l="1"/>
  <c r="C7" i="14" l="1"/>
  <c r="C4" i="14"/>
  <c r="B14" i="16" l="1"/>
  <c r="D10" i="15" l="1"/>
  <c r="E10" i="15" s="1"/>
  <c r="F10" i="15" s="1"/>
  <c r="G10" i="15" s="1"/>
  <c r="H10" i="15" s="1"/>
  <c r="J11" i="15"/>
  <c r="I11" i="15"/>
  <c r="B10" i="15"/>
  <c r="C10" i="15" s="1"/>
  <c r="B11" i="15" l="1"/>
  <c r="C11" i="15" s="1"/>
  <c r="D11" i="15" s="1"/>
  <c r="E11" i="15" s="1"/>
  <c r="F11" i="15" s="1"/>
  <c r="G11" i="15" s="1"/>
  <c r="H11" i="15" s="1"/>
  <c r="C9" i="14" l="1"/>
  <c r="E5" i="14" s="1"/>
  <c r="J13" i="13"/>
  <c r="I13" i="13"/>
  <c r="B12" i="13"/>
  <c r="B13" i="13" s="1"/>
  <c r="C13" i="13" s="1"/>
  <c r="D13" i="13" s="1"/>
  <c r="E13" i="13" s="1"/>
  <c r="F13" i="13" s="1"/>
  <c r="G13" i="13" s="1"/>
  <c r="H13" i="13" s="1"/>
  <c r="O11" i="12"/>
  <c r="N11" i="12"/>
  <c r="B8" i="12"/>
  <c r="B9" i="12" s="1"/>
  <c r="C9" i="12" s="1"/>
  <c r="D9" i="12" s="1"/>
  <c r="E9" i="12" s="1"/>
  <c r="F9" i="12" s="1"/>
  <c r="G9" i="12" s="1"/>
  <c r="H9" i="12" s="1"/>
  <c r="I9" i="12" s="1"/>
  <c r="J9" i="12" s="1"/>
  <c r="K9" i="12" s="1"/>
  <c r="L9" i="12" s="1"/>
  <c r="M9" i="12" s="1"/>
  <c r="N9" i="12" s="1"/>
  <c r="O9" i="12" s="1"/>
  <c r="J17" i="11"/>
  <c r="K17" i="11" s="1"/>
  <c r="J16" i="11"/>
  <c r="K16" i="11" s="1"/>
  <c r="M17" i="11"/>
  <c r="L17" i="11"/>
  <c r="B16" i="11"/>
  <c r="B17" i="11" s="1"/>
  <c r="C17" i="11" s="1"/>
  <c r="D17" i="11" s="1"/>
  <c r="E17" i="11" s="1"/>
  <c r="F17" i="11" s="1"/>
  <c r="G17" i="11" s="1"/>
  <c r="H17" i="11" s="1"/>
  <c r="I17" i="11" s="1"/>
  <c r="L14" i="10"/>
  <c r="K14" i="10"/>
  <c r="B13" i="10"/>
  <c r="B14" i="10" s="1"/>
  <c r="C14" i="10" s="1"/>
  <c r="D14" i="10" s="1"/>
  <c r="E14" i="10" s="1"/>
  <c r="F14" i="10" s="1"/>
  <c r="G14" i="10" s="1"/>
  <c r="H14" i="10" s="1"/>
  <c r="I14" i="10" s="1"/>
  <c r="J14" i="10" s="1"/>
  <c r="P18" i="9"/>
  <c r="O18" i="9"/>
  <c r="B15" i="9"/>
  <c r="B16" i="9" s="1"/>
  <c r="C16" i="9" s="1"/>
  <c r="D16" i="9" s="1"/>
  <c r="E16" i="9" s="1"/>
  <c r="F16" i="9" s="1"/>
  <c r="G16" i="9" s="1"/>
  <c r="H16" i="9" s="1"/>
  <c r="I16" i="9" s="1"/>
  <c r="J16" i="9" s="1"/>
  <c r="K16" i="9" s="1"/>
  <c r="L16" i="9" s="1"/>
  <c r="M16" i="9" s="1"/>
  <c r="N16" i="9" s="1"/>
  <c r="O16" i="9" s="1"/>
  <c r="P16" i="9" s="1"/>
  <c r="E4" i="14" l="1"/>
  <c r="E6" i="14"/>
  <c r="E7" i="14"/>
  <c r="C12" i="13"/>
  <c r="D12" i="13" s="1"/>
  <c r="E12" i="13" s="1"/>
  <c r="F12" i="13" s="1"/>
  <c r="G12" i="13" s="1"/>
  <c r="H12" i="13" s="1"/>
  <c r="C8" i="12"/>
  <c r="D8" i="12" s="1"/>
  <c r="E8" i="12" s="1"/>
  <c r="F8" i="12" s="1"/>
  <c r="G8" i="12" s="1"/>
  <c r="H8" i="12" s="1"/>
  <c r="I8" i="12" s="1"/>
  <c r="J8" i="12" s="1"/>
  <c r="K8" i="12" s="1"/>
  <c r="L8" i="12" s="1"/>
  <c r="M8" i="12" s="1"/>
  <c r="N8" i="12" s="1"/>
  <c r="O8" i="12" s="1"/>
  <c r="C16" i="11"/>
  <c r="D16" i="11" s="1"/>
  <c r="E16" i="11" s="1"/>
  <c r="F16" i="11" s="1"/>
  <c r="G16" i="11" s="1"/>
  <c r="H16" i="11" s="1"/>
  <c r="I16" i="11" s="1"/>
  <c r="C13" i="10"/>
  <c r="D13" i="10" s="1"/>
  <c r="E13" i="10" s="1"/>
  <c r="F13" i="10" s="1"/>
  <c r="G13" i="10" s="1"/>
  <c r="H13" i="10" s="1"/>
  <c r="I13" i="10" s="1"/>
  <c r="J13" i="10" s="1"/>
  <c r="C15" i="9"/>
  <c r="D15" i="9" s="1"/>
  <c r="E15" i="9" s="1"/>
  <c r="F15" i="9" s="1"/>
  <c r="G15" i="9" s="1"/>
  <c r="H15" i="9" s="1"/>
  <c r="I15" i="9" s="1"/>
  <c r="J15" i="9" s="1"/>
  <c r="K15" i="9" s="1"/>
  <c r="L15" i="9" s="1"/>
  <c r="M15" i="9" s="1"/>
  <c r="N15" i="9" s="1"/>
  <c r="O15" i="9" s="1"/>
  <c r="P15" i="9" s="1"/>
  <c r="R13" i="8"/>
  <c r="N11" i="8"/>
  <c r="O11" i="8" s="1"/>
  <c r="P11" i="8" s="1"/>
  <c r="Q11" i="8" s="1"/>
  <c r="R11" i="8" s="1"/>
  <c r="J11" i="8"/>
  <c r="K11" i="8" s="1"/>
  <c r="L11" i="8" s="1"/>
  <c r="M11" i="8" s="1"/>
  <c r="D11" i="8"/>
  <c r="E11" i="8" s="1"/>
  <c r="F11" i="8" s="1"/>
  <c r="G11" i="8" s="1"/>
  <c r="H11" i="8" s="1"/>
  <c r="I11" i="8" s="1"/>
  <c r="C11" i="8"/>
  <c r="B11" i="8"/>
  <c r="Q13" i="8"/>
  <c r="B10" i="8"/>
  <c r="C10" i="8" s="1"/>
  <c r="D10" i="8" s="1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K7" i="7"/>
  <c r="J7" i="7"/>
  <c r="B6" i="7"/>
  <c r="C6" i="7" s="1"/>
  <c r="D6" i="7" s="1"/>
  <c r="E6" i="7" s="1"/>
  <c r="F6" i="7" s="1"/>
  <c r="G6" i="7" s="1"/>
  <c r="H6" i="7" s="1"/>
  <c r="I6" i="7" s="1"/>
  <c r="K8" i="6"/>
  <c r="J8" i="6"/>
  <c r="B7" i="6"/>
  <c r="C7" i="6" s="1"/>
  <c r="D7" i="6" s="1"/>
  <c r="E7" i="6" s="1"/>
  <c r="F7" i="6" s="1"/>
  <c r="G7" i="6" s="1"/>
  <c r="H7" i="6" s="1"/>
  <c r="I7" i="6" s="1"/>
  <c r="K12" i="5"/>
  <c r="J12" i="5"/>
  <c r="D11" i="5"/>
  <c r="E11" i="5" s="1"/>
  <c r="F11" i="5" s="1"/>
  <c r="G11" i="5" s="1"/>
  <c r="H11" i="5" s="1"/>
  <c r="I11" i="5" s="1"/>
  <c r="C11" i="5"/>
  <c r="B11" i="5"/>
  <c r="K10" i="3"/>
  <c r="J10" i="3"/>
  <c r="B9" i="3"/>
  <c r="C9" i="3" s="1"/>
  <c r="D9" i="3" s="1"/>
  <c r="E9" i="3" s="1"/>
  <c r="F9" i="3" s="1"/>
  <c r="G9" i="3" s="1"/>
  <c r="H9" i="3" s="1"/>
  <c r="I9" i="3" s="1"/>
  <c r="B7" i="7" l="1"/>
  <c r="C7" i="7" s="1"/>
  <c r="D7" i="7" s="1"/>
  <c r="E7" i="7" s="1"/>
  <c r="F7" i="7" s="1"/>
  <c r="G7" i="7" s="1"/>
  <c r="H7" i="7" s="1"/>
  <c r="I7" i="7" s="1"/>
  <c r="B8" i="6"/>
  <c r="C8" i="6" s="1"/>
  <c r="D8" i="6" s="1"/>
  <c r="E8" i="6" s="1"/>
  <c r="F8" i="6" s="1"/>
  <c r="G8" i="6" s="1"/>
  <c r="H8" i="6" s="1"/>
  <c r="I8" i="6" s="1"/>
  <c r="B12" i="5"/>
  <c r="C12" i="5" s="1"/>
  <c r="D12" i="5" s="1"/>
  <c r="E12" i="5" s="1"/>
  <c r="F12" i="5" s="1"/>
  <c r="G12" i="5" s="1"/>
  <c r="H12" i="5" s="1"/>
  <c r="I12" i="5" s="1"/>
  <c r="B10" i="3"/>
  <c r="C10" i="3" s="1"/>
  <c r="D10" i="3" s="1"/>
  <c r="E10" i="3" s="1"/>
  <c r="F10" i="3" s="1"/>
  <c r="G10" i="3" s="1"/>
  <c r="H10" i="3" s="1"/>
  <c r="I10" i="3" s="1"/>
  <c r="K12" i="1"/>
  <c r="J12" i="1"/>
  <c r="J14" i="2"/>
  <c r="K14" i="2"/>
  <c r="B13" i="2"/>
  <c r="C13" i="2" s="1"/>
  <c r="D13" i="2" s="1"/>
  <c r="E13" i="2" s="1"/>
  <c r="F13" i="2" s="1"/>
  <c r="G13" i="2" s="1"/>
  <c r="H13" i="2" s="1"/>
  <c r="I13" i="2" s="1"/>
  <c r="D11" i="1"/>
  <c r="E11" i="1" s="1"/>
  <c r="F11" i="1" s="1"/>
  <c r="G11" i="1" s="1"/>
  <c r="H11" i="1" s="1"/>
  <c r="I11" i="1" s="1"/>
  <c r="C11" i="1"/>
  <c r="B11" i="1"/>
  <c r="B14" i="2" l="1"/>
  <c r="C14" i="2" s="1"/>
  <c r="D14" i="2" s="1"/>
  <c r="E14" i="2" s="1"/>
  <c r="F14" i="2" s="1"/>
  <c r="G14" i="2" s="1"/>
  <c r="H14" i="2" s="1"/>
  <c r="I14" i="2" s="1"/>
  <c r="B12" i="1"/>
  <c r="C12" i="1" s="1"/>
  <c r="D12" i="1" s="1"/>
  <c r="E12" i="1" s="1"/>
  <c r="F12" i="1" s="1"/>
  <c r="G12" i="1" s="1"/>
  <c r="H12" i="1" s="1"/>
  <c r="I12" i="1" s="1"/>
</calcChain>
</file>

<file path=xl/sharedStrings.xml><?xml version="1.0" encoding="utf-8"?>
<sst xmlns="http://schemas.openxmlformats.org/spreadsheetml/2006/main" count="327" uniqueCount="247">
  <si>
    <t>Elegir el lenguaje de programación</t>
  </si>
  <si>
    <t>Elección del IDE</t>
  </si>
  <si>
    <t>Elección del sistema de comunicación</t>
  </si>
  <si>
    <t>Elección herramienta de gestión de proyectos</t>
  </si>
  <si>
    <t>Elegir repositorio</t>
  </si>
  <si>
    <t>Asentamiento de la idea inicial</t>
  </si>
  <si>
    <t>Elegir hosting repositorio</t>
  </si>
  <si>
    <t>Total Horas</t>
  </si>
  <si>
    <t>15 min</t>
  </si>
  <si>
    <t>45 min</t>
  </si>
  <si>
    <t>2,5 dias</t>
  </si>
  <si>
    <t>1 semana</t>
  </si>
  <si>
    <t>Restante</t>
  </si>
  <si>
    <t>Estimado</t>
  </si>
  <si>
    <t>Sprint 0 (07/02/17 - 13/02/17)</t>
  </si>
  <si>
    <t>Día 1 (07/02/17)</t>
  </si>
  <si>
    <t>Día 2 (08/02/17)</t>
  </si>
  <si>
    <t>Día 3 (09/02/17)</t>
  </si>
  <si>
    <t>Día 4 (10/02/17)</t>
  </si>
  <si>
    <t>Día 5 (11/02/17)</t>
  </si>
  <si>
    <t>Día 6 (12/02/17)</t>
  </si>
  <si>
    <t>Día 7 (13/02/17)</t>
  </si>
  <si>
    <t>Sprint 1 (14/02/17 - 20/02/17)</t>
  </si>
  <si>
    <t>Día 1 (14/02/17)</t>
  </si>
  <si>
    <t>Día 2 (15/02/17)</t>
  </si>
  <si>
    <t>Día 3 (16/02/17)</t>
  </si>
  <si>
    <t>Día 4 (17/02/17)</t>
  </si>
  <si>
    <t>Día 5 (18/02/17)</t>
  </si>
  <si>
    <t>Día 6 (19/02/17)</t>
  </si>
  <si>
    <t>Día 7 (20/02/17)</t>
  </si>
  <si>
    <t>Mejorar el sistema de respuesta de la aproximación inicial.</t>
  </si>
  <si>
    <t>Añadir una carpeta con recursos.</t>
  </si>
  <si>
    <t>Añadir soporte de base de datos</t>
  </si>
  <si>
    <t>Análisis de todas las palabras introducidas por el usuario.</t>
  </si>
  <si>
    <t>Cambios en la forma de representar los casos.</t>
  </si>
  <si>
    <t>Solución de incidencias con la herramienta ColibriStudio</t>
  </si>
  <si>
    <t>Realizar una primera aproximación de requisitos.</t>
  </si>
  <si>
    <t>Realizar una primera aproximación.</t>
  </si>
  <si>
    <t>Identificar ejemplos del proyecto.</t>
  </si>
  <si>
    <t>Selección del framework principal</t>
  </si>
  <si>
    <t>Real</t>
  </si>
  <si>
    <t>Día 1 (21/02/17)</t>
  </si>
  <si>
    <t>Sprint 2 (21/02/17 - 27/02/17)</t>
  </si>
  <si>
    <t>Día 2 (22/02/17)</t>
  </si>
  <si>
    <t>Día 3 (23/02/17)</t>
  </si>
  <si>
    <t>Día 4 (24/02/17)</t>
  </si>
  <si>
    <t>Día 5 (25/02/17)</t>
  </si>
  <si>
    <t>Día 6 (26/02/17)</t>
  </si>
  <si>
    <t>Día 7 (27/02/17)</t>
  </si>
  <si>
    <t>Crear fichero readme para su posterior implementación.</t>
  </si>
  <si>
    <t>Aumentar el numero de palabras clave.</t>
  </si>
  <si>
    <t>Añadir frases más sociables</t>
  </si>
  <si>
    <t>Añadir botones de sugerencia.</t>
  </si>
  <si>
    <t>Añadir botones de utilidad</t>
  </si>
  <si>
    <t>Sprint 3 (28/02/17 - 06/03/17)</t>
  </si>
  <si>
    <t>Día 1 (28/02/17)</t>
  </si>
  <si>
    <t>Actualizar base de datos.</t>
  </si>
  <si>
    <t>Mejorar interfaz gráfica.</t>
  </si>
  <si>
    <t>Controlar la entrada vacía del usuario</t>
  </si>
  <si>
    <t>Crear sistema de valoración gráfica mejor.</t>
  </si>
  <si>
    <t>Permitir redimensionar la interfaz gráfica.</t>
  </si>
  <si>
    <t>Añadir frases tipo para contestar.</t>
  </si>
  <si>
    <t>Añadir clase como capa intermedia entre base de datos.</t>
  </si>
  <si>
    <t>Día 7 (06/03/17)</t>
  </si>
  <si>
    <t>Día 2 (01/03/17)</t>
  </si>
  <si>
    <t>Día 3 (02/03/17)</t>
  </si>
  <si>
    <t>Día 4 (03/03/17)</t>
  </si>
  <si>
    <t>Día 5 (04/03/17)</t>
  </si>
  <si>
    <t>Día 6 (05/03/17)</t>
  </si>
  <si>
    <t>Sprint 4 (07/03/17 - 13/03/17)</t>
  </si>
  <si>
    <t>Día 1 (07/03/17)</t>
  </si>
  <si>
    <t>Día 2 (08/03/17)</t>
  </si>
  <si>
    <t>Día 3 (09/03/17)</t>
  </si>
  <si>
    <t>Día 4 (10/03/17)</t>
  </si>
  <si>
    <t>Día 5 (11/03/17)</t>
  </si>
  <si>
    <t>Día 6 (12/03/17)</t>
  </si>
  <si>
    <t>Día 7 (13/03/17)</t>
  </si>
  <si>
    <t>Añadir sistema para el aprendizaje.</t>
  </si>
  <si>
    <t>Añadir sistema de estadísticas.</t>
  </si>
  <si>
    <t xml:space="preserve">Actualizar el fichero de creación de base de datos. </t>
  </si>
  <si>
    <t>Cambiar la forma de almacenar estadísticas.</t>
  </si>
  <si>
    <t>Sprint 5 (14/03/17 - 20/03/17)</t>
  </si>
  <si>
    <t>Día 1 (14/03/17)</t>
  </si>
  <si>
    <t>Día 2 (15/03/17)</t>
  </si>
  <si>
    <t>Día 3 (16/03/17)</t>
  </si>
  <si>
    <t>Día 4 (17/03/17)</t>
  </si>
  <si>
    <t>Día 5 (18/03/17)</t>
  </si>
  <si>
    <t>Día 6 (19/03/17)</t>
  </si>
  <si>
    <t>Día 7 (20/03/17)</t>
  </si>
  <si>
    <t>Sprint 6 (21/03/17 - 17/04/17)</t>
  </si>
  <si>
    <t>Ofrecer la posibilidad de valorar cuando tenemos respuestas múltiples.</t>
  </si>
  <si>
    <t>Separar la creación de la interfaz gráfica.</t>
  </si>
  <si>
    <t>Guardar estadísticas de búsquedas sin respuesta.</t>
  </si>
  <si>
    <t>Cambiar forma de almacenar las estadísticas en la base de datos.</t>
  </si>
  <si>
    <t>Cambiar el sistema de búsqueda de respuestas.</t>
  </si>
  <si>
    <t>Día 1 (21/03/17)</t>
  </si>
  <si>
    <t>Día 2 (22/03/17)</t>
  </si>
  <si>
    <t>Día 3 (23/03/17)</t>
  </si>
  <si>
    <t>Día 4 (24/03/17)</t>
  </si>
  <si>
    <t>Día 5 (25/03/17)</t>
  </si>
  <si>
    <t>Día 6 (26/03/17)</t>
  </si>
  <si>
    <t>Día 7 (27/03/17)</t>
  </si>
  <si>
    <t>Día 8 (28/03/17)</t>
  </si>
  <si>
    <t>Día 9 (29/03/17)</t>
  </si>
  <si>
    <t>Día 10 (30/03/17)</t>
  </si>
  <si>
    <t>Día 11 (01/04/17)</t>
  </si>
  <si>
    <t>Día 12 (02/04/17)</t>
  </si>
  <si>
    <t>Día 13 (03/04/17)</t>
  </si>
  <si>
    <t>Día 14 (04/04/17)</t>
  </si>
  <si>
    <t>Día 15 (05/04/17)</t>
  </si>
  <si>
    <t>Día 16 (06/04/17)</t>
  </si>
  <si>
    <t>Traducir el proyecto a una aplicación web JSP.</t>
  </si>
  <si>
    <t>Sprint 7 (18/04/17 - 01/05/17)</t>
  </si>
  <si>
    <t>Día 1 (18/04/17)</t>
  </si>
  <si>
    <t>Día 2 (19/04/17)</t>
  </si>
  <si>
    <t>Día 3 (20/04/17)</t>
  </si>
  <si>
    <t>Día 4 (21/04/17)</t>
  </si>
  <si>
    <t>Día 5 (22/04/17)</t>
  </si>
  <si>
    <t>Día 6 (23/04/17)</t>
  </si>
  <si>
    <t>Día 7 (24/04/17)</t>
  </si>
  <si>
    <t>Día 8 (25/04/17)</t>
  </si>
  <si>
    <t>Día 9 (26/04/17)</t>
  </si>
  <si>
    <t>Día 10 (27/04/17)</t>
  </si>
  <si>
    <t>Día 11 (28/04/17)</t>
  </si>
  <si>
    <t>Día 12 (29/04/17)</t>
  </si>
  <si>
    <t>Día 13 (30/04/17)</t>
  </si>
  <si>
    <t>Día 14 (01/04/17)</t>
  </si>
  <si>
    <t>Adaptar la interfaz gráfica a una página JSP.</t>
  </si>
  <si>
    <t>Añadir el sistema de respuesta ante palabras comunes como Hola, Adiós…</t>
  </si>
  <si>
    <t>Eliminar carpeta de la versión anterior del proyecto.</t>
  </si>
  <si>
    <t>Leer ficheros Hibernate de forma dinámica.</t>
  </si>
  <si>
    <t>Añadir/Adaptar la funcionalidad de respuesta al texto introducido por el usuario.</t>
  </si>
  <si>
    <t>Añadir/Adaptar el sistema de recomendación cuando no hay respuesta.</t>
  </si>
  <si>
    <t>Añadir/Adaptar el sistema de aprendizaje.</t>
  </si>
  <si>
    <t>Añadir/Adaptar el sistema de múltiples respuestas.</t>
  </si>
  <si>
    <t>Añadir/Adaptar el sistema de valoración de respuestas.</t>
  </si>
  <si>
    <t>Completar base de datos con más casos.</t>
  </si>
  <si>
    <t>Sprint 8 (02/05/17 - 09/05/17)</t>
  </si>
  <si>
    <t>Día 1 (02/05/17)</t>
  </si>
  <si>
    <t>Día 2 (03/05/17)</t>
  </si>
  <si>
    <t>Día 3 (04/05/17)</t>
  </si>
  <si>
    <t>Día 4 (05/05/17)</t>
  </si>
  <si>
    <t>Día 5 (06/05/17)</t>
  </si>
  <si>
    <t>Día 6 (07/05/17)</t>
  </si>
  <si>
    <t>Día 7 (08/05/17)</t>
  </si>
  <si>
    <t>Día 8 (09/05/17)</t>
  </si>
  <si>
    <t>Generar issues y milestones en GitHub.</t>
  </si>
  <si>
    <t>Comentar y documentar el código</t>
  </si>
  <si>
    <t>Elegir herramientas de realización pruebas.</t>
  </si>
  <si>
    <t>Elegir herramienta documentación.</t>
  </si>
  <si>
    <t>Elegir herramienta de medición de cobertura de código.</t>
  </si>
  <si>
    <t>Elegir herramienta de medición de calidad de código.</t>
  </si>
  <si>
    <t>Cambiar la apariencia de la pagina de acceso.</t>
  </si>
  <si>
    <t>Arreglar respuesta múltiple.</t>
  </si>
  <si>
    <t>Esconder barra de desplazamiento.</t>
  </si>
  <si>
    <t>Día 1 (10/05/17)</t>
  </si>
  <si>
    <t>Día 2 (11/05/17)</t>
  </si>
  <si>
    <t>Día 3 (12/05/17)</t>
  </si>
  <si>
    <t>Día 4 (13/05/17)</t>
  </si>
  <si>
    <t>Día 5 (14/05/17)</t>
  </si>
  <si>
    <t>Día 6 (15/05/17)</t>
  </si>
  <si>
    <t>Día 7 (16/05/17)</t>
  </si>
  <si>
    <t>Día 8 (17/05/17)</t>
  </si>
  <si>
    <t>Fallo, se mantiene el panel de sugerencias.</t>
  </si>
  <si>
    <t>Corregir como se muestra el texto del usuario.</t>
  </si>
  <si>
    <t>Mejorar la apariencia de la aplicación</t>
  </si>
  <si>
    <t>Mejorar usabilidad evitando recordar formulario y poniendo autofocus.</t>
  </si>
  <si>
    <t>Limitar el número de opciones múltiples.</t>
  </si>
  <si>
    <t>Mejorar el sistema de almacenamiento de estadísticas en base de datos.</t>
  </si>
  <si>
    <t>La aplicación no responde correctamente con tildes.</t>
  </si>
  <si>
    <t>Utilizar objetos para almacenar texto.</t>
  </si>
  <si>
    <t>Cambiar el tipo del campo id usuario.</t>
  </si>
  <si>
    <t>Realizar pruebas unitarias</t>
  </si>
  <si>
    <t>Considerar otra herramienta de recubrimiento de test.</t>
  </si>
  <si>
    <t>Realizar una pagina de administración.</t>
  </si>
  <si>
    <t>Sprint 9 (10/05/17 - 18/05/17)</t>
  </si>
  <si>
    <t>Día 9 (18/05/17)</t>
  </si>
  <si>
    <t>Sprint 10 (19/05/17 - 31/05/17)</t>
  </si>
  <si>
    <t>Día 1 (19/05/17)</t>
  </si>
  <si>
    <t>Día 2 (20/05/17)</t>
  </si>
  <si>
    <t>Día 3 (21/05/17)</t>
  </si>
  <si>
    <t>Día 4 (22/05/17)</t>
  </si>
  <si>
    <t>Día 5 (23/05/17)</t>
  </si>
  <si>
    <t>Día 6 (24/05/17)</t>
  </si>
  <si>
    <t>Día 7 (25/05/17)</t>
  </si>
  <si>
    <t>Día 8 (26/05/17)</t>
  </si>
  <si>
    <t>Día 9 (27/05/17)</t>
  </si>
  <si>
    <t>Día 10 (28/05/17)</t>
  </si>
  <si>
    <t>Día 11 (29/05/17)</t>
  </si>
  <si>
    <t>Día 12 (30/05/17)</t>
  </si>
  <si>
    <t>Día 13 (31/05/17)</t>
  </si>
  <si>
    <t>Perfeccionar la pagina de administración.</t>
  </si>
  <si>
    <t>Permitir aprender o ignorar las sugerencias de aprendizaje.</t>
  </si>
  <si>
    <t>Añadir posibilidad de exportar el Log de uso.</t>
  </si>
  <si>
    <t>Añadir menús para añadir, editar y eliminar casos de la base de datos.</t>
  </si>
  <si>
    <t>Solucionar bug, ahora no guarda las valoraciones.</t>
  </si>
  <si>
    <t>Reestructurar archivos y directorios para su simplificación.</t>
  </si>
  <si>
    <t>Añadir la posibilidad de borrar el log</t>
  </si>
  <si>
    <t>Adaptar las tablas que se muestran al ancho de la pantalla.</t>
  </si>
  <si>
    <t>Sprint 11 (01/06/17 - 07/06/17)</t>
  </si>
  <si>
    <t>Día 1 (01/06/17)</t>
  </si>
  <si>
    <t>Día 2 (02/06/17)</t>
  </si>
  <si>
    <t>Día 3 (03/06/17)</t>
  </si>
  <si>
    <t>Día 4 (04/06/17)</t>
  </si>
  <si>
    <t>Día 5 (05/06/17)</t>
  </si>
  <si>
    <t>Día 6 (07/06/17)</t>
  </si>
  <si>
    <t>Aplicación no compatible con Microsoft Edge y Selenium WebDriver</t>
  </si>
  <si>
    <t>Realizar pruebas de interfaz.</t>
  </si>
  <si>
    <t>Posibilitar al usuario cerrar el icono para abrir el asistente.</t>
  </si>
  <si>
    <t>Adaptar la interfaz web a las distintas resoluciones de pantalla y móviles.</t>
  </si>
  <si>
    <t>Documentación</t>
  </si>
  <si>
    <t>Test</t>
  </si>
  <si>
    <t>Bug</t>
  </si>
  <si>
    <t>Feature</t>
  </si>
  <si>
    <t>Issues</t>
  </si>
  <si>
    <t>Horas</t>
  </si>
  <si>
    <t>Porcentaje</t>
  </si>
  <si>
    <t>Añadir carpeta con el framework de inteligencia artificial y sus dependencias.</t>
  </si>
  <si>
    <t>Sprint 12 (08/06/17 - 14/06/17)</t>
  </si>
  <si>
    <t>Día 1 (08/06/17)</t>
  </si>
  <si>
    <t>Día 2 (09/06/17)</t>
  </si>
  <si>
    <t>Día 3 (10/06/17)</t>
  </si>
  <si>
    <t>Día 4 (11/06/17)</t>
  </si>
  <si>
    <t>Día 5 (12/06/17)</t>
  </si>
  <si>
    <t>Día 6 (13/06/17)</t>
  </si>
  <si>
    <t>Añadir documento de licencia GNU GPL.</t>
  </si>
  <si>
    <t>Documentar el primer anexo (manual).</t>
  </si>
  <si>
    <t>Añadir recursos necesarios para su ejecución.</t>
  </si>
  <si>
    <t>Corregir formato en la opción de exportar tabla en xls.</t>
  </si>
  <si>
    <t>Documentar el segundo anexo (especificación de requisitos).</t>
  </si>
  <si>
    <t>Añadir páginas de error propias.</t>
  </si>
  <si>
    <t>Sprint 13 (14/06/17 - 19/06/17)</t>
  </si>
  <si>
    <t>Día 1 (14/06/17)</t>
  </si>
  <si>
    <t>Día 2 (15/06/17)</t>
  </si>
  <si>
    <t>Día 3 (16/06/17)</t>
  </si>
  <si>
    <t>Día 4 (17/06/17)</t>
  </si>
  <si>
    <t>Día 5 (18/06/17)</t>
  </si>
  <si>
    <t>Día 6 (19/06/17)</t>
  </si>
  <si>
    <t>Documentar el tercer anexo (Especificación de diseño).</t>
  </si>
  <si>
    <t>Documentar el cuarto anexo (Documentación técnica de programación).</t>
  </si>
  <si>
    <t>Documentar el quinto anexo (Documentación de usuario).</t>
  </si>
  <si>
    <t>Eliminar bugs encontrados por SonarQube.</t>
  </si>
  <si>
    <t>Hasta Sprint 13</t>
  </si>
  <si>
    <t>Añadir test unitario ausente de la clase DatabaseAdministration.</t>
  </si>
  <si>
    <t>Añadir SonarQube como herramienta de medición de calidad de código.</t>
  </si>
  <si>
    <t>Eliminar Bug cuando hay demasiadas conexiones "Too many connections".</t>
  </si>
  <si>
    <t>Eliminar defectos de código y vulnerabilidades encontradas por SonarQube.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</si>
</sst>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3" fillId="3" borderId="1" xfId="2"/>
    <xf numFmtId="0" fontId="2" fillId="2" borderId="1" xfId="1"/>
    <xf numFmtId="0" fontId="0" fillId="4" borderId="2" xfId="3" applyFont="1"/>
    <xf numFmtId="0" fontId="1" fillId="7" borderId="6" xfId="6" applyBorder="1"/>
    <xf numFmtId="0" fontId="1" fillId="6" borderId="3" xfId="5" applyBorder="1"/>
    <xf numFmtId="0" fontId="1" fillId="6" borderId="4" xfId="5" applyBorder="1"/>
    <xf numFmtId="0" fontId="1" fillId="6" borderId="9" xfId="5" applyBorder="1"/>
    <xf numFmtId="0" fontId="1" fillId="6" borderId="0" xfId="5" applyBorder="1"/>
    <xf numFmtId="2" fontId="1" fillId="6" borderId="3" xfId="5" applyNumberFormat="1" applyBorder="1"/>
    <xf numFmtId="2" fontId="1" fillId="6" borderId="4" xfId="5" applyNumberFormat="1" applyBorder="1"/>
    <xf numFmtId="2" fontId="1" fillId="6" borderId="5" xfId="5" applyNumberFormat="1" applyBorder="1"/>
    <xf numFmtId="2" fontId="1" fillId="6" borderId="9" xfId="5" applyNumberFormat="1" applyBorder="1"/>
    <xf numFmtId="2" fontId="1" fillId="6" borderId="0" xfId="5" applyNumberFormat="1" applyBorder="1"/>
    <xf numFmtId="2" fontId="1" fillId="6" borderId="10" xfId="5" applyNumberFormat="1" applyBorder="1"/>
    <xf numFmtId="2" fontId="1" fillId="7" borderId="3" xfId="6" applyNumberFormat="1" applyBorder="1"/>
    <xf numFmtId="2" fontId="1" fillId="7" borderId="4" xfId="6" applyNumberFormat="1" applyBorder="1"/>
    <xf numFmtId="2" fontId="1" fillId="7" borderId="5" xfId="6" applyNumberFormat="1" applyBorder="1"/>
    <xf numFmtId="2" fontId="1" fillId="7" borderId="6" xfId="6" applyNumberFormat="1" applyBorder="1"/>
    <xf numFmtId="2" fontId="1" fillId="7" borderId="7" xfId="6" applyNumberFormat="1" applyBorder="1"/>
    <xf numFmtId="2" fontId="1" fillId="7" borderId="8" xfId="6" applyNumberFormat="1" applyBorder="1"/>
    <xf numFmtId="0" fontId="0" fillId="7" borderId="7" xfId="6" applyFont="1" applyBorder="1" applyAlignment="1">
      <alignment wrapText="1"/>
    </xf>
    <xf numFmtId="0" fontId="0" fillId="7" borderId="8" xfId="6" applyFont="1" applyBorder="1" applyAlignment="1">
      <alignment wrapText="1"/>
    </xf>
    <xf numFmtId="2" fontId="0" fillId="6" borderId="9" xfId="5" applyNumberFormat="1" applyFont="1" applyBorder="1"/>
    <xf numFmtId="0" fontId="0" fillId="7" borderId="0" xfId="6" applyFont="1" applyBorder="1" applyAlignment="1">
      <alignment wrapText="1"/>
    </xf>
    <xf numFmtId="0" fontId="0" fillId="7" borderId="10" xfId="6" applyFont="1" applyBorder="1" applyAlignment="1">
      <alignment wrapText="1"/>
    </xf>
    <xf numFmtId="0" fontId="1" fillId="7" borderId="9" xfId="6" applyBorder="1"/>
    <xf numFmtId="2" fontId="0" fillId="6" borderId="6" xfId="5" applyNumberFormat="1" applyFont="1" applyBorder="1"/>
    <xf numFmtId="2" fontId="1" fillId="6" borderId="7" xfId="5" applyNumberFormat="1" applyBorder="1"/>
    <xf numFmtId="2" fontId="1" fillId="6" borderId="8" xfId="5" applyNumberFormat="1" applyBorder="1"/>
    <xf numFmtId="0" fontId="1" fillId="6" borderId="4" xfId="5" applyBorder="1" applyAlignment="1">
      <alignment wrapText="1"/>
    </xf>
    <xf numFmtId="0" fontId="1" fillId="6" borderId="5" xfId="5" applyBorder="1" applyAlignment="1">
      <alignment wrapText="1"/>
    </xf>
    <xf numFmtId="0" fontId="1" fillId="6" borderId="0" xfId="5" applyBorder="1" applyAlignment="1">
      <alignment wrapText="1"/>
    </xf>
    <xf numFmtId="0" fontId="1" fillId="6" borderId="10" xfId="5" applyBorder="1" applyAlignment="1">
      <alignment wrapText="1"/>
    </xf>
    <xf numFmtId="0" fontId="4" fillId="8" borderId="0" xfId="0" applyFont="1" applyFill="1"/>
    <xf numFmtId="2" fontId="4" fillId="8" borderId="0" xfId="6" applyNumberFormat="1" applyFont="1" applyFill="1" applyBorder="1"/>
    <xf numFmtId="2" fontId="0" fillId="6" borderId="3" xfId="5" applyNumberFormat="1" applyFont="1" applyBorder="1"/>
    <xf numFmtId="2" fontId="0" fillId="6" borderId="3" xfId="5" applyNumberFormat="1" applyFont="1" applyBorder="1" applyAlignment="1">
      <alignment wrapText="1"/>
    </xf>
    <xf numFmtId="2" fontId="0" fillId="6" borderId="9" xfId="5" applyNumberFormat="1" applyFont="1" applyBorder="1" applyAlignment="1">
      <alignment wrapText="1"/>
    </xf>
    <xf numFmtId="2" fontId="1" fillId="7" borderId="11" xfId="6" applyNumberFormat="1" applyBorder="1"/>
    <xf numFmtId="0" fontId="0" fillId="0" borderId="3" xfId="0" applyBorder="1"/>
    <xf numFmtId="0" fontId="0" fillId="0" borderId="9" xfId="0" applyBorder="1"/>
    <xf numFmtId="0" fontId="1" fillId="7" borderId="6" xfId="6" applyBorder="1" applyAlignment="1">
      <alignment wrapText="1"/>
    </xf>
    <xf numFmtId="2" fontId="0" fillId="6" borderId="9" xfId="5" applyNumberFormat="1" applyFont="1" applyBorder="1" applyAlignment="1"/>
    <xf numFmtId="0" fontId="0" fillId="0" borderId="0" xfId="0" applyBorder="1"/>
    <xf numFmtId="0" fontId="0" fillId="9" borderId="9" xfId="0" applyFill="1" applyBorder="1"/>
    <xf numFmtId="0" fontId="0" fillId="9" borderId="0" xfId="0" applyFill="1" applyBorder="1"/>
    <xf numFmtId="0" fontId="0" fillId="9" borderId="10" xfId="0" applyFill="1" applyBorder="1"/>
    <xf numFmtId="0" fontId="0" fillId="9" borderId="0" xfId="0" applyFill="1"/>
    <xf numFmtId="0" fontId="0" fillId="9" borderId="9" xfId="0" applyFill="1" applyBorder="1" applyAlignment="1">
      <alignment wrapText="1"/>
    </xf>
    <xf numFmtId="0" fontId="0" fillId="0" borderId="0" xfId="0" applyAlignment="1">
      <alignment wrapText="1"/>
    </xf>
    <xf numFmtId="2" fontId="1" fillId="6" borderId="4" xfId="5" applyNumberFormat="1" applyBorder="1" applyAlignment="1">
      <alignment wrapText="1"/>
    </xf>
    <xf numFmtId="0" fontId="0" fillId="9" borderId="0" xfId="0" applyFill="1" applyBorder="1" applyAlignment="1">
      <alignment wrapText="1"/>
    </xf>
    <xf numFmtId="2" fontId="1" fillId="6" borderId="0" xfId="5" applyNumberFormat="1" applyBorder="1" applyAlignment="1">
      <alignment wrapText="1"/>
    </xf>
    <xf numFmtId="2" fontId="1" fillId="7" borderId="4" xfId="6" applyNumberFormat="1" applyBorder="1" applyAlignment="1">
      <alignment wrapText="1"/>
    </xf>
    <xf numFmtId="2" fontId="1" fillId="7" borderId="7" xfId="6" applyNumberFormat="1" applyBorder="1" applyAlignment="1">
      <alignment wrapText="1"/>
    </xf>
    <xf numFmtId="2" fontId="0" fillId="6" borderId="3" xfId="5" applyNumberFormat="1" applyFont="1" applyBorder="1" applyAlignment="1"/>
    <xf numFmtId="0" fontId="0" fillId="9" borderId="9" xfId="0" applyFill="1" applyBorder="1" applyAlignment="1"/>
    <xf numFmtId="2" fontId="0" fillId="9" borderId="9" xfId="5" applyNumberFormat="1" applyFont="1" applyFill="1" applyBorder="1" applyAlignment="1"/>
    <xf numFmtId="2" fontId="1" fillId="9" borderId="0" xfId="5" applyNumberFormat="1" applyFill="1" applyBorder="1" applyAlignment="1">
      <alignment wrapText="1"/>
    </xf>
    <xf numFmtId="2" fontId="1" fillId="9" borderId="0" xfId="5" applyNumberFormat="1" applyFill="1" applyBorder="1"/>
    <xf numFmtId="2" fontId="1" fillId="9" borderId="10" xfId="5" applyNumberFormat="1" applyFill="1" applyBorder="1"/>
    <xf numFmtId="2" fontId="0" fillId="0" borderId="0" xfId="0" applyNumberFormat="1"/>
    <xf numFmtId="9" fontId="0" fillId="0" borderId="0" xfId="7" applyFont="1"/>
    <xf numFmtId="1" fontId="0" fillId="0" borderId="0" xfId="0" applyNumberFormat="1"/>
    <xf numFmtId="2" fontId="0" fillId="9" borderId="0" xfId="0" applyNumberFormat="1" applyFill="1" applyBorder="1" applyAlignment="1">
      <alignment wrapText="1"/>
    </xf>
    <xf numFmtId="2" fontId="0" fillId="9" borderId="0" xfId="0" applyNumberFormat="1" applyFill="1" applyBorder="1"/>
    <xf numFmtId="2" fontId="0" fillId="10" borderId="9" xfId="5" applyNumberFormat="1" applyFont="1" applyFill="1" applyBorder="1" applyAlignment="1"/>
    <xf numFmtId="2" fontId="1" fillId="10" borderId="0" xfId="5" applyNumberFormat="1" applyFill="1" applyBorder="1" applyAlignment="1">
      <alignment wrapText="1"/>
    </xf>
    <xf numFmtId="2" fontId="1" fillId="10" borderId="0" xfId="5" applyNumberFormat="1" applyFill="1" applyBorder="1"/>
    <xf numFmtId="2" fontId="1" fillId="10" borderId="10" xfId="5" applyNumberFormat="1" applyFill="1" applyBorder="1"/>
    <xf numFmtId="0" fontId="4" fillId="5" borderId="3" xfId="4" applyBorder="1" applyAlignment="1">
      <alignment horizontal="center"/>
    </xf>
    <xf numFmtId="0" fontId="4" fillId="5" borderId="4" xfId="4" applyBorder="1" applyAlignment="1">
      <alignment horizontal="center"/>
    </xf>
    <xf numFmtId="0" fontId="4" fillId="5" borderId="5" xfId="4" applyBorder="1" applyAlignment="1">
      <alignment horizontal="center"/>
    </xf>
  </cellXfs>
  <cellStyles count="8">
    <cellStyle name="20% - Énfasis3" xfId="5" builtinId="38"/>
    <cellStyle name="40% - Énfasis3" xfId="6" builtinId="39"/>
    <cellStyle name="Cálculo" xfId="2" builtinId="22"/>
    <cellStyle name="Énfasis3" xfId="4" builtinId="37"/>
    <cellStyle name="Entrada" xfId="1" builtinId="20"/>
    <cellStyle name="Normal" xfId="0" builtinId="0"/>
    <cellStyle name="Notas" xfId="3" builtinId="10"/>
    <cellStyle name="Porcentaje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0'!$A$11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0'!$B$3:$I$3</c:f>
              <c:strCache>
                <c:ptCount val="8"/>
                <c:pt idx="0">
                  <c:v>Total Horas</c:v>
                </c:pt>
                <c:pt idx="1">
                  <c:v>Día 1 (07/02/17)</c:v>
                </c:pt>
                <c:pt idx="2">
                  <c:v>Día 2 (08/02/17)</c:v>
                </c:pt>
                <c:pt idx="3">
                  <c:v>Día 3 (09/02/17)</c:v>
                </c:pt>
                <c:pt idx="4">
                  <c:v>Día 4 (10/02/17)</c:v>
                </c:pt>
                <c:pt idx="5">
                  <c:v>Día 5 (11/02/17)</c:v>
                </c:pt>
                <c:pt idx="6">
                  <c:v>Día 6 (12/02/17)</c:v>
                </c:pt>
                <c:pt idx="7">
                  <c:v>Día 7 (13/02/17)</c:v>
                </c:pt>
              </c:strCache>
            </c:strRef>
          </c:cat>
          <c:val>
            <c:numRef>
              <c:f>'Sprint 0'!$B$11:$I$11</c:f>
              <c:numCache>
                <c:formatCode>0.00</c:formatCode>
                <c:ptCount val="8"/>
                <c:pt idx="0">
                  <c:v>2.25</c:v>
                </c:pt>
                <c:pt idx="1">
                  <c:v>0.5499989999999999</c:v>
                </c:pt>
                <c:pt idx="2">
                  <c:v>0.5499989999999999</c:v>
                </c:pt>
                <c:pt idx="3">
                  <c:v>0.5499989999999999</c:v>
                </c:pt>
                <c:pt idx="4">
                  <c:v>0.5499989999999999</c:v>
                </c:pt>
                <c:pt idx="5">
                  <c:v>0.5499989999999999</c:v>
                </c:pt>
                <c:pt idx="6">
                  <c:v>0.5499989999999999</c:v>
                </c:pt>
                <c:pt idx="7">
                  <c:v>0.5499989999999999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6-4F0B-8669-3EB41E0ED235}"/>
            </c:ext>
          </c:extLst>
        </c:ser>
        <c:ser>
          <c:idx val="1"/>
          <c:order val="1"/>
          <c:tx>
            <c:strRef>
              <c:f>'Sprint 0'!$A$12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0'!$B$3:$I$3</c:f>
              <c:strCache>
                <c:ptCount val="8"/>
                <c:pt idx="0">
                  <c:v>Total Horas</c:v>
                </c:pt>
                <c:pt idx="1">
                  <c:v>Día 1 (07/02/17)</c:v>
                </c:pt>
                <c:pt idx="2">
                  <c:v>Día 2 (08/02/17)</c:v>
                </c:pt>
                <c:pt idx="3">
                  <c:v>Día 3 (09/02/17)</c:v>
                </c:pt>
                <c:pt idx="4">
                  <c:v>Día 4 (10/02/17)</c:v>
                </c:pt>
                <c:pt idx="5">
                  <c:v>Día 5 (11/02/17)</c:v>
                </c:pt>
                <c:pt idx="6">
                  <c:v>Día 6 (12/02/17)</c:v>
                </c:pt>
                <c:pt idx="7">
                  <c:v>Día 7 (13/02/17)</c:v>
                </c:pt>
              </c:strCache>
            </c:strRef>
          </c:cat>
          <c:val>
            <c:numRef>
              <c:f>'Sprint 0'!$B$12:$I$12</c:f>
              <c:numCache>
                <c:formatCode>0.00</c:formatCode>
                <c:ptCount val="8"/>
                <c:pt idx="0">
                  <c:v>2.25</c:v>
                </c:pt>
                <c:pt idx="1">
                  <c:v>1.9285714285714286</c:v>
                </c:pt>
                <c:pt idx="2">
                  <c:v>1.6071428571428572</c:v>
                </c:pt>
                <c:pt idx="3">
                  <c:v>1.2857142857142858</c:v>
                </c:pt>
                <c:pt idx="4">
                  <c:v>0.96428571428571441</c:v>
                </c:pt>
                <c:pt idx="5">
                  <c:v>0.64285714285714302</c:v>
                </c:pt>
                <c:pt idx="6">
                  <c:v>0.32142857142857156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A6-4F0B-8669-3EB41E0ED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9'!$A$16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9'!$B$3:$K$3</c:f>
              <c:strCache>
                <c:ptCount val="10"/>
                <c:pt idx="0">
                  <c:v>Total Horas</c:v>
                </c:pt>
                <c:pt idx="1">
                  <c:v>Día 1 (10/05/17)</c:v>
                </c:pt>
                <c:pt idx="2">
                  <c:v>Día 2 (11/05/17)</c:v>
                </c:pt>
                <c:pt idx="3">
                  <c:v>Día 3 (12/05/17)</c:v>
                </c:pt>
                <c:pt idx="4">
                  <c:v>Día 4 (13/05/17)</c:v>
                </c:pt>
                <c:pt idx="5">
                  <c:v>Día 5 (14/05/17)</c:v>
                </c:pt>
                <c:pt idx="6">
                  <c:v>Día 6 (15/05/17)</c:v>
                </c:pt>
                <c:pt idx="7">
                  <c:v>Día 7 (16/05/17)</c:v>
                </c:pt>
                <c:pt idx="8">
                  <c:v>Día 8 (17/05/17)</c:v>
                </c:pt>
                <c:pt idx="9">
                  <c:v>Día 9 (18/05/17)</c:v>
                </c:pt>
              </c:strCache>
            </c:strRef>
          </c:cat>
          <c:val>
            <c:numRef>
              <c:f>'Sprint 9'!$B$16:$K$16</c:f>
              <c:numCache>
                <c:formatCode>0.00</c:formatCode>
                <c:ptCount val="10"/>
                <c:pt idx="0">
                  <c:v>13</c:v>
                </c:pt>
                <c:pt idx="1">
                  <c:v>13</c:v>
                </c:pt>
                <c:pt idx="2">
                  <c:v>8.5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3-4E0E-A319-467C9B64CF15}"/>
            </c:ext>
          </c:extLst>
        </c:ser>
        <c:ser>
          <c:idx val="1"/>
          <c:order val="1"/>
          <c:tx>
            <c:strRef>
              <c:f>'Sprint 9'!$A$17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9'!$B$3:$K$3</c:f>
              <c:strCache>
                <c:ptCount val="10"/>
                <c:pt idx="0">
                  <c:v>Total Horas</c:v>
                </c:pt>
                <c:pt idx="1">
                  <c:v>Día 1 (10/05/17)</c:v>
                </c:pt>
                <c:pt idx="2">
                  <c:v>Día 2 (11/05/17)</c:v>
                </c:pt>
                <c:pt idx="3">
                  <c:v>Día 3 (12/05/17)</c:v>
                </c:pt>
                <c:pt idx="4">
                  <c:v>Día 4 (13/05/17)</c:v>
                </c:pt>
                <c:pt idx="5">
                  <c:v>Día 5 (14/05/17)</c:v>
                </c:pt>
                <c:pt idx="6">
                  <c:v>Día 6 (15/05/17)</c:v>
                </c:pt>
                <c:pt idx="7">
                  <c:v>Día 7 (16/05/17)</c:v>
                </c:pt>
                <c:pt idx="8">
                  <c:v>Día 8 (17/05/17)</c:v>
                </c:pt>
                <c:pt idx="9">
                  <c:v>Día 9 (18/05/17)</c:v>
                </c:pt>
              </c:strCache>
            </c:strRef>
          </c:cat>
          <c:val>
            <c:numRef>
              <c:f>'Sprint 9'!$B$17:$K$17</c:f>
              <c:numCache>
                <c:formatCode>0.00</c:formatCode>
                <c:ptCount val="10"/>
                <c:pt idx="0">
                  <c:v>13</c:v>
                </c:pt>
                <c:pt idx="1">
                  <c:v>11.555555555555555</c:v>
                </c:pt>
                <c:pt idx="2">
                  <c:v>10.111111111111111</c:v>
                </c:pt>
                <c:pt idx="3">
                  <c:v>8.6666666666666661</c:v>
                </c:pt>
                <c:pt idx="4">
                  <c:v>7.2222222222222214</c:v>
                </c:pt>
                <c:pt idx="5">
                  <c:v>5.7777777777777768</c:v>
                </c:pt>
                <c:pt idx="6">
                  <c:v>4.3333333333333321</c:v>
                </c:pt>
                <c:pt idx="7">
                  <c:v>2.8888888888888875</c:v>
                </c:pt>
                <c:pt idx="8">
                  <c:v>1.4444444444444431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3-4E0E-A319-467C9B64C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10'!$A$8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10'!$B$3:$O$3</c:f>
              <c:strCache>
                <c:ptCount val="14"/>
                <c:pt idx="0">
                  <c:v>Total Horas</c:v>
                </c:pt>
                <c:pt idx="1">
                  <c:v>Día 1 (19/05/17)</c:v>
                </c:pt>
                <c:pt idx="2">
                  <c:v>Día 2 (20/05/17)</c:v>
                </c:pt>
                <c:pt idx="3">
                  <c:v>Día 3 (21/05/17)</c:v>
                </c:pt>
                <c:pt idx="4">
                  <c:v>Día 4 (22/05/17)</c:v>
                </c:pt>
                <c:pt idx="5">
                  <c:v>Día 5 (23/05/17)</c:v>
                </c:pt>
                <c:pt idx="6">
                  <c:v>Día 6 (24/05/17)</c:v>
                </c:pt>
                <c:pt idx="7">
                  <c:v>Día 7 (25/05/17)</c:v>
                </c:pt>
                <c:pt idx="8">
                  <c:v>Día 8 (26/05/17)</c:v>
                </c:pt>
                <c:pt idx="9">
                  <c:v>Día 9 (27/05/17)</c:v>
                </c:pt>
                <c:pt idx="10">
                  <c:v>Día 10 (28/05/17)</c:v>
                </c:pt>
                <c:pt idx="11">
                  <c:v>Día 11 (29/05/17)</c:v>
                </c:pt>
                <c:pt idx="12">
                  <c:v>Día 12 (30/05/17)</c:v>
                </c:pt>
                <c:pt idx="13">
                  <c:v>Día 13 (31/05/17)</c:v>
                </c:pt>
              </c:strCache>
            </c:strRef>
          </c:cat>
          <c:val>
            <c:numRef>
              <c:f>'Sprint 10'!$B$8:$O$8</c:f>
              <c:numCache>
                <c:formatCode>0.00</c:formatCode>
                <c:ptCount val="14"/>
                <c:pt idx="0">
                  <c:v>6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2-4C2C-B26F-5E98AEA72187}"/>
            </c:ext>
          </c:extLst>
        </c:ser>
        <c:ser>
          <c:idx val="1"/>
          <c:order val="1"/>
          <c:tx>
            <c:strRef>
              <c:f>'Sprint 10'!$A$9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10'!$B$3:$O$3</c:f>
              <c:strCache>
                <c:ptCount val="14"/>
                <c:pt idx="0">
                  <c:v>Total Horas</c:v>
                </c:pt>
                <c:pt idx="1">
                  <c:v>Día 1 (19/05/17)</c:v>
                </c:pt>
                <c:pt idx="2">
                  <c:v>Día 2 (20/05/17)</c:v>
                </c:pt>
                <c:pt idx="3">
                  <c:v>Día 3 (21/05/17)</c:v>
                </c:pt>
                <c:pt idx="4">
                  <c:v>Día 4 (22/05/17)</c:v>
                </c:pt>
                <c:pt idx="5">
                  <c:v>Día 5 (23/05/17)</c:v>
                </c:pt>
                <c:pt idx="6">
                  <c:v>Día 6 (24/05/17)</c:v>
                </c:pt>
                <c:pt idx="7">
                  <c:v>Día 7 (25/05/17)</c:v>
                </c:pt>
                <c:pt idx="8">
                  <c:v>Día 8 (26/05/17)</c:v>
                </c:pt>
                <c:pt idx="9">
                  <c:v>Día 9 (27/05/17)</c:v>
                </c:pt>
                <c:pt idx="10">
                  <c:v>Día 10 (28/05/17)</c:v>
                </c:pt>
                <c:pt idx="11">
                  <c:v>Día 11 (29/05/17)</c:v>
                </c:pt>
                <c:pt idx="12">
                  <c:v>Día 12 (30/05/17)</c:v>
                </c:pt>
                <c:pt idx="13">
                  <c:v>Día 13 (31/05/17)</c:v>
                </c:pt>
              </c:strCache>
            </c:strRef>
          </c:cat>
          <c:val>
            <c:numRef>
              <c:f>'Sprint 10'!$B$9:$O$9</c:f>
              <c:numCache>
                <c:formatCode>0.00</c:formatCode>
                <c:ptCount val="14"/>
                <c:pt idx="0">
                  <c:v>6</c:v>
                </c:pt>
                <c:pt idx="1">
                  <c:v>5.5384615384615383</c:v>
                </c:pt>
                <c:pt idx="2">
                  <c:v>5.0769230769230766</c:v>
                </c:pt>
                <c:pt idx="3">
                  <c:v>4.615384615384615</c:v>
                </c:pt>
                <c:pt idx="4">
                  <c:v>4.1538461538461533</c:v>
                </c:pt>
                <c:pt idx="5">
                  <c:v>3.6923076923076916</c:v>
                </c:pt>
                <c:pt idx="6">
                  <c:v>3.2307692307692299</c:v>
                </c:pt>
                <c:pt idx="7">
                  <c:v>2.7692307692307683</c:v>
                </c:pt>
                <c:pt idx="8">
                  <c:v>2.3076923076923066</c:v>
                </c:pt>
                <c:pt idx="9">
                  <c:v>1.8461538461538449</c:v>
                </c:pt>
                <c:pt idx="10">
                  <c:v>1.3846153846153832</c:v>
                </c:pt>
                <c:pt idx="11">
                  <c:v>0.92307692307692168</c:v>
                </c:pt>
                <c:pt idx="12">
                  <c:v>0.46153846153846012</c:v>
                </c:pt>
                <c:pt idx="13">
                  <c:v>-1.4432899320127035E-15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C2-4C2C-B26F-5E98AEA72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11'!$A$12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11'!$B$3:$H$3</c:f>
              <c:strCache>
                <c:ptCount val="7"/>
                <c:pt idx="0">
                  <c:v>Total Horas</c:v>
                </c:pt>
                <c:pt idx="1">
                  <c:v>Día 1 (01/06/17)</c:v>
                </c:pt>
                <c:pt idx="2">
                  <c:v>Día 2 (02/06/17)</c:v>
                </c:pt>
                <c:pt idx="3">
                  <c:v>Día 3 (03/06/17)</c:v>
                </c:pt>
                <c:pt idx="4">
                  <c:v>Día 4 (04/06/17)</c:v>
                </c:pt>
                <c:pt idx="5">
                  <c:v>Día 5 (05/06/17)</c:v>
                </c:pt>
                <c:pt idx="6">
                  <c:v>Día 6 (07/06/17)</c:v>
                </c:pt>
              </c:strCache>
            </c:strRef>
          </c:cat>
          <c:val>
            <c:numRef>
              <c:f>'Sprint 11'!$B$12:$H$12</c:f>
              <c:numCache>
                <c:formatCode>0.00</c:formatCode>
                <c:ptCount val="7"/>
                <c:pt idx="0">
                  <c:v>12.75</c:v>
                </c:pt>
                <c:pt idx="1">
                  <c:v>11.25</c:v>
                </c:pt>
                <c:pt idx="2">
                  <c:v>9.5</c:v>
                </c:pt>
                <c:pt idx="3">
                  <c:v>9.5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B-4937-9D8C-DE51D81D6550}"/>
            </c:ext>
          </c:extLst>
        </c:ser>
        <c:ser>
          <c:idx val="1"/>
          <c:order val="1"/>
          <c:tx>
            <c:strRef>
              <c:f>'Sprint 11'!$A$13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11'!$B$3:$H$3</c:f>
              <c:strCache>
                <c:ptCount val="7"/>
                <c:pt idx="0">
                  <c:v>Total Horas</c:v>
                </c:pt>
                <c:pt idx="1">
                  <c:v>Día 1 (01/06/17)</c:v>
                </c:pt>
                <c:pt idx="2">
                  <c:v>Día 2 (02/06/17)</c:v>
                </c:pt>
                <c:pt idx="3">
                  <c:v>Día 3 (03/06/17)</c:v>
                </c:pt>
                <c:pt idx="4">
                  <c:v>Día 4 (04/06/17)</c:v>
                </c:pt>
                <c:pt idx="5">
                  <c:v>Día 5 (05/06/17)</c:v>
                </c:pt>
                <c:pt idx="6">
                  <c:v>Día 6 (07/06/17)</c:v>
                </c:pt>
              </c:strCache>
            </c:strRef>
          </c:cat>
          <c:val>
            <c:numRef>
              <c:f>'Sprint 11'!$B$13:$H$13</c:f>
              <c:numCache>
                <c:formatCode>0.00</c:formatCode>
                <c:ptCount val="7"/>
                <c:pt idx="0">
                  <c:v>12.75</c:v>
                </c:pt>
                <c:pt idx="1">
                  <c:v>10.625</c:v>
                </c:pt>
                <c:pt idx="2">
                  <c:v>8.5</c:v>
                </c:pt>
                <c:pt idx="3">
                  <c:v>6.375</c:v>
                </c:pt>
                <c:pt idx="4">
                  <c:v>4.25</c:v>
                </c:pt>
                <c:pt idx="5">
                  <c:v>2.125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4B-4937-9D8C-DE51D81D6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12'!$A$10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12'!$B$3:$H$3</c:f>
              <c:strCache>
                <c:ptCount val="7"/>
                <c:pt idx="0">
                  <c:v>Total Horas</c:v>
                </c:pt>
                <c:pt idx="1">
                  <c:v>Día 1 (08/06/17)</c:v>
                </c:pt>
                <c:pt idx="2">
                  <c:v>Día 2 (09/06/17)</c:v>
                </c:pt>
                <c:pt idx="3">
                  <c:v>Día 3 (10/06/17)</c:v>
                </c:pt>
                <c:pt idx="4">
                  <c:v>Día 4 (11/06/17)</c:v>
                </c:pt>
                <c:pt idx="5">
                  <c:v>Día 5 (12/06/17)</c:v>
                </c:pt>
                <c:pt idx="6">
                  <c:v>Día 6 (13/06/17)</c:v>
                </c:pt>
              </c:strCache>
            </c:strRef>
          </c:cat>
          <c:val>
            <c:numRef>
              <c:f>'Sprint 12'!$B$10:$H$10</c:f>
              <c:numCache>
                <c:formatCode>0.00</c:formatCode>
                <c:ptCount val="7"/>
                <c:pt idx="0">
                  <c:v>23.5</c:v>
                </c:pt>
                <c:pt idx="1">
                  <c:v>18.5</c:v>
                </c:pt>
                <c:pt idx="2">
                  <c:v>13.5</c:v>
                </c:pt>
                <c:pt idx="3">
                  <c:v>7.25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2-47A5-8F59-AB2E84FB9119}"/>
            </c:ext>
          </c:extLst>
        </c:ser>
        <c:ser>
          <c:idx val="1"/>
          <c:order val="1"/>
          <c:tx>
            <c:strRef>
              <c:f>'Sprint 12'!$A$11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12'!$B$3:$H$3</c:f>
              <c:strCache>
                <c:ptCount val="7"/>
                <c:pt idx="0">
                  <c:v>Total Horas</c:v>
                </c:pt>
                <c:pt idx="1">
                  <c:v>Día 1 (08/06/17)</c:v>
                </c:pt>
                <c:pt idx="2">
                  <c:v>Día 2 (09/06/17)</c:v>
                </c:pt>
                <c:pt idx="3">
                  <c:v>Día 3 (10/06/17)</c:v>
                </c:pt>
                <c:pt idx="4">
                  <c:v>Día 4 (11/06/17)</c:v>
                </c:pt>
                <c:pt idx="5">
                  <c:v>Día 5 (12/06/17)</c:v>
                </c:pt>
                <c:pt idx="6">
                  <c:v>Día 6 (13/06/17)</c:v>
                </c:pt>
              </c:strCache>
            </c:strRef>
          </c:cat>
          <c:val>
            <c:numRef>
              <c:f>'Sprint 12'!$B$11:$H$11</c:f>
              <c:numCache>
                <c:formatCode>0.00</c:formatCode>
                <c:ptCount val="7"/>
                <c:pt idx="0">
                  <c:v>23.5</c:v>
                </c:pt>
                <c:pt idx="1">
                  <c:v>19.583333333333332</c:v>
                </c:pt>
                <c:pt idx="2">
                  <c:v>15.666666666666666</c:v>
                </c:pt>
                <c:pt idx="3">
                  <c:v>11.75</c:v>
                </c:pt>
                <c:pt idx="4">
                  <c:v>7.8333333333333339</c:v>
                </c:pt>
                <c:pt idx="5">
                  <c:v>3.9166666666666674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2-47A5-8F59-AB2E84FB9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13'!$A$13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13'!$B$3:$H$3</c:f>
              <c:strCache>
                <c:ptCount val="7"/>
                <c:pt idx="0">
                  <c:v>Total Horas</c:v>
                </c:pt>
                <c:pt idx="1">
                  <c:v>Día 1 (14/06/17)</c:v>
                </c:pt>
                <c:pt idx="2">
                  <c:v>Día 2 (15/06/17)</c:v>
                </c:pt>
                <c:pt idx="3">
                  <c:v>Día 3 (16/06/17)</c:v>
                </c:pt>
                <c:pt idx="4">
                  <c:v>Día 4 (17/06/17)</c:v>
                </c:pt>
                <c:pt idx="5">
                  <c:v>Día 5 (18/06/17)</c:v>
                </c:pt>
                <c:pt idx="6">
                  <c:v>Día 6 (19/06/17)</c:v>
                </c:pt>
              </c:strCache>
            </c:strRef>
          </c:cat>
          <c:val>
            <c:numRef>
              <c:f>'Sprint 13'!$B$13:$H$13</c:f>
              <c:numCache>
                <c:formatCode>0.00</c:formatCode>
                <c:ptCount val="7"/>
                <c:pt idx="0">
                  <c:v>20</c:v>
                </c:pt>
                <c:pt idx="1">
                  <c:v>12</c:v>
                </c:pt>
                <c:pt idx="2">
                  <c:v>8.75</c:v>
                </c:pt>
                <c:pt idx="3">
                  <c:v>2.25</c:v>
                </c:pt>
                <c:pt idx="4">
                  <c:v>1.25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72-45F2-AA2D-090A1DF50032}"/>
            </c:ext>
          </c:extLst>
        </c:ser>
        <c:ser>
          <c:idx val="1"/>
          <c:order val="1"/>
          <c:tx>
            <c:strRef>
              <c:f>'Sprint 13'!$A$14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13'!$B$3:$H$3</c:f>
              <c:strCache>
                <c:ptCount val="7"/>
                <c:pt idx="0">
                  <c:v>Total Horas</c:v>
                </c:pt>
                <c:pt idx="1">
                  <c:v>Día 1 (14/06/17)</c:v>
                </c:pt>
                <c:pt idx="2">
                  <c:v>Día 2 (15/06/17)</c:v>
                </c:pt>
                <c:pt idx="3">
                  <c:v>Día 3 (16/06/17)</c:v>
                </c:pt>
                <c:pt idx="4">
                  <c:v>Día 4 (17/06/17)</c:v>
                </c:pt>
                <c:pt idx="5">
                  <c:v>Día 5 (18/06/17)</c:v>
                </c:pt>
                <c:pt idx="6">
                  <c:v>Día 6 (19/06/17)</c:v>
                </c:pt>
              </c:strCache>
            </c:strRef>
          </c:cat>
          <c:val>
            <c:numRef>
              <c:f>'Sprint 13'!$B$14:$H$14</c:f>
              <c:numCache>
                <c:formatCode>0.00</c:formatCode>
                <c:ptCount val="7"/>
                <c:pt idx="0">
                  <c:v>20</c:v>
                </c:pt>
                <c:pt idx="1">
                  <c:v>16.666666666666668</c:v>
                </c:pt>
                <c:pt idx="2">
                  <c:v>13.333333333333334</c:v>
                </c:pt>
                <c:pt idx="3">
                  <c:v>10</c:v>
                </c:pt>
                <c:pt idx="4">
                  <c:v>6.6666666666666661</c:v>
                </c:pt>
                <c:pt idx="5">
                  <c:v>3.3333333333333326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72-45F2-AA2D-090A1DF50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Resumen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CA29-47C4-8B5B-AEAF40B0E348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A29-47C4-8B5B-AEAF40B0E34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A29-47C4-8B5B-AEAF40B0E348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A29-47C4-8B5B-AEAF40B0E3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Resumen!$A$4:$A$7</c:f>
              <c:strCache>
                <c:ptCount val="4"/>
                <c:pt idx="0">
                  <c:v>Documentación</c:v>
                </c:pt>
                <c:pt idx="1">
                  <c:v>Test</c:v>
                </c:pt>
                <c:pt idx="2">
                  <c:v>Bug</c:v>
                </c:pt>
                <c:pt idx="3">
                  <c:v>Feature</c:v>
                </c:pt>
              </c:strCache>
            </c:strRef>
          </c:cat>
          <c:val>
            <c:numRef>
              <c:f>Resumen!$E$4:$E$7</c:f>
              <c:numCache>
                <c:formatCode>0%</c:formatCode>
                <c:ptCount val="4"/>
                <c:pt idx="0">
                  <c:v>0.28997476811206807</c:v>
                </c:pt>
                <c:pt idx="1">
                  <c:v>3.6705666268843008E-2</c:v>
                </c:pt>
                <c:pt idx="2">
                  <c:v>9.9793530168416938E-2</c:v>
                </c:pt>
                <c:pt idx="3">
                  <c:v>0.57352603545067204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9-47C4-8B5B-AEAF40B0E34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1'!$A$13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1'!$B$2:$I$2</c:f>
              <c:strCache>
                <c:ptCount val="8"/>
                <c:pt idx="0">
                  <c:v>Total Horas</c:v>
                </c:pt>
                <c:pt idx="1">
                  <c:v>Día 1 (14/02/17)</c:v>
                </c:pt>
                <c:pt idx="2">
                  <c:v>Día 2 (15/02/17)</c:v>
                </c:pt>
                <c:pt idx="3">
                  <c:v>Día 3 (16/02/17)</c:v>
                </c:pt>
                <c:pt idx="4">
                  <c:v>Día 4 (17/02/17)</c:v>
                </c:pt>
                <c:pt idx="5">
                  <c:v>Día 5 (18/02/17)</c:v>
                </c:pt>
                <c:pt idx="6">
                  <c:v>Día 6 (19/02/17)</c:v>
                </c:pt>
                <c:pt idx="7">
                  <c:v>Día 7 (20/02/17)</c:v>
                </c:pt>
              </c:strCache>
            </c:strRef>
          </c:cat>
          <c:val>
            <c:numRef>
              <c:f>'Sprint 1'!$B$13:$I$13</c:f>
              <c:numCache>
                <c:formatCode>0.00</c:formatCode>
                <c:ptCount val="8"/>
                <c:pt idx="0">
                  <c:v>11.25</c:v>
                </c:pt>
                <c:pt idx="1">
                  <c:v>10.25</c:v>
                </c:pt>
                <c:pt idx="2">
                  <c:v>10.25</c:v>
                </c:pt>
                <c:pt idx="3">
                  <c:v>10.25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0-4D9D-99A8-728A41DC752A}"/>
            </c:ext>
          </c:extLst>
        </c:ser>
        <c:ser>
          <c:idx val="1"/>
          <c:order val="1"/>
          <c:tx>
            <c:strRef>
              <c:f>'Sprint 1'!$A$14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1'!$B$2:$I$2</c:f>
              <c:strCache>
                <c:ptCount val="8"/>
                <c:pt idx="0">
                  <c:v>Total Horas</c:v>
                </c:pt>
                <c:pt idx="1">
                  <c:v>Día 1 (14/02/17)</c:v>
                </c:pt>
                <c:pt idx="2">
                  <c:v>Día 2 (15/02/17)</c:v>
                </c:pt>
                <c:pt idx="3">
                  <c:v>Día 3 (16/02/17)</c:v>
                </c:pt>
                <c:pt idx="4">
                  <c:v>Día 4 (17/02/17)</c:v>
                </c:pt>
                <c:pt idx="5">
                  <c:v>Día 5 (18/02/17)</c:v>
                </c:pt>
                <c:pt idx="6">
                  <c:v>Día 6 (19/02/17)</c:v>
                </c:pt>
                <c:pt idx="7">
                  <c:v>Día 7 (20/02/17)</c:v>
                </c:pt>
              </c:strCache>
            </c:strRef>
          </c:cat>
          <c:val>
            <c:numRef>
              <c:f>'Sprint 1'!$B$14:$I$14</c:f>
              <c:numCache>
                <c:formatCode>0.00</c:formatCode>
                <c:ptCount val="8"/>
                <c:pt idx="0">
                  <c:v>11.25</c:v>
                </c:pt>
                <c:pt idx="1">
                  <c:v>9.6428571428571423</c:v>
                </c:pt>
                <c:pt idx="2">
                  <c:v>8.0357142857142847</c:v>
                </c:pt>
                <c:pt idx="3">
                  <c:v>6.428571428571427</c:v>
                </c:pt>
                <c:pt idx="4">
                  <c:v>4.8214285714285694</c:v>
                </c:pt>
                <c:pt idx="5">
                  <c:v>3.2142857142857122</c:v>
                </c:pt>
                <c:pt idx="6">
                  <c:v>1.607142857142855</c:v>
                </c:pt>
                <c:pt idx="7">
                  <c:v>-2.2204460492503131E-15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0-4D9D-99A8-728A41DC7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2'!$A$9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2'!$B$3:$I$3</c:f>
              <c:strCache>
                <c:ptCount val="8"/>
                <c:pt idx="0">
                  <c:v>Total Horas</c:v>
                </c:pt>
                <c:pt idx="1">
                  <c:v>Día 1 (21/02/17)</c:v>
                </c:pt>
                <c:pt idx="2">
                  <c:v>Día 2 (22/02/17)</c:v>
                </c:pt>
                <c:pt idx="3">
                  <c:v>Día 3 (23/02/17)</c:v>
                </c:pt>
                <c:pt idx="4">
                  <c:v>Día 4 (24/02/17)</c:v>
                </c:pt>
                <c:pt idx="5">
                  <c:v>Día 5 (25/02/17)</c:v>
                </c:pt>
                <c:pt idx="6">
                  <c:v>Día 6 (26/02/17)</c:v>
                </c:pt>
                <c:pt idx="7">
                  <c:v>Día 7 (27/02/17)</c:v>
                </c:pt>
              </c:strCache>
            </c:strRef>
          </c:cat>
          <c:val>
            <c:numRef>
              <c:f>'Sprint 2'!$B$9:$I$9</c:f>
              <c:numCache>
                <c:formatCode>0.00</c:formatCode>
                <c:ptCount val="8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3-48CD-BD5C-4A5BC0F377C5}"/>
            </c:ext>
          </c:extLst>
        </c:ser>
        <c:ser>
          <c:idx val="1"/>
          <c:order val="1"/>
          <c:tx>
            <c:strRef>
              <c:f>'Sprint 2'!$A$10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2'!$B$3:$I$3</c:f>
              <c:strCache>
                <c:ptCount val="8"/>
                <c:pt idx="0">
                  <c:v>Total Horas</c:v>
                </c:pt>
                <c:pt idx="1">
                  <c:v>Día 1 (21/02/17)</c:v>
                </c:pt>
                <c:pt idx="2">
                  <c:v>Día 2 (22/02/17)</c:v>
                </c:pt>
                <c:pt idx="3">
                  <c:v>Día 3 (23/02/17)</c:v>
                </c:pt>
                <c:pt idx="4">
                  <c:v>Día 4 (24/02/17)</c:v>
                </c:pt>
                <c:pt idx="5">
                  <c:v>Día 5 (25/02/17)</c:v>
                </c:pt>
                <c:pt idx="6">
                  <c:v>Día 6 (26/02/17)</c:v>
                </c:pt>
                <c:pt idx="7">
                  <c:v>Día 7 (27/02/17)</c:v>
                </c:pt>
              </c:strCache>
            </c:strRef>
          </c:cat>
          <c:val>
            <c:numRef>
              <c:f>'Sprint 2'!$B$10:$I$10</c:f>
              <c:numCache>
                <c:formatCode>0.00</c:formatCode>
                <c:ptCount val="8"/>
                <c:pt idx="0">
                  <c:v>5.5</c:v>
                </c:pt>
                <c:pt idx="1">
                  <c:v>4.7142857142857144</c:v>
                </c:pt>
                <c:pt idx="2">
                  <c:v>3.9285714285714288</c:v>
                </c:pt>
                <c:pt idx="3">
                  <c:v>3.1428571428571432</c:v>
                </c:pt>
                <c:pt idx="4">
                  <c:v>2.3571428571428577</c:v>
                </c:pt>
                <c:pt idx="5">
                  <c:v>1.5714285714285721</c:v>
                </c:pt>
                <c:pt idx="6">
                  <c:v>0.78571428571428636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3-48CD-BD5C-4A5BC0F37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3'!$A$11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3'!$B$3:$I$3</c:f>
              <c:strCache>
                <c:ptCount val="8"/>
                <c:pt idx="0">
                  <c:v>Total Horas</c:v>
                </c:pt>
                <c:pt idx="1">
                  <c:v>Día 1 (28/02/17)</c:v>
                </c:pt>
                <c:pt idx="2">
                  <c:v>Día 2 (01/03/17)</c:v>
                </c:pt>
                <c:pt idx="3">
                  <c:v>Día 3 (02/03/17)</c:v>
                </c:pt>
                <c:pt idx="4">
                  <c:v>Día 4 (03/03/17)</c:v>
                </c:pt>
                <c:pt idx="5">
                  <c:v>Día 5 (04/03/17)</c:v>
                </c:pt>
                <c:pt idx="6">
                  <c:v>Día 6 (05/03/17)</c:v>
                </c:pt>
                <c:pt idx="7">
                  <c:v>Día 7 (06/03/17)</c:v>
                </c:pt>
              </c:strCache>
            </c:strRef>
          </c:cat>
          <c:val>
            <c:numRef>
              <c:f>'Sprint 3'!$B$11:$I$11</c:f>
              <c:numCache>
                <c:formatCode>0.00</c:formatCode>
                <c:ptCount val="8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4</c:v>
                </c:pt>
                <c:pt idx="4">
                  <c:v>0.75</c:v>
                </c:pt>
                <c:pt idx="5">
                  <c:v>0.75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E-4F56-9DCA-69A47F4F79AD}"/>
            </c:ext>
          </c:extLst>
        </c:ser>
        <c:ser>
          <c:idx val="1"/>
          <c:order val="1"/>
          <c:tx>
            <c:strRef>
              <c:f>'Sprint 3'!$A$12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3'!$B$3:$I$3</c:f>
              <c:strCache>
                <c:ptCount val="8"/>
                <c:pt idx="0">
                  <c:v>Total Horas</c:v>
                </c:pt>
                <c:pt idx="1">
                  <c:v>Día 1 (28/02/17)</c:v>
                </c:pt>
                <c:pt idx="2">
                  <c:v>Día 2 (01/03/17)</c:v>
                </c:pt>
                <c:pt idx="3">
                  <c:v>Día 3 (02/03/17)</c:v>
                </c:pt>
                <c:pt idx="4">
                  <c:v>Día 4 (03/03/17)</c:v>
                </c:pt>
                <c:pt idx="5">
                  <c:v>Día 5 (04/03/17)</c:v>
                </c:pt>
                <c:pt idx="6">
                  <c:v>Día 6 (05/03/17)</c:v>
                </c:pt>
                <c:pt idx="7">
                  <c:v>Día 7 (06/03/17)</c:v>
                </c:pt>
              </c:strCache>
            </c:strRef>
          </c:cat>
          <c:val>
            <c:numRef>
              <c:f>'Sprint 3'!$B$12:$I$12</c:f>
              <c:numCache>
                <c:formatCode>0.00</c:formatCode>
                <c:ptCount val="8"/>
                <c:pt idx="0">
                  <c:v>6.5</c:v>
                </c:pt>
                <c:pt idx="1">
                  <c:v>5.5714285714285712</c:v>
                </c:pt>
                <c:pt idx="2">
                  <c:v>4.6428571428571423</c:v>
                </c:pt>
                <c:pt idx="3">
                  <c:v>3.7142857142857135</c:v>
                </c:pt>
                <c:pt idx="4">
                  <c:v>2.7857142857142847</c:v>
                </c:pt>
                <c:pt idx="5">
                  <c:v>1.8571428571428561</c:v>
                </c:pt>
                <c:pt idx="6">
                  <c:v>0.92857142857142749</c:v>
                </c:pt>
                <c:pt idx="7">
                  <c:v>-1.1102230246251565E-15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CE-4F56-9DCA-69A47F4F7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4'!$A$7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4'!$B$3:$I$3</c:f>
              <c:strCache>
                <c:ptCount val="8"/>
                <c:pt idx="0">
                  <c:v>Total Horas</c:v>
                </c:pt>
                <c:pt idx="1">
                  <c:v>Día 1 (07/03/17)</c:v>
                </c:pt>
                <c:pt idx="2">
                  <c:v>Día 2 (08/03/17)</c:v>
                </c:pt>
                <c:pt idx="3">
                  <c:v>Día 3 (09/03/17)</c:v>
                </c:pt>
                <c:pt idx="4">
                  <c:v>Día 4 (10/03/17)</c:v>
                </c:pt>
                <c:pt idx="5">
                  <c:v>Día 5 (11/03/17)</c:v>
                </c:pt>
                <c:pt idx="6">
                  <c:v>Día 6 (12/03/17)</c:v>
                </c:pt>
                <c:pt idx="7">
                  <c:v>Día 7 (13/03/17)</c:v>
                </c:pt>
              </c:strCache>
            </c:strRef>
          </c:cat>
          <c:val>
            <c:numRef>
              <c:f>'Sprint 4'!$B$7:$I$7</c:f>
              <c:numCache>
                <c:formatCode>0.00</c:formatCode>
                <c:ptCount val="8"/>
                <c:pt idx="0">
                  <c:v>4.75</c:v>
                </c:pt>
                <c:pt idx="1">
                  <c:v>4.75</c:v>
                </c:pt>
                <c:pt idx="2">
                  <c:v>4.75</c:v>
                </c:pt>
                <c:pt idx="3">
                  <c:v>4.75</c:v>
                </c:pt>
                <c:pt idx="4">
                  <c:v>4.75</c:v>
                </c:pt>
                <c:pt idx="5">
                  <c:v>4.75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09-4258-9414-49B90CBB59F3}"/>
            </c:ext>
          </c:extLst>
        </c:ser>
        <c:ser>
          <c:idx val="1"/>
          <c:order val="1"/>
          <c:tx>
            <c:strRef>
              <c:f>'Sprint 4'!$A$8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4'!$B$3:$I$3</c:f>
              <c:strCache>
                <c:ptCount val="8"/>
                <c:pt idx="0">
                  <c:v>Total Horas</c:v>
                </c:pt>
                <c:pt idx="1">
                  <c:v>Día 1 (07/03/17)</c:v>
                </c:pt>
                <c:pt idx="2">
                  <c:v>Día 2 (08/03/17)</c:v>
                </c:pt>
                <c:pt idx="3">
                  <c:v>Día 3 (09/03/17)</c:v>
                </c:pt>
                <c:pt idx="4">
                  <c:v>Día 4 (10/03/17)</c:v>
                </c:pt>
                <c:pt idx="5">
                  <c:v>Día 5 (11/03/17)</c:v>
                </c:pt>
                <c:pt idx="6">
                  <c:v>Día 6 (12/03/17)</c:v>
                </c:pt>
                <c:pt idx="7">
                  <c:v>Día 7 (13/03/17)</c:v>
                </c:pt>
              </c:strCache>
            </c:strRef>
          </c:cat>
          <c:val>
            <c:numRef>
              <c:f>'Sprint 4'!$B$8:$I$8</c:f>
              <c:numCache>
                <c:formatCode>0.00</c:formatCode>
                <c:ptCount val="8"/>
                <c:pt idx="0">
                  <c:v>4.75</c:v>
                </c:pt>
                <c:pt idx="1">
                  <c:v>4.0714285714285712</c:v>
                </c:pt>
                <c:pt idx="2">
                  <c:v>3.3928571428571423</c:v>
                </c:pt>
                <c:pt idx="3">
                  <c:v>2.7142857142857135</c:v>
                </c:pt>
                <c:pt idx="4">
                  <c:v>2.0357142857142847</c:v>
                </c:pt>
                <c:pt idx="5">
                  <c:v>1.3571428571428561</c:v>
                </c:pt>
                <c:pt idx="6">
                  <c:v>0.67857142857142749</c:v>
                </c:pt>
                <c:pt idx="7">
                  <c:v>-1.1102230246251565E-15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09-4258-9414-49B90CBB5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5'!$A$6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5'!$B$3:$I$3</c:f>
              <c:strCache>
                <c:ptCount val="8"/>
                <c:pt idx="0">
                  <c:v>Total Horas</c:v>
                </c:pt>
                <c:pt idx="1">
                  <c:v>Día 1 (14/03/17)</c:v>
                </c:pt>
                <c:pt idx="2">
                  <c:v>Día 2 (15/03/17)</c:v>
                </c:pt>
                <c:pt idx="3">
                  <c:v>Día 3 (16/03/17)</c:v>
                </c:pt>
                <c:pt idx="4">
                  <c:v>Día 4 (17/03/17)</c:v>
                </c:pt>
                <c:pt idx="5">
                  <c:v>Día 5 (18/03/17)</c:v>
                </c:pt>
                <c:pt idx="6">
                  <c:v>Día 6 (19/03/17)</c:v>
                </c:pt>
                <c:pt idx="7">
                  <c:v>Día 7 (20/03/17)</c:v>
                </c:pt>
              </c:strCache>
            </c:strRef>
          </c:cat>
          <c:val>
            <c:numRef>
              <c:f>'Sprint 5'!$B$6:$I$6</c:f>
              <c:numCache>
                <c:formatCode>0.00</c:formatCode>
                <c:ptCount val="8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C-444E-9184-F0DB83A70D9B}"/>
            </c:ext>
          </c:extLst>
        </c:ser>
        <c:ser>
          <c:idx val="1"/>
          <c:order val="1"/>
          <c:tx>
            <c:strRef>
              <c:f>'Sprint 5'!$A$7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5'!$B$3:$I$3</c:f>
              <c:strCache>
                <c:ptCount val="8"/>
                <c:pt idx="0">
                  <c:v>Total Horas</c:v>
                </c:pt>
                <c:pt idx="1">
                  <c:v>Día 1 (14/03/17)</c:v>
                </c:pt>
                <c:pt idx="2">
                  <c:v>Día 2 (15/03/17)</c:v>
                </c:pt>
                <c:pt idx="3">
                  <c:v>Día 3 (16/03/17)</c:v>
                </c:pt>
                <c:pt idx="4">
                  <c:v>Día 4 (17/03/17)</c:v>
                </c:pt>
                <c:pt idx="5">
                  <c:v>Día 5 (18/03/17)</c:v>
                </c:pt>
                <c:pt idx="6">
                  <c:v>Día 6 (19/03/17)</c:v>
                </c:pt>
                <c:pt idx="7">
                  <c:v>Día 7 (20/03/17)</c:v>
                </c:pt>
              </c:strCache>
            </c:strRef>
          </c:cat>
          <c:val>
            <c:numRef>
              <c:f>'Sprint 5'!$B$7:$I$7</c:f>
              <c:numCache>
                <c:formatCode>0.00</c:formatCode>
                <c:ptCount val="8"/>
                <c:pt idx="0">
                  <c:v>1.5</c:v>
                </c:pt>
                <c:pt idx="1">
                  <c:v>1.2857142857142858</c:v>
                </c:pt>
                <c:pt idx="2">
                  <c:v>1.0714285714285716</c:v>
                </c:pt>
                <c:pt idx="3">
                  <c:v>0.85714285714285732</c:v>
                </c:pt>
                <c:pt idx="4">
                  <c:v>0.64285714285714302</c:v>
                </c:pt>
                <c:pt idx="5">
                  <c:v>0.42857142857142871</c:v>
                </c:pt>
                <c:pt idx="6">
                  <c:v>0.21428571428571444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C-444E-9184-F0DB83A70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6'!$A$10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6'!$B$3:$R$3</c:f>
              <c:strCache>
                <c:ptCount val="17"/>
                <c:pt idx="0">
                  <c:v>Total Horas</c:v>
                </c:pt>
                <c:pt idx="1">
                  <c:v>Día 1 (21/03/17)</c:v>
                </c:pt>
                <c:pt idx="2">
                  <c:v>Día 2 (22/03/17)</c:v>
                </c:pt>
                <c:pt idx="3">
                  <c:v>Día 3 (23/03/17)</c:v>
                </c:pt>
                <c:pt idx="4">
                  <c:v>Día 4 (24/03/17)</c:v>
                </c:pt>
                <c:pt idx="5">
                  <c:v>Día 5 (25/03/17)</c:v>
                </c:pt>
                <c:pt idx="6">
                  <c:v>Día 6 (26/03/17)</c:v>
                </c:pt>
                <c:pt idx="7">
                  <c:v>Día 7 (27/03/17)</c:v>
                </c:pt>
                <c:pt idx="8">
                  <c:v>Día 8 (28/03/17)</c:v>
                </c:pt>
                <c:pt idx="9">
                  <c:v>Día 9 (29/03/17)</c:v>
                </c:pt>
                <c:pt idx="10">
                  <c:v>Día 10 (30/03/17)</c:v>
                </c:pt>
                <c:pt idx="11">
                  <c:v>Día 11 (01/04/17)</c:v>
                </c:pt>
                <c:pt idx="12">
                  <c:v>Día 12 (02/04/17)</c:v>
                </c:pt>
                <c:pt idx="13">
                  <c:v>Día 13 (03/04/17)</c:v>
                </c:pt>
                <c:pt idx="14">
                  <c:v>Día 14 (04/04/17)</c:v>
                </c:pt>
                <c:pt idx="15">
                  <c:v>Día 15 (05/04/17)</c:v>
                </c:pt>
                <c:pt idx="16">
                  <c:v>Día 16 (06/04/17)</c:v>
                </c:pt>
              </c:strCache>
            </c:strRef>
          </c:cat>
          <c:val>
            <c:numRef>
              <c:f>'Sprint 6'!$B$10:$R$10</c:f>
              <c:numCache>
                <c:formatCode>0.00</c:formatCode>
                <c:ptCount val="17"/>
                <c:pt idx="0">
                  <c:v>9.75</c:v>
                </c:pt>
                <c:pt idx="1">
                  <c:v>9.75</c:v>
                </c:pt>
                <c:pt idx="2">
                  <c:v>9.75</c:v>
                </c:pt>
                <c:pt idx="3">
                  <c:v>9.75</c:v>
                </c:pt>
                <c:pt idx="4">
                  <c:v>9.75</c:v>
                </c:pt>
                <c:pt idx="5">
                  <c:v>9.75</c:v>
                </c:pt>
                <c:pt idx="6">
                  <c:v>9.75</c:v>
                </c:pt>
                <c:pt idx="7">
                  <c:v>9.75</c:v>
                </c:pt>
                <c:pt idx="8">
                  <c:v>9.75</c:v>
                </c:pt>
                <c:pt idx="9">
                  <c:v>9.75</c:v>
                </c:pt>
                <c:pt idx="10">
                  <c:v>9.75</c:v>
                </c:pt>
                <c:pt idx="11">
                  <c:v>9.75</c:v>
                </c:pt>
                <c:pt idx="12">
                  <c:v>9.75</c:v>
                </c:pt>
                <c:pt idx="13">
                  <c:v>9.75</c:v>
                </c:pt>
                <c:pt idx="14">
                  <c:v>9.75</c:v>
                </c:pt>
                <c:pt idx="15">
                  <c:v>9.75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6-412A-A302-78FD34CE9335}"/>
            </c:ext>
          </c:extLst>
        </c:ser>
        <c:ser>
          <c:idx val="1"/>
          <c:order val="1"/>
          <c:tx>
            <c:strRef>
              <c:f>'Sprint 6'!$A$11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6'!$B$3:$R$3</c:f>
              <c:strCache>
                <c:ptCount val="17"/>
                <c:pt idx="0">
                  <c:v>Total Horas</c:v>
                </c:pt>
                <c:pt idx="1">
                  <c:v>Día 1 (21/03/17)</c:v>
                </c:pt>
                <c:pt idx="2">
                  <c:v>Día 2 (22/03/17)</c:v>
                </c:pt>
                <c:pt idx="3">
                  <c:v>Día 3 (23/03/17)</c:v>
                </c:pt>
                <c:pt idx="4">
                  <c:v>Día 4 (24/03/17)</c:v>
                </c:pt>
                <c:pt idx="5">
                  <c:v>Día 5 (25/03/17)</c:v>
                </c:pt>
                <c:pt idx="6">
                  <c:v>Día 6 (26/03/17)</c:v>
                </c:pt>
                <c:pt idx="7">
                  <c:v>Día 7 (27/03/17)</c:v>
                </c:pt>
                <c:pt idx="8">
                  <c:v>Día 8 (28/03/17)</c:v>
                </c:pt>
                <c:pt idx="9">
                  <c:v>Día 9 (29/03/17)</c:v>
                </c:pt>
                <c:pt idx="10">
                  <c:v>Día 10 (30/03/17)</c:v>
                </c:pt>
                <c:pt idx="11">
                  <c:v>Día 11 (01/04/17)</c:v>
                </c:pt>
                <c:pt idx="12">
                  <c:v>Día 12 (02/04/17)</c:v>
                </c:pt>
                <c:pt idx="13">
                  <c:v>Día 13 (03/04/17)</c:v>
                </c:pt>
                <c:pt idx="14">
                  <c:v>Día 14 (04/04/17)</c:v>
                </c:pt>
                <c:pt idx="15">
                  <c:v>Día 15 (05/04/17)</c:v>
                </c:pt>
                <c:pt idx="16">
                  <c:v>Día 16 (06/04/17)</c:v>
                </c:pt>
              </c:strCache>
            </c:strRef>
          </c:cat>
          <c:val>
            <c:numRef>
              <c:f>'Sprint 6'!$B$11:$R$11</c:f>
              <c:numCache>
                <c:formatCode>0.00</c:formatCode>
                <c:ptCount val="17"/>
                <c:pt idx="0">
                  <c:v>9.75</c:v>
                </c:pt>
                <c:pt idx="1">
                  <c:v>9.140625</c:v>
                </c:pt>
                <c:pt idx="2">
                  <c:v>8.53125</c:v>
                </c:pt>
                <c:pt idx="3">
                  <c:v>7.921875</c:v>
                </c:pt>
                <c:pt idx="4">
                  <c:v>7.3125</c:v>
                </c:pt>
                <c:pt idx="5">
                  <c:v>6.703125</c:v>
                </c:pt>
                <c:pt idx="6">
                  <c:v>6.09375</c:v>
                </c:pt>
                <c:pt idx="7">
                  <c:v>5.484375</c:v>
                </c:pt>
                <c:pt idx="8">
                  <c:v>4.875</c:v>
                </c:pt>
                <c:pt idx="9">
                  <c:v>4.265625</c:v>
                </c:pt>
                <c:pt idx="10">
                  <c:v>3.65625</c:v>
                </c:pt>
                <c:pt idx="11">
                  <c:v>3.046875</c:v>
                </c:pt>
                <c:pt idx="12">
                  <c:v>2.4375</c:v>
                </c:pt>
                <c:pt idx="13">
                  <c:v>1.828125</c:v>
                </c:pt>
                <c:pt idx="14">
                  <c:v>1.21875</c:v>
                </c:pt>
                <c:pt idx="15">
                  <c:v>0.609375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6-412A-A302-78FD34CE9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7'!$A$15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7'!$B$3:$P$3</c:f>
              <c:strCache>
                <c:ptCount val="15"/>
                <c:pt idx="0">
                  <c:v>Total Horas</c:v>
                </c:pt>
                <c:pt idx="1">
                  <c:v>Día 1 (18/04/17)</c:v>
                </c:pt>
                <c:pt idx="2">
                  <c:v>Día 2 (19/04/17)</c:v>
                </c:pt>
                <c:pt idx="3">
                  <c:v>Día 3 (20/04/17)</c:v>
                </c:pt>
                <c:pt idx="4">
                  <c:v>Día 4 (21/04/17)</c:v>
                </c:pt>
                <c:pt idx="5">
                  <c:v>Día 5 (22/04/17)</c:v>
                </c:pt>
                <c:pt idx="6">
                  <c:v>Día 6 (23/04/17)</c:v>
                </c:pt>
                <c:pt idx="7">
                  <c:v>Día 7 (24/04/17)</c:v>
                </c:pt>
                <c:pt idx="8">
                  <c:v>Día 8 (25/04/17)</c:v>
                </c:pt>
                <c:pt idx="9">
                  <c:v>Día 9 (26/04/17)</c:v>
                </c:pt>
                <c:pt idx="10">
                  <c:v>Día 10 (27/04/17)</c:v>
                </c:pt>
                <c:pt idx="11">
                  <c:v>Día 11 (28/04/17)</c:v>
                </c:pt>
                <c:pt idx="12">
                  <c:v>Día 12 (29/04/17)</c:v>
                </c:pt>
                <c:pt idx="13">
                  <c:v>Día 13 (30/04/17)</c:v>
                </c:pt>
                <c:pt idx="14">
                  <c:v>Día 14 (01/04/17)</c:v>
                </c:pt>
              </c:strCache>
            </c:strRef>
          </c:cat>
          <c:val>
            <c:numRef>
              <c:f>'Sprint 7'!$B$15:$P$15</c:f>
              <c:numCache>
                <c:formatCode>0.00</c:formatCode>
                <c:ptCount val="15"/>
                <c:pt idx="0">
                  <c:v>16.75</c:v>
                </c:pt>
                <c:pt idx="1">
                  <c:v>16.75</c:v>
                </c:pt>
                <c:pt idx="2">
                  <c:v>16.75</c:v>
                </c:pt>
                <c:pt idx="3">
                  <c:v>16.75</c:v>
                </c:pt>
                <c:pt idx="4">
                  <c:v>16.75</c:v>
                </c:pt>
                <c:pt idx="5">
                  <c:v>16.75</c:v>
                </c:pt>
                <c:pt idx="6">
                  <c:v>16.75</c:v>
                </c:pt>
                <c:pt idx="7">
                  <c:v>16.75</c:v>
                </c:pt>
                <c:pt idx="8">
                  <c:v>16.75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2-4172-9006-2DB823101A9E}"/>
            </c:ext>
          </c:extLst>
        </c:ser>
        <c:ser>
          <c:idx val="1"/>
          <c:order val="1"/>
          <c:tx>
            <c:strRef>
              <c:f>'Sprint 7'!$A$16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7'!$B$3:$P$3</c:f>
              <c:strCache>
                <c:ptCount val="15"/>
                <c:pt idx="0">
                  <c:v>Total Horas</c:v>
                </c:pt>
                <c:pt idx="1">
                  <c:v>Día 1 (18/04/17)</c:v>
                </c:pt>
                <c:pt idx="2">
                  <c:v>Día 2 (19/04/17)</c:v>
                </c:pt>
                <c:pt idx="3">
                  <c:v>Día 3 (20/04/17)</c:v>
                </c:pt>
                <c:pt idx="4">
                  <c:v>Día 4 (21/04/17)</c:v>
                </c:pt>
                <c:pt idx="5">
                  <c:v>Día 5 (22/04/17)</c:v>
                </c:pt>
                <c:pt idx="6">
                  <c:v>Día 6 (23/04/17)</c:v>
                </c:pt>
                <c:pt idx="7">
                  <c:v>Día 7 (24/04/17)</c:v>
                </c:pt>
                <c:pt idx="8">
                  <c:v>Día 8 (25/04/17)</c:v>
                </c:pt>
                <c:pt idx="9">
                  <c:v>Día 9 (26/04/17)</c:v>
                </c:pt>
                <c:pt idx="10">
                  <c:v>Día 10 (27/04/17)</c:v>
                </c:pt>
                <c:pt idx="11">
                  <c:v>Día 11 (28/04/17)</c:v>
                </c:pt>
                <c:pt idx="12">
                  <c:v>Día 12 (29/04/17)</c:v>
                </c:pt>
                <c:pt idx="13">
                  <c:v>Día 13 (30/04/17)</c:v>
                </c:pt>
                <c:pt idx="14">
                  <c:v>Día 14 (01/04/17)</c:v>
                </c:pt>
              </c:strCache>
            </c:strRef>
          </c:cat>
          <c:val>
            <c:numRef>
              <c:f>'Sprint 7'!$B$16:$P$16</c:f>
              <c:numCache>
                <c:formatCode>0.00</c:formatCode>
                <c:ptCount val="15"/>
                <c:pt idx="0">
                  <c:v>16.75</c:v>
                </c:pt>
                <c:pt idx="1">
                  <c:v>15.553571428571429</c:v>
                </c:pt>
                <c:pt idx="2">
                  <c:v>14.357142857142858</c:v>
                </c:pt>
                <c:pt idx="3">
                  <c:v>13.160714285714286</c:v>
                </c:pt>
                <c:pt idx="4">
                  <c:v>11.964285714285715</c:v>
                </c:pt>
                <c:pt idx="5">
                  <c:v>10.767857142857144</c:v>
                </c:pt>
                <c:pt idx="6">
                  <c:v>9.571428571428573</c:v>
                </c:pt>
                <c:pt idx="7">
                  <c:v>8.3750000000000018</c:v>
                </c:pt>
                <c:pt idx="8">
                  <c:v>7.1785714285714306</c:v>
                </c:pt>
                <c:pt idx="9">
                  <c:v>5.9821428571428594</c:v>
                </c:pt>
                <c:pt idx="10">
                  <c:v>4.7857142857142883</c:v>
                </c:pt>
                <c:pt idx="11">
                  <c:v>3.5892857142857171</c:v>
                </c:pt>
                <c:pt idx="12">
                  <c:v>2.3928571428571459</c:v>
                </c:pt>
                <c:pt idx="13">
                  <c:v>1.1964285714285745</c:v>
                </c:pt>
                <c:pt idx="14">
                  <c:v>3.1086244689504383E-15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22-4172-9006-2DB823101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8'!$A$13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8'!$B$3:$J$3</c:f>
              <c:strCache>
                <c:ptCount val="9"/>
                <c:pt idx="0">
                  <c:v>Total Horas</c:v>
                </c:pt>
                <c:pt idx="1">
                  <c:v>Día 1 (02/05/17)</c:v>
                </c:pt>
                <c:pt idx="2">
                  <c:v>Día 2 (03/05/17)</c:v>
                </c:pt>
                <c:pt idx="3">
                  <c:v>Día 3 (04/05/17)</c:v>
                </c:pt>
                <c:pt idx="4">
                  <c:v>Día 4 (05/05/17)</c:v>
                </c:pt>
                <c:pt idx="5">
                  <c:v>Día 5 (06/05/17)</c:v>
                </c:pt>
                <c:pt idx="6">
                  <c:v>Día 6 (07/05/17)</c:v>
                </c:pt>
                <c:pt idx="7">
                  <c:v>Día 7 (08/05/17)</c:v>
                </c:pt>
                <c:pt idx="8">
                  <c:v>Día 8 (09/05/17)</c:v>
                </c:pt>
              </c:strCache>
            </c:strRef>
          </c:cat>
          <c:val>
            <c:numRef>
              <c:f>'Sprint 8'!$B$13:$J$13</c:f>
              <c:numCache>
                <c:formatCode>0.00</c:formatCode>
                <c:ptCount val="9"/>
                <c:pt idx="0">
                  <c:v>6.25</c:v>
                </c:pt>
                <c:pt idx="1">
                  <c:v>6.25</c:v>
                </c:pt>
                <c:pt idx="2">
                  <c:v>6.25</c:v>
                </c:pt>
                <c:pt idx="3">
                  <c:v>6.25</c:v>
                </c:pt>
                <c:pt idx="4">
                  <c:v>6.25</c:v>
                </c:pt>
                <c:pt idx="5">
                  <c:v>4</c:v>
                </c:pt>
                <c:pt idx="6">
                  <c:v>1.75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C-4FEA-8E3C-E2607BF7AA7F}"/>
            </c:ext>
          </c:extLst>
        </c:ser>
        <c:ser>
          <c:idx val="1"/>
          <c:order val="1"/>
          <c:tx>
            <c:strRef>
              <c:f>'Sprint 8'!$A$14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8'!$B$3:$J$3</c:f>
              <c:strCache>
                <c:ptCount val="9"/>
                <c:pt idx="0">
                  <c:v>Total Horas</c:v>
                </c:pt>
                <c:pt idx="1">
                  <c:v>Día 1 (02/05/17)</c:v>
                </c:pt>
                <c:pt idx="2">
                  <c:v>Día 2 (03/05/17)</c:v>
                </c:pt>
                <c:pt idx="3">
                  <c:v>Día 3 (04/05/17)</c:v>
                </c:pt>
                <c:pt idx="4">
                  <c:v>Día 4 (05/05/17)</c:v>
                </c:pt>
                <c:pt idx="5">
                  <c:v>Día 5 (06/05/17)</c:v>
                </c:pt>
                <c:pt idx="6">
                  <c:v>Día 6 (07/05/17)</c:v>
                </c:pt>
                <c:pt idx="7">
                  <c:v>Día 7 (08/05/17)</c:v>
                </c:pt>
                <c:pt idx="8">
                  <c:v>Día 8 (09/05/17)</c:v>
                </c:pt>
              </c:strCache>
            </c:strRef>
          </c:cat>
          <c:val>
            <c:numRef>
              <c:f>'Sprint 8'!$B$14:$J$14</c:f>
              <c:numCache>
                <c:formatCode>0.00</c:formatCode>
                <c:ptCount val="9"/>
                <c:pt idx="0">
                  <c:v>6.25</c:v>
                </c:pt>
                <c:pt idx="1">
                  <c:v>5.46875</c:v>
                </c:pt>
                <c:pt idx="2">
                  <c:v>4.6875</c:v>
                </c:pt>
                <c:pt idx="3">
                  <c:v>3.90625</c:v>
                </c:pt>
                <c:pt idx="4">
                  <c:v>3.125</c:v>
                </c:pt>
                <c:pt idx="5">
                  <c:v>2.34375</c:v>
                </c:pt>
                <c:pt idx="6">
                  <c:v>1.5625</c:v>
                </c:pt>
                <c:pt idx="7">
                  <c:v>0.78125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C-4FEA-8E3C-E2607BF7A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2238374</xdr:colOff>
      <xdr:row>13</xdr:row>
      <xdr:rowOff>0</xdr:rowOff>
    </xdr:from>
    <xdr:to>
      <xdr:col>9</xdr:col>
      <xdr:colOff>0</xdr:colOff>
      <xdr:row>32</xdr:row>
      <xdr:rowOff>180976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BF5E74-C012-4779-B793-2FC7BA2CF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209550</xdr:colOff>
      <xdr:row>13</xdr:row>
      <xdr:rowOff>9525</xdr:rowOff>
    </xdr:from>
    <xdr:to>
      <xdr:col>17</xdr:col>
      <xdr:colOff>501015</xdr:colOff>
      <xdr:row>33</xdr:row>
      <xdr:rowOff>1905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C2A4586-175E-422D-9C41-EA420F5A6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0" y="2714625"/>
          <a:ext cx="6035040" cy="38023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19</xdr:row>
      <xdr:rowOff>47624</xdr:rowOff>
    </xdr:from>
    <xdr:to>
      <xdr:col>4</xdr:col>
      <xdr:colOff>438150</xdr:colOff>
      <xdr:row>38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B4C7D1-5B73-48B3-BBE6-445F56D8F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542925</xdr:colOff>
      <xdr:row>19</xdr:row>
      <xdr:rowOff>38100</xdr:rowOff>
    </xdr:from>
    <xdr:to>
      <xdr:col>14</xdr:col>
      <xdr:colOff>639530</xdr:colOff>
      <xdr:row>38</xdr:row>
      <xdr:rowOff>33841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EF2D71D-4664-4160-9509-B82B8E676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2775" y="3886200"/>
          <a:ext cx="6840305" cy="361524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11</xdr:row>
      <xdr:rowOff>47624</xdr:rowOff>
    </xdr:from>
    <xdr:to>
      <xdr:col>4</xdr:col>
      <xdr:colOff>428625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563D81-113F-4633-A2C7-D1301CFDC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11</xdr:row>
      <xdr:rowOff>0</xdr:rowOff>
    </xdr:from>
    <xdr:to>
      <xdr:col>13</xdr:col>
      <xdr:colOff>308330</xdr:colOff>
      <xdr:row>29</xdr:row>
      <xdr:rowOff>180145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D136168-6EA0-43F2-B53B-673C730AE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00725" y="2705100"/>
          <a:ext cx="5566130" cy="360914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19053</xdr:colOff>
      <xdr:row>15</xdr:row>
      <xdr:rowOff>47626</xdr:rowOff>
    </xdr:from>
    <xdr:to>
      <xdr:col>2</xdr:col>
      <xdr:colOff>390525</xdr:colOff>
      <xdr:row>31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BEC092-7338-4A78-83D5-F77338E6F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752475</xdr:colOff>
      <xdr:row>15</xdr:row>
      <xdr:rowOff>57150</xdr:rowOff>
    </xdr:from>
    <xdr:to>
      <xdr:col>10</xdr:col>
      <xdr:colOff>39710</xdr:colOff>
      <xdr:row>31</xdr:row>
      <xdr:rowOff>167152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504D485-273D-441A-880D-A2FDA1589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53100" y="3143250"/>
          <a:ext cx="5383235" cy="315800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19053</xdr:colOff>
      <xdr:row>13</xdr:row>
      <xdr:rowOff>47626</xdr:rowOff>
    </xdr:from>
    <xdr:to>
      <xdr:col>2</xdr:col>
      <xdr:colOff>390525</xdr:colOff>
      <xdr:row>29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A32AAD-34EC-40CE-BFA2-F0FD71195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13</xdr:row>
      <xdr:rowOff>0</xdr:rowOff>
    </xdr:from>
    <xdr:to>
      <xdr:col>10</xdr:col>
      <xdr:colOff>524764</xdr:colOff>
      <xdr:row>29</xdr:row>
      <xdr:rowOff>103905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B578008-1CDC-419B-980A-680E9D8CF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8875" y="2705100"/>
          <a:ext cx="5858764" cy="315190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19053</xdr:colOff>
      <xdr:row>16</xdr:row>
      <xdr:rowOff>47626</xdr:rowOff>
    </xdr:from>
    <xdr:to>
      <xdr:col>2</xdr:col>
      <xdr:colOff>390525</xdr:colOff>
      <xdr:row>32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7F500A-C2A7-4A3E-99A2-DC694157D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628650</xdr:colOff>
      <xdr:row>16</xdr:row>
      <xdr:rowOff>57150</xdr:rowOff>
    </xdr:from>
    <xdr:to>
      <xdr:col>10</xdr:col>
      <xdr:colOff>299966</xdr:colOff>
      <xdr:row>32</xdr:row>
      <xdr:rowOff>167152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5820300-7249-40ED-AC46-B2A4E8EC2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0275" y="3333750"/>
          <a:ext cx="5767316" cy="3158002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47625</xdr:rowOff>
    </xdr:from>
    <xdr:to>
      <xdr:col>3</xdr:col>
      <xdr:colOff>209550</xdr:colOff>
      <xdr:row>24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39CBB6-0F47-4D4C-B1A9-26D8CA669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685800</xdr:colOff>
      <xdr:row>10</xdr:row>
      <xdr:rowOff>38100</xdr:rowOff>
    </xdr:from>
    <xdr:to>
      <xdr:col>9</xdr:col>
      <xdr:colOff>698389</xdr:colOff>
      <xdr:row>24</xdr:row>
      <xdr:rowOff>126731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1696C5C-79C2-4CB6-B5AD-755BD9288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8250" y="1943100"/>
          <a:ext cx="4584589" cy="2755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15</xdr:row>
      <xdr:rowOff>0</xdr:rowOff>
    </xdr:from>
    <xdr:to>
      <xdr:col>5</xdr:col>
      <xdr:colOff>552450</xdr:colOff>
      <xdr:row>34</xdr:row>
      <xdr:rowOff>180976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45C49C-2F85-4D9A-84FA-E44F70453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15</xdr:row>
      <xdr:rowOff>0</xdr:rowOff>
    </xdr:from>
    <xdr:to>
      <xdr:col>15</xdr:col>
      <xdr:colOff>497415</xdr:colOff>
      <xdr:row>35</xdr:row>
      <xdr:rowOff>330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CC755EC-7F25-43CB-B659-05771B013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19925" y="3076575"/>
          <a:ext cx="6822015" cy="38103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11</xdr:row>
      <xdr:rowOff>142875</xdr:rowOff>
    </xdr:from>
    <xdr:to>
      <xdr:col>4</xdr:col>
      <xdr:colOff>542926</xdr:colOff>
      <xdr:row>31</xdr:row>
      <xdr:rowOff>133351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84D4D76-C852-4863-A9B3-0D76835CD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12</xdr:row>
      <xdr:rowOff>0</xdr:rowOff>
    </xdr:from>
    <xdr:to>
      <xdr:col>14</xdr:col>
      <xdr:colOff>59960</xdr:colOff>
      <xdr:row>32</xdr:row>
      <xdr:rowOff>330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D9A18BC-CC72-494E-9469-E03B9944C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1250" y="2514600"/>
          <a:ext cx="6041660" cy="38103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13</xdr:row>
      <xdr:rowOff>0</xdr:rowOff>
    </xdr:from>
    <xdr:to>
      <xdr:col>5</xdr:col>
      <xdr:colOff>523875</xdr:colOff>
      <xdr:row>32</xdr:row>
      <xdr:rowOff>180976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DFD973F-464F-4FB3-BB88-314025CB3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13</xdr:row>
      <xdr:rowOff>0</xdr:rowOff>
    </xdr:from>
    <xdr:to>
      <xdr:col>15</xdr:col>
      <xdr:colOff>311091</xdr:colOff>
      <xdr:row>33</xdr:row>
      <xdr:rowOff>330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6CC8FB3-2B80-4E94-A035-45EA66DF4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2705100"/>
          <a:ext cx="6645216" cy="38103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9</xdr:row>
      <xdr:rowOff>142875</xdr:rowOff>
    </xdr:from>
    <xdr:to>
      <xdr:col>4</xdr:col>
      <xdr:colOff>542926</xdr:colOff>
      <xdr:row>29</xdr:row>
      <xdr:rowOff>133351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85B1B3-2F9D-4B43-89C7-DD85B02BB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10</xdr:row>
      <xdr:rowOff>0</xdr:rowOff>
    </xdr:from>
    <xdr:to>
      <xdr:col>13</xdr:col>
      <xdr:colOff>152942</xdr:colOff>
      <xdr:row>30</xdr:row>
      <xdr:rowOff>6427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5C9BD8E-F6EC-4A64-9ECC-5D7149F3E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86525" y="2133600"/>
          <a:ext cx="6248942" cy="381642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8</xdr:row>
      <xdr:rowOff>142875</xdr:rowOff>
    </xdr:from>
    <xdr:to>
      <xdr:col>4</xdr:col>
      <xdr:colOff>542926</xdr:colOff>
      <xdr:row>28</xdr:row>
      <xdr:rowOff>133351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ED0AE1-829B-4EB3-94F0-8858C9068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9</xdr:row>
      <xdr:rowOff>0</xdr:rowOff>
    </xdr:from>
    <xdr:to>
      <xdr:col>12</xdr:col>
      <xdr:colOff>561343</xdr:colOff>
      <xdr:row>29</xdr:row>
      <xdr:rowOff>330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2D88222-1A2D-4C24-9BAD-8AE294482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4100" y="1943100"/>
          <a:ext cx="5895343" cy="381033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12</xdr:row>
      <xdr:rowOff>142873</xdr:rowOff>
    </xdr:from>
    <xdr:to>
      <xdr:col>5</xdr:col>
      <xdr:colOff>295275</xdr:colOff>
      <xdr:row>32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486ECF-CACB-4E82-B5C3-AF436C29D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13</xdr:row>
      <xdr:rowOff>0</xdr:rowOff>
    </xdr:from>
    <xdr:to>
      <xdr:col>15</xdr:col>
      <xdr:colOff>229528</xdr:colOff>
      <xdr:row>32</xdr:row>
      <xdr:rowOff>111575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A7D1F29-8F9E-4813-B36E-9CCD533C6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15125" y="3086100"/>
          <a:ext cx="6316003" cy="37310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18</xdr:row>
      <xdr:rowOff>47623</xdr:rowOff>
    </xdr:from>
    <xdr:to>
      <xdr:col>5</xdr:col>
      <xdr:colOff>495300</xdr:colOff>
      <xdr:row>37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F98838-8CAC-4CCF-A467-23198AC0B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628650</xdr:colOff>
      <xdr:row>18</xdr:row>
      <xdr:rowOff>47625</xdr:rowOff>
    </xdr:from>
    <xdr:to>
      <xdr:col>14</xdr:col>
      <xdr:colOff>517520</xdr:colOff>
      <xdr:row>37</xdr:row>
      <xdr:rowOff>159200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912B95C-3140-4F83-9402-1D11D9525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53125" y="4657725"/>
          <a:ext cx="5803895" cy="37310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16</xdr:row>
      <xdr:rowOff>47624</xdr:rowOff>
    </xdr:from>
    <xdr:to>
      <xdr:col>4</xdr:col>
      <xdr:colOff>609600</xdr:colOff>
      <xdr:row>35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92A6C4-013D-41C2-A779-64CC09316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16</xdr:row>
      <xdr:rowOff>0</xdr:rowOff>
    </xdr:from>
    <xdr:to>
      <xdr:col>13</xdr:col>
      <xdr:colOff>189521</xdr:colOff>
      <xdr:row>35</xdr:row>
      <xdr:rowOff>1838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011DB2A-FE04-4DE2-AFFA-59FE7E614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57950" y="3276600"/>
          <a:ext cx="6285521" cy="3621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C4" sqref="C4:C10"/>
    </sheetView>
  </sheetViews>
  <sheetFormatPr baseColWidth="10" defaultRowHeight="15" x14ac:dyDescent="0.25"/>
  <cols>
    <col min="1" max="1" width="42.140625" bestFit="1" customWidth="1"/>
    <col min="2" max="2" width="10.85546875" bestFit="1" customWidth="1"/>
    <col min="3" max="9" width="10.140625" bestFit="1" customWidth="1"/>
    <col min="10" max="10" width="10.7109375" customWidth="1"/>
    <col min="13" max="14" width="9.140625" customWidth="1"/>
  </cols>
  <sheetData>
    <row r="1" spans="1:14" ht="15.75" thickBot="1" x14ac:dyDescent="0.3"/>
    <row r="2" spans="1:14" x14ac:dyDescent="0.25">
      <c r="B2" s="71" t="s">
        <v>14</v>
      </c>
      <c r="C2" s="72"/>
      <c r="D2" s="72"/>
      <c r="E2" s="72"/>
      <c r="F2" s="72"/>
      <c r="G2" s="72"/>
      <c r="H2" s="72"/>
      <c r="I2" s="73"/>
      <c r="L2" s="3">
        <v>1</v>
      </c>
      <c r="M2" s="1">
        <v>0.25</v>
      </c>
      <c r="N2" s="2" t="s">
        <v>8</v>
      </c>
    </row>
    <row r="3" spans="1:14" ht="30.75" thickBot="1" x14ac:dyDescent="0.3">
      <c r="B3" s="4" t="s">
        <v>7</v>
      </c>
      <c r="C3" s="21" t="s">
        <v>15</v>
      </c>
      <c r="D3" s="21" t="s">
        <v>16</v>
      </c>
      <c r="E3" s="21" t="s">
        <v>17</v>
      </c>
      <c r="F3" s="21" t="s">
        <v>18</v>
      </c>
      <c r="G3" s="21" t="s">
        <v>19</v>
      </c>
      <c r="H3" s="21" t="s">
        <v>20</v>
      </c>
      <c r="I3" s="22" t="s">
        <v>21</v>
      </c>
      <c r="L3" s="3">
        <v>2</v>
      </c>
      <c r="M3" s="1">
        <v>0.75</v>
      </c>
      <c r="N3" s="2" t="s">
        <v>9</v>
      </c>
    </row>
    <row r="4" spans="1:14" x14ac:dyDescent="0.25">
      <c r="A4" s="9" t="s">
        <v>0</v>
      </c>
      <c r="B4" s="10">
        <v>0.25</v>
      </c>
      <c r="C4" s="10">
        <v>0.16666700000000001</v>
      </c>
      <c r="D4" s="10"/>
      <c r="E4" s="10"/>
      <c r="F4" s="10"/>
      <c r="G4" s="10"/>
      <c r="H4" s="10"/>
      <c r="I4" s="11"/>
      <c r="L4" s="3">
        <v>3</v>
      </c>
      <c r="M4" s="1">
        <v>2</v>
      </c>
      <c r="N4" s="2"/>
    </row>
    <row r="5" spans="1:14" x14ac:dyDescent="0.25">
      <c r="A5" s="12" t="s">
        <v>1</v>
      </c>
      <c r="B5" s="13">
        <v>0.25</v>
      </c>
      <c r="C5" s="13">
        <v>0.16666700000000001</v>
      </c>
      <c r="D5" s="13"/>
      <c r="E5" s="13"/>
      <c r="F5" s="13"/>
      <c r="G5" s="13"/>
      <c r="H5" s="13"/>
      <c r="I5" s="14"/>
      <c r="L5" s="3">
        <v>5</v>
      </c>
      <c r="M5" s="1">
        <v>5</v>
      </c>
      <c r="N5" s="2"/>
    </row>
    <row r="6" spans="1:14" x14ac:dyDescent="0.25">
      <c r="A6" s="12" t="s">
        <v>2</v>
      </c>
      <c r="B6" s="13">
        <v>0.25</v>
      </c>
      <c r="C6" s="13">
        <v>0.16666700000000001</v>
      </c>
      <c r="D6" s="13"/>
      <c r="E6" s="13"/>
      <c r="F6" s="13"/>
      <c r="G6" s="13"/>
      <c r="H6" s="13"/>
      <c r="I6" s="14"/>
      <c r="L6" s="3">
        <v>8</v>
      </c>
      <c r="M6" s="1">
        <v>12</v>
      </c>
      <c r="N6" s="2"/>
    </row>
    <row r="7" spans="1:14" x14ac:dyDescent="0.25">
      <c r="A7" s="12" t="s">
        <v>3</v>
      </c>
      <c r="B7" s="13">
        <v>0.25</v>
      </c>
      <c r="C7" s="13">
        <v>0.25</v>
      </c>
      <c r="D7" s="13"/>
      <c r="E7" s="13"/>
      <c r="F7" s="13"/>
      <c r="G7" s="13"/>
      <c r="H7" s="13"/>
      <c r="I7" s="14"/>
      <c r="L7" s="3">
        <v>13</v>
      </c>
      <c r="M7" s="1">
        <v>24</v>
      </c>
      <c r="N7" s="2"/>
    </row>
    <row r="8" spans="1:14" x14ac:dyDescent="0.25">
      <c r="A8" s="12" t="s">
        <v>4</v>
      </c>
      <c r="B8" s="13">
        <v>0.25</v>
      </c>
      <c r="C8" s="13">
        <v>0.25</v>
      </c>
      <c r="D8" s="13"/>
      <c r="E8" s="13"/>
      <c r="F8" s="13"/>
      <c r="G8" s="13"/>
      <c r="H8" s="13"/>
      <c r="I8" s="14"/>
      <c r="L8" s="3">
        <v>21</v>
      </c>
      <c r="M8" s="1">
        <v>60</v>
      </c>
      <c r="N8" s="2" t="s">
        <v>10</v>
      </c>
    </row>
    <row r="9" spans="1:14" x14ac:dyDescent="0.25">
      <c r="A9" s="12" t="s">
        <v>5</v>
      </c>
      <c r="B9" s="13">
        <v>0.75</v>
      </c>
      <c r="C9" s="13">
        <v>0.45</v>
      </c>
      <c r="D9" s="13"/>
      <c r="E9" s="13"/>
      <c r="F9" s="13"/>
      <c r="G9" s="13"/>
      <c r="H9" s="13"/>
      <c r="I9" s="14"/>
      <c r="L9" s="3">
        <v>40</v>
      </c>
      <c r="M9" s="1">
        <v>168</v>
      </c>
      <c r="N9" s="2" t="s">
        <v>11</v>
      </c>
    </row>
    <row r="10" spans="1:14" ht="15.75" thickBot="1" x14ac:dyDescent="0.3">
      <c r="A10" s="12" t="s">
        <v>6</v>
      </c>
      <c r="B10" s="13">
        <v>0.25</v>
      </c>
      <c r="C10" s="13">
        <v>0.25</v>
      </c>
      <c r="D10" s="13"/>
      <c r="E10" s="13"/>
      <c r="F10" s="13"/>
      <c r="G10" s="13"/>
      <c r="H10" s="13"/>
      <c r="I10" s="14"/>
    </row>
    <row r="11" spans="1:14" x14ac:dyDescent="0.25">
      <c r="A11" s="15" t="s">
        <v>12</v>
      </c>
      <c r="B11" s="16">
        <f>SUM(B4:B10)</f>
        <v>2.25</v>
      </c>
      <c r="C11" s="16">
        <f>IF(B11-SUM(C4:C10)&gt;0,B11-SUM(C4:C10),0)</f>
        <v>0.5499989999999999</v>
      </c>
      <c r="D11" s="16">
        <f t="shared" ref="D11:I11" si="0">IF(C11-SUM(D4:D10)&gt;0,C11-SUM(D4:D10),0)</f>
        <v>0.5499989999999999</v>
      </c>
      <c r="E11" s="16">
        <f t="shared" si="0"/>
        <v>0.5499989999999999</v>
      </c>
      <c r="F11" s="16">
        <f t="shared" si="0"/>
        <v>0.5499989999999999</v>
      </c>
      <c r="G11" s="16">
        <f t="shared" si="0"/>
        <v>0.5499989999999999</v>
      </c>
      <c r="H11" s="16">
        <f t="shared" si="0"/>
        <v>0.5499989999999999</v>
      </c>
      <c r="I11" s="16">
        <f t="shared" si="0"/>
        <v>0.5499989999999999</v>
      </c>
      <c r="J11" s="34" t="s">
        <v>13</v>
      </c>
      <c r="K11" s="34" t="s">
        <v>40</v>
      </c>
    </row>
    <row r="12" spans="1:14" ht="15.75" thickBot="1" x14ac:dyDescent="0.3">
      <c r="A12" s="18" t="s">
        <v>13</v>
      </c>
      <c r="B12" s="19">
        <f>B11</f>
        <v>2.25</v>
      </c>
      <c r="C12" s="19">
        <f t="shared" ref="C12:I12" si="1">B12-($B$12/COUNTA($C$3:$I$3))</f>
        <v>1.9285714285714286</v>
      </c>
      <c r="D12" s="19">
        <f t="shared" si="1"/>
        <v>1.6071428571428572</v>
      </c>
      <c r="E12" s="19">
        <f t="shared" si="1"/>
        <v>1.2857142857142858</v>
      </c>
      <c r="F12" s="19">
        <f t="shared" si="1"/>
        <v>0.96428571428571441</v>
      </c>
      <c r="G12" s="19">
        <f t="shared" si="1"/>
        <v>0.64285714285714302</v>
      </c>
      <c r="H12" s="19">
        <f t="shared" si="1"/>
        <v>0.32142857142857156</v>
      </c>
      <c r="I12" s="20">
        <f t="shared" si="1"/>
        <v>0</v>
      </c>
      <c r="J12" s="35">
        <f>SUM(B4:B10)</f>
        <v>2.25</v>
      </c>
      <c r="K12" s="35">
        <f>SUM(C4:I10)</f>
        <v>1.7000010000000001</v>
      </c>
    </row>
  </sheetData>
  <mergeCells count="1">
    <mergeCell ref="B2:I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opLeftCell="A3" workbookViewId="0">
      <selection sqref="A1:M39"/>
    </sheetView>
  </sheetViews>
  <sheetFormatPr baseColWidth="10" defaultRowHeight="15" x14ac:dyDescent="0.25"/>
  <cols>
    <col min="1" max="1" width="65.140625" bestFit="1" customWidth="1"/>
    <col min="2" max="2" width="10.85546875" bestFit="1" customWidth="1"/>
    <col min="3" max="9" width="10.140625" bestFit="1" customWidth="1"/>
    <col min="10" max="10" width="10.140625" customWidth="1"/>
    <col min="11" max="11" width="10.140625" bestFit="1" customWidth="1"/>
    <col min="12" max="12" width="9.140625" bestFit="1" customWidth="1"/>
    <col min="13" max="13" width="9.5703125" customWidth="1"/>
  </cols>
  <sheetData>
    <row r="1" spans="1:13" ht="15.75" thickBot="1" x14ac:dyDescent="0.3"/>
    <row r="2" spans="1:13" x14ac:dyDescent="0.25">
      <c r="A2" s="44"/>
      <c r="B2" s="71" t="s">
        <v>175</v>
      </c>
      <c r="C2" s="72"/>
      <c r="D2" s="72"/>
      <c r="E2" s="72"/>
      <c r="F2" s="72"/>
      <c r="G2" s="72"/>
      <c r="H2" s="72"/>
      <c r="I2" s="72"/>
      <c r="J2" s="72"/>
      <c r="K2" s="73"/>
    </row>
    <row r="3" spans="1:13" ht="30.75" thickBot="1" x14ac:dyDescent="0.3">
      <c r="A3" s="41"/>
      <c r="B3" s="42" t="s">
        <v>7</v>
      </c>
      <c r="C3" s="21" t="s">
        <v>155</v>
      </c>
      <c r="D3" s="21" t="s">
        <v>156</v>
      </c>
      <c r="E3" s="21" t="s">
        <v>157</v>
      </c>
      <c r="F3" s="21" t="s">
        <v>158</v>
      </c>
      <c r="G3" s="21" t="s">
        <v>159</v>
      </c>
      <c r="H3" s="21" t="s">
        <v>160</v>
      </c>
      <c r="I3" s="21" t="s">
        <v>161</v>
      </c>
      <c r="J3" s="21" t="s">
        <v>162</v>
      </c>
      <c r="K3" s="22" t="s">
        <v>176</v>
      </c>
    </row>
    <row r="4" spans="1:13" x14ac:dyDescent="0.25">
      <c r="A4" s="37" t="s">
        <v>163</v>
      </c>
      <c r="B4" s="10">
        <v>1</v>
      </c>
      <c r="C4" s="10"/>
      <c r="D4" s="10">
        <v>1</v>
      </c>
      <c r="E4" s="10"/>
      <c r="F4" s="10"/>
      <c r="G4" s="10"/>
      <c r="H4" s="10"/>
      <c r="I4" s="10"/>
      <c r="J4" s="10"/>
      <c r="K4" s="11"/>
    </row>
    <row r="5" spans="1:13" s="48" customFormat="1" x14ac:dyDescent="0.25">
      <c r="A5" s="45" t="s">
        <v>164</v>
      </c>
      <c r="B5" s="46">
        <v>0.5</v>
      </c>
      <c r="C5" s="46"/>
      <c r="D5" s="46">
        <v>0.75</v>
      </c>
      <c r="E5" s="46"/>
      <c r="F5" s="46"/>
      <c r="G5" s="46"/>
      <c r="H5" s="46"/>
      <c r="I5" s="46"/>
      <c r="J5" s="46"/>
      <c r="K5" s="47"/>
    </row>
    <row r="6" spans="1:13" x14ac:dyDescent="0.25">
      <c r="A6" s="38" t="s">
        <v>165</v>
      </c>
      <c r="B6" s="13">
        <v>0.75</v>
      </c>
      <c r="C6" s="13"/>
      <c r="D6" s="13">
        <v>2</v>
      </c>
      <c r="E6" s="13"/>
      <c r="F6" s="13"/>
      <c r="G6" s="13"/>
      <c r="H6" s="13"/>
      <c r="I6" s="13"/>
      <c r="J6" s="13"/>
      <c r="K6" s="14"/>
    </row>
    <row r="7" spans="1:13" s="48" customFormat="1" x14ac:dyDescent="0.25">
      <c r="A7" s="45" t="s">
        <v>166</v>
      </c>
      <c r="B7" s="46">
        <v>0.5</v>
      </c>
      <c r="C7" s="46"/>
      <c r="D7" s="46">
        <v>0.75</v>
      </c>
      <c r="E7" s="46"/>
      <c r="F7" s="46"/>
      <c r="G7" s="46"/>
      <c r="H7" s="46"/>
      <c r="I7" s="46"/>
      <c r="J7" s="46"/>
      <c r="K7" s="47"/>
    </row>
    <row r="8" spans="1:13" x14ac:dyDescent="0.25">
      <c r="A8" s="23" t="s">
        <v>167</v>
      </c>
      <c r="B8" s="13">
        <v>0.75</v>
      </c>
      <c r="C8" s="13"/>
      <c r="D8" s="13"/>
      <c r="E8" s="13">
        <v>1.5</v>
      </c>
      <c r="F8" s="13"/>
      <c r="G8" s="13"/>
      <c r="H8" s="13"/>
      <c r="I8" s="13"/>
      <c r="J8" s="13"/>
      <c r="K8" s="14"/>
    </row>
    <row r="9" spans="1:13" s="48" customFormat="1" x14ac:dyDescent="0.25">
      <c r="A9" s="45" t="s">
        <v>168</v>
      </c>
      <c r="B9" s="46">
        <v>1</v>
      </c>
      <c r="C9" s="46"/>
      <c r="D9" s="46"/>
      <c r="E9" s="46">
        <v>2</v>
      </c>
      <c r="F9" s="46"/>
      <c r="G9" s="46"/>
      <c r="H9" s="46"/>
      <c r="I9" s="46"/>
      <c r="J9" s="46"/>
      <c r="K9" s="47"/>
    </row>
    <row r="10" spans="1:13" x14ac:dyDescent="0.25">
      <c r="A10" s="38" t="s">
        <v>169</v>
      </c>
      <c r="B10" s="13">
        <v>1</v>
      </c>
      <c r="C10" s="13"/>
      <c r="D10" s="13"/>
      <c r="E10" s="13">
        <v>1</v>
      </c>
      <c r="F10" s="13"/>
      <c r="G10" s="13"/>
      <c r="H10" s="13"/>
      <c r="I10" s="13"/>
      <c r="J10" s="13"/>
      <c r="K10" s="14"/>
    </row>
    <row r="11" spans="1:13" s="48" customFormat="1" x14ac:dyDescent="0.25">
      <c r="A11" s="45" t="s">
        <v>170</v>
      </c>
      <c r="B11" s="46">
        <v>2</v>
      </c>
      <c r="C11" s="46"/>
      <c r="D11" s="46"/>
      <c r="E11" s="46">
        <v>3</v>
      </c>
      <c r="F11" s="46"/>
      <c r="G11" s="46"/>
      <c r="H11" s="46"/>
      <c r="I11" s="46"/>
      <c r="J11" s="46"/>
      <c r="K11" s="47"/>
    </row>
    <row r="12" spans="1:13" x14ac:dyDescent="0.25">
      <c r="A12" s="23" t="s">
        <v>171</v>
      </c>
      <c r="B12" s="13">
        <v>0.5</v>
      </c>
      <c r="C12" s="13"/>
      <c r="D12" s="13"/>
      <c r="E12" s="13"/>
      <c r="F12" s="13"/>
      <c r="G12" s="13">
        <v>0.75</v>
      </c>
      <c r="H12" s="13"/>
      <c r="I12" s="13"/>
      <c r="J12" s="13"/>
      <c r="K12" s="14"/>
    </row>
    <row r="13" spans="1:13" s="48" customFormat="1" x14ac:dyDescent="0.25">
      <c r="A13" s="45" t="s">
        <v>172</v>
      </c>
      <c r="B13" s="46">
        <v>1</v>
      </c>
      <c r="C13" s="46"/>
      <c r="D13" s="46"/>
      <c r="E13" s="46"/>
      <c r="F13" s="46"/>
      <c r="G13" s="46">
        <v>2</v>
      </c>
      <c r="H13" s="46"/>
      <c r="I13" s="46"/>
      <c r="J13" s="46"/>
      <c r="K13" s="47"/>
    </row>
    <row r="14" spans="1:13" x14ac:dyDescent="0.25">
      <c r="A14" s="23" t="s">
        <v>173</v>
      </c>
      <c r="B14" s="13">
        <v>1</v>
      </c>
      <c r="C14" s="13"/>
      <c r="D14" s="13"/>
      <c r="E14" s="13"/>
      <c r="F14" s="13"/>
      <c r="G14" s="13">
        <v>1</v>
      </c>
      <c r="H14" s="13"/>
      <c r="I14" s="13"/>
      <c r="J14" s="13"/>
      <c r="K14" s="14"/>
    </row>
    <row r="15" spans="1:13" s="48" customFormat="1" ht="15.75" thickBot="1" x14ac:dyDescent="0.3">
      <c r="A15" s="45" t="s">
        <v>174</v>
      </c>
      <c r="B15" s="46">
        <v>3</v>
      </c>
      <c r="C15" s="46"/>
      <c r="D15" s="46"/>
      <c r="E15" s="46"/>
      <c r="F15" s="46"/>
      <c r="G15" s="46"/>
      <c r="H15" s="46"/>
      <c r="I15" s="46"/>
      <c r="J15" s="46"/>
      <c r="K15" s="47">
        <v>4</v>
      </c>
    </row>
    <row r="16" spans="1:13" x14ac:dyDescent="0.25">
      <c r="A16" s="15" t="s">
        <v>12</v>
      </c>
      <c r="B16" s="16">
        <f>SUM(B4:B15)</f>
        <v>13</v>
      </c>
      <c r="C16" s="16">
        <f t="shared" ref="C16:I16" si="0">IF(B16-SUM(C4:C15)&gt;0,B16-SUM(C4:C15),0)</f>
        <v>13</v>
      </c>
      <c r="D16" s="16">
        <f t="shared" si="0"/>
        <v>8.5</v>
      </c>
      <c r="E16" s="16">
        <f t="shared" si="0"/>
        <v>1</v>
      </c>
      <c r="F16" s="16">
        <f t="shared" si="0"/>
        <v>1</v>
      </c>
      <c r="G16" s="16">
        <f t="shared" si="0"/>
        <v>0</v>
      </c>
      <c r="H16" s="16">
        <f t="shared" si="0"/>
        <v>0</v>
      </c>
      <c r="I16" s="16">
        <f t="shared" si="0"/>
        <v>0</v>
      </c>
      <c r="J16" s="16">
        <f t="shared" ref="J16:K16" si="1">IF(I16-SUM(J4:J15)&gt;0,I16-SUM(J4:J15),0)</f>
        <v>0</v>
      </c>
      <c r="K16" s="17">
        <f t="shared" si="1"/>
        <v>0</v>
      </c>
      <c r="L16" s="34" t="s">
        <v>13</v>
      </c>
      <c r="M16" s="34" t="s">
        <v>40</v>
      </c>
    </row>
    <row r="17" spans="1:13" ht="15.75" thickBot="1" x14ac:dyDescent="0.3">
      <c r="A17" s="18" t="s">
        <v>13</v>
      </c>
      <c r="B17" s="19">
        <f>B16</f>
        <v>13</v>
      </c>
      <c r="C17" s="19">
        <f t="shared" ref="C17:I17" si="2">B17-($B$17/COUNTA($C$3:$K$3))</f>
        <v>11.555555555555555</v>
      </c>
      <c r="D17" s="19">
        <f t="shared" si="2"/>
        <v>10.111111111111111</v>
      </c>
      <c r="E17" s="19">
        <f t="shared" si="2"/>
        <v>8.6666666666666661</v>
      </c>
      <c r="F17" s="19">
        <f t="shared" si="2"/>
        <v>7.2222222222222214</v>
      </c>
      <c r="G17" s="19">
        <f t="shared" si="2"/>
        <v>5.7777777777777768</v>
      </c>
      <c r="H17" s="19">
        <f t="shared" si="2"/>
        <v>4.3333333333333321</v>
      </c>
      <c r="I17" s="19">
        <f t="shared" si="2"/>
        <v>2.8888888888888875</v>
      </c>
      <c r="J17" s="19">
        <f t="shared" ref="J17:K17" si="3">I17-($B$17/COUNTA($C$3:$K$3))</f>
        <v>1.4444444444444431</v>
      </c>
      <c r="K17" s="20">
        <f t="shared" si="3"/>
        <v>0</v>
      </c>
      <c r="L17" s="35">
        <f>SUM(B4:B15)</f>
        <v>13</v>
      </c>
      <c r="M17" s="35">
        <f>SUM(C4:K15)</f>
        <v>19.75</v>
      </c>
    </row>
  </sheetData>
  <mergeCells count="1">
    <mergeCell ref="B2:K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opLeftCell="A3" workbookViewId="0">
      <selection sqref="A1:O31"/>
    </sheetView>
  </sheetViews>
  <sheetFormatPr baseColWidth="10" defaultRowHeight="15" x14ac:dyDescent="0.25"/>
  <cols>
    <col min="1" max="1" width="49.7109375" customWidth="1"/>
    <col min="2" max="2" width="7.7109375" style="50" customWidth="1"/>
    <col min="3" max="15" width="9.85546875" customWidth="1"/>
    <col min="16" max="16" width="9.140625" bestFit="1" customWidth="1"/>
    <col min="17" max="17" width="9.28515625" customWidth="1"/>
  </cols>
  <sheetData>
    <row r="1" spans="1:15" ht="15.75" thickBot="1" x14ac:dyDescent="0.3"/>
    <row r="2" spans="1:15" x14ac:dyDescent="0.25">
      <c r="A2" s="44"/>
      <c r="B2" s="71" t="s">
        <v>177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3"/>
    </row>
    <row r="3" spans="1:15" ht="45.75" thickBot="1" x14ac:dyDescent="0.3">
      <c r="A3" s="41"/>
      <c r="B3" s="42" t="s">
        <v>7</v>
      </c>
      <c r="C3" s="21" t="s">
        <v>178</v>
      </c>
      <c r="D3" s="21" t="s">
        <v>179</v>
      </c>
      <c r="E3" s="21" t="s">
        <v>180</v>
      </c>
      <c r="F3" s="21" t="s">
        <v>181</v>
      </c>
      <c r="G3" s="21" t="s">
        <v>182</v>
      </c>
      <c r="H3" s="21" t="s">
        <v>183</v>
      </c>
      <c r="I3" s="21" t="s">
        <v>184</v>
      </c>
      <c r="J3" s="21" t="s">
        <v>185</v>
      </c>
      <c r="K3" s="21" t="s">
        <v>186</v>
      </c>
      <c r="L3" s="21" t="s">
        <v>187</v>
      </c>
      <c r="M3" s="21" t="s">
        <v>188</v>
      </c>
      <c r="N3" s="21" t="s">
        <v>189</v>
      </c>
      <c r="O3" s="22" t="s">
        <v>190</v>
      </c>
    </row>
    <row r="4" spans="1:15" x14ac:dyDescent="0.25">
      <c r="A4" s="37" t="s">
        <v>191</v>
      </c>
      <c r="B4" s="51">
        <v>1</v>
      </c>
      <c r="C4" s="10"/>
      <c r="D4" s="10">
        <v>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</row>
    <row r="5" spans="1:15" ht="30" x14ac:dyDescent="0.25">
      <c r="A5" s="49" t="s">
        <v>192</v>
      </c>
      <c r="B5" s="52">
        <v>1</v>
      </c>
      <c r="C5" s="46"/>
      <c r="D5" s="46">
        <v>1.5</v>
      </c>
      <c r="E5" s="46"/>
      <c r="F5" s="46"/>
      <c r="G5" s="46"/>
      <c r="H5" s="46"/>
      <c r="I5" s="46"/>
      <c r="J5" s="46"/>
      <c r="K5" s="46"/>
      <c r="L5" s="46"/>
      <c r="M5" s="46"/>
      <c r="N5" s="46"/>
      <c r="O5" s="47"/>
    </row>
    <row r="6" spans="1:15" x14ac:dyDescent="0.25">
      <c r="A6" s="38" t="s">
        <v>193</v>
      </c>
      <c r="B6" s="53">
        <v>1</v>
      </c>
      <c r="C6" s="13"/>
      <c r="D6" s="13">
        <v>3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</row>
    <row r="7" spans="1:15" ht="30.75" thickBot="1" x14ac:dyDescent="0.3">
      <c r="A7" s="49" t="s">
        <v>194</v>
      </c>
      <c r="B7" s="52">
        <v>3</v>
      </c>
      <c r="C7" s="46"/>
      <c r="D7" s="46">
        <v>4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7"/>
    </row>
    <row r="8" spans="1:15" x14ac:dyDescent="0.25">
      <c r="A8" s="15" t="s">
        <v>12</v>
      </c>
      <c r="B8" s="54">
        <f>SUM(B4:B7)</f>
        <v>6</v>
      </c>
      <c r="C8" s="16">
        <f>IF(B8-SUM(C4:C7)&gt;0,B8-SUM(C4:C7),0)</f>
        <v>6</v>
      </c>
      <c r="D8" s="16">
        <f t="shared" ref="D8:O8" si="0">IF(C8-SUM(D4:D7)&gt;0,C8-SUM(D4:D7),0)</f>
        <v>0</v>
      </c>
      <c r="E8" s="16">
        <f t="shared" si="0"/>
        <v>0</v>
      </c>
      <c r="F8" s="16">
        <f t="shared" si="0"/>
        <v>0</v>
      </c>
      <c r="G8" s="16">
        <f t="shared" si="0"/>
        <v>0</v>
      </c>
      <c r="H8" s="16">
        <f t="shared" si="0"/>
        <v>0</v>
      </c>
      <c r="I8" s="16">
        <f t="shared" si="0"/>
        <v>0</v>
      </c>
      <c r="J8" s="16">
        <f t="shared" si="0"/>
        <v>0</v>
      </c>
      <c r="K8" s="16">
        <f t="shared" si="0"/>
        <v>0</v>
      </c>
      <c r="L8" s="16">
        <f t="shared" si="0"/>
        <v>0</v>
      </c>
      <c r="M8" s="16">
        <f t="shared" si="0"/>
        <v>0</v>
      </c>
      <c r="N8" s="16">
        <f t="shared" si="0"/>
        <v>0</v>
      </c>
      <c r="O8" s="17">
        <f t="shared" si="0"/>
        <v>0</v>
      </c>
    </row>
    <row r="9" spans="1:15" ht="15.75" thickBot="1" x14ac:dyDescent="0.3">
      <c r="A9" s="18" t="s">
        <v>13</v>
      </c>
      <c r="B9" s="55">
        <f>B8</f>
        <v>6</v>
      </c>
      <c r="C9" s="19">
        <f>B9-($B$9/COUNTA($C$3:$O$3))</f>
        <v>5.5384615384615383</v>
      </c>
      <c r="D9" s="19">
        <f t="shared" ref="D9:O9" si="1">C9-($B$9/COUNTA($C$3:$O$3))</f>
        <v>5.0769230769230766</v>
      </c>
      <c r="E9" s="19">
        <f t="shared" si="1"/>
        <v>4.615384615384615</v>
      </c>
      <c r="F9" s="19">
        <f t="shared" si="1"/>
        <v>4.1538461538461533</v>
      </c>
      <c r="G9" s="19">
        <f t="shared" si="1"/>
        <v>3.6923076923076916</v>
      </c>
      <c r="H9" s="19">
        <f t="shared" si="1"/>
        <v>3.2307692307692299</v>
      </c>
      <c r="I9" s="19">
        <f t="shared" si="1"/>
        <v>2.7692307692307683</v>
      </c>
      <c r="J9" s="19">
        <f t="shared" si="1"/>
        <v>2.3076923076923066</v>
      </c>
      <c r="K9" s="19">
        <f t="shared" si="1"/>
        <v>1.8461538461538449</v>
      </c>
      <c r="L9" s="19">
        <f t="shared" si="1"/>
        <v>1.3846153846153832</v>
      </c>
      <c r="M9" s="19">
        <f t="shared" si="1"/>
        <v>0.92307692307692168</v>
      </c>
      <c r="N9" s="19">
        <f t="shared" si="1"/>
        <v>0.46153846153846012</v>
      </c>
      <c r="O9" s="20">
        <f t="shared" si="1"/>
        <v>-1.4432899320127035E-15</v>
      </c>
    </row>
    <row r="10" spans="1:15" x14ac:dyDescent="0.25">
      <c r="N10" s="34" t="s">
        <v>13</v>
      </c>
      <c r="O10" s="34" t="s">
        <v>40</v>
      </c>
    </row>
    <row r="11" spans="1:15" x14ac:dyDescent="0.25">
      <c r="N11" s="35">
        <f>SUM(B4:B7)</f>
        <v>6</v>
      </c>
      <c r="O11" s="35">
        <f>SUM(C4:O7)</f>
        <v>9.5</v>
      </c>
    </row>
  </sheetData>
  <mergeCells count="1">
    <mergeCell ref="B2:O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A2" sqref="A2:K33"/>
    </sheetView>
  </sheetViews>
  <sheetFormatPr baseColWidth="10" defaultRowHeight="15" x14ac:dyDescent="0.25"/>
  <cols>
    <col min="1" max="1" width="63.5703125" bestFit="1" customWidth="1"/>
  </cols>
  <sheetData>
    <row r="1" spans="1:10" ht="15.75" thickBot="1" x14ac:dyDescent="0.3">
      <c r="B1" s="50"/>
    </row>
    <row r="2" spans="1:10" x14ac:dyDescent="0.25">
      <c r="A2" s="44"/>
      <c r="B2" s="71" t="s">
        <v>199</v>
      </c>
      <c r="C2" s="72"/>
      <c r="D2" s="72"/>
      <c r="E2" s="72"/>
      <c r="F2" s="72"/>
      <c r="G2" s="72"/>
      <c r="H2" s="73"/>
    </row>
    <row r="3" spans="1:10" ht="30.75" thickBot="1" x14ac:dyDescent="0.3">
      <c r="A3" s="41"/>
      <c r="B3" s="42" t="s">
        <v>7</v>
      </c>
      <c r="C3" s="21" t="s">
        <v>200</v>
      </c>
      <c r="D3" s="21" t="s">
        <v>201</v>
      </c>
      <c r="E3" s="21" t="s">
        <v>202</v>
      </c>
      <c r="F3" s="21" t="s">
        <v>203</v>
      </c>
      <c r="G3" s="21" t="s">
        <v>204</v>
      </c>
      <c r="H3" s="22" t="s">
        <v>205</v>
      </c>
    </row>
    <row r="4" spans="1:10" x14ac:dyDescent="0.25">
      <c r="A4" s="56" t="s">
        <v>196</v>
      </c>
      <c r="B4" s="51">
        <v>1</v>
      </c>
      <c r="C4" s="10">
        <v>1.5</v>
      </c>
      <c r="D4" s="10"/>
      <c r="E4" s="10"/>
      <c r="F4" s="10"/>
      <c r="G4" s="10"/>
      <c r="H4" s="11"/>
    </row>
    <row r="5" spans="1:10" x14ac:dyDescent="0.25">
      <c r="A5" s="57" t="s">
        <v>195</v>
      </c>
      <c r="B5" s="52">
        <v>0.5</v>
      </c>
      <c r="C5" s="46"/>
      <c r="D5" s="46">
        <v>0.75</v>
      </c>
      <c r="E5" s="46"/>
      <c r="F5" s="46"/>
      <c r="G5" s="46"/>
      <c r="H5" s="47"/>
    </row>
    <row r="6" spans="1:10" x14ac:dyDescent="0.25">
      <c r="A6" s="43" t="s">
        <v>197</v>
      </c>
      <c r="B6" s="53">
        <v>0.75</v>
      </c>
      <c r="C6" s="13"/>
      <c r="D6" s="13">
        <v>1</v>
      </c>
      <c r="E6" s="13"/>
      <c r="F6" s="13"/>
      <c r="G6" s="13"/>
      <c r="H6" s="14"/>
    </row>
    <row r="7" spans="1:10" x14ac:dyDescent="0.25">
      <c r="A7" s="58" t="s">
        <v>198</v>
      </c>
      <c r="B7" s="59">
        <v>1</v>
      </c>
      <c r="C7" s="60"/>
      <c r="D7" s="60"/>
      <c r="E7" s="60"/>
      <c r="F7" s="60">
        <v>4</v>
      </c>
      <c r="G7" s="60"/>
      <c r="H7" s="61"/>
    </row>
    <row r="8" spans="1:10" x14ac:dyDescent="0.25">
      <c r="A8" s="43" t="s">
        <v>206</v>
      </c>
      <c r="B8" s="53">
        <v>2</v>
      </c>
      <c r="C8" s="13"/>
      <c r="D8" s="13"/>
      <c r="E8" s="13"/>
      <c r="F8" s="13">
        <v>2</v>
      </c>
      <c r="G8" s="13"/>
      <c r="H8" s="14"/>
    </row>
    <row r="9" spans="1:10" x14ac:dyDescent="0.25">
      <c r="A9" s="58" t="s">
        <v>207</v>
      </c>
      <c r="B9" s="59">
        <v>3</v>
      </c>
      <c r="C9" s="60"/>
      <c r="D9" s="60"/>
      <c r="E9" s="60"/>
      <c r="F9" s="60">
        <v>3</v>
      </c>
      <c r="G9" s="60"/>
      <c r="H9" s="61"/>
    </row>
    <row r="10" spans="1:10" x14ac:dyDescent="0.25">
      <c r="A10" s="43" t="s">
        <v>208</v>
      </c>
      <c r="B10" s="53">
        <v>0.5</v>
      </c>
      <c r="C10" s="13"/>
      <c r="D10" s="13"/>
      <c r="E10" s="13"/>
      <c r="F10" s="13"/>
      <c r="G10" s="13">
        <v>0.75</v>
      </c>
      <c r="H10" s="14"/>
    </row>
    <row r="11" spans="1:10" ht="15.75" thickBot="1" x14ac:dyDescent="0.3">
      <c r="A11" s="57" t="s">
        <v>209</v>
      </c>
      <c r="B11" s="52">
        <v>4</v>
      </c>
      <c r="C11" s="46"/>
      <c r="D11" s="46"/>
      <c r="E11" s="46"/>
      <c r="F11" s="46"/>
      <c r="G11" s="46">
        <v>4</v>
      </c>
      <c r="H11" s="47"/>
    </row>
    <row r="12" spans="1:10" x14ac:dyDescent="0.25">
      <c r="A12" s="15" t="s">
        <v>12</v>
      </c>
      <c r="B12" s="54">
        <f>SUM(B4:B11)</f>
        <v>12.75</v>
      </c>
      <c r="C12" s="16">
        <f t="shared" ref="C12:H12" si="0">IF(B12-SUM(C4:C11)&gt;0,B12-SUM(C4:C11),0)</f>
        <v>11.25</v>
      </c>
      <c r="D12" s="16">
        <f t="shared" si="0"/>
        <v>9.5</v>
      </c>
      <c r="E12" s="16">
        <f t="shared" si="0"/>
        <v>9.5</v>
      </c>
      <c r="F12" s="16">
        <f t="shared" si="0"/>
        <v>0.5</v>
      </c>
      <c r="G12" s="16">
        <f t="shared" si="0"/>
        <v>0</v>
      </c>
      <c r="H12" s="17">
        <f t="shared" si="0"/>
        <v>0</v>
      </c>
      <c r="I12" s="34" t="s">
        <v>13</v>
      </c>
      <c r="J12" s="34" t="s">
        <v>40</v>
      </c>
    </row>
    <row r="13" spans="1:10" ht="15.75" thickBot="1" x14ac:dyDescent="0.3">
      <c r="A13" s="18" t="s">
        <v>13</v>
      </c>
      <c r="B13" s="55">
        <f>B12</f>
        <v>12.75</v>
      </c>
      <c r="C13" s="19">
        <f t="shared" ref="C13:H13" si="1">B13-($B$13/COUNTA($C$3:$H$3))</f>
        <v>10.625</v>
      </c>
      <c r="D13" s="19">
        <f t="shared" si="1"/>
        <v>8.5</v>
      </c>
      <c r="E13" s="19">
        <f t="shared" si="1"/>
        <v>6.375</v>
      </c>
      <c r="F13" s="19">
        <f t="shared" si="1"/>
        <v>4.25</v>
      </c>
      <c r="G13" s="19">
        <f t="shared" si="1"/>
        <v>2.125</v>
      </c>
      <c r="H13" s="20">
        <f t="shared" si="1"/>
        <v>0</v>
      </c>
      <c r="I13" s="35">
        <f>SUM(B4:B11)</f>
        <v>12.75</v>
      </c>
      <c r="J13" s="35">
        <f>SUM(C4:H11)</f>
        <v>17</v>
      </c>
    </row>
    <row r="14" spans="1:10" x14ac:dyDescent="0.25">
      <c r="B14" s="50"/>
    </row>
    <row r="15" spans="1:10" x14ac:dyDescent="0.25">
      <c r="B15" s="50"/>
    </row>
    <row r="16" spans="1:10" x14ac:dyDescent="0.25">
      <c r="B16" s="50"/>
    </row>
    <row r="17" spans="2:2" x14ac:dyDescent="0.25">
      <c r="B17" s="50"/>
    </row>
    <row r="18" spans="2:2" x14ac:dyDescent="0.25">
      <c r="B18" s="50"/>
    </row>
    <row r="19" spans="2:2" x14ac:dyDescent="0.25">
      <c r="B19" s="50"/>
    </row>
    <row r="20" spans="2:2" x14ac:dyDescent="0.25">
      <c r="B20" s="50"/>
    </row>
    <row r="21" spans="2:2" x14ac:dyDescent="0.25">
      <c r="B21" s="50"/>
    </row>
    <row r="22" spans="2:2" x14ac:dyDescent="0.25">
      <c r="B22" s="50"/>
    </row>
    <row r="23" spans="2:2" x14ac:dyDescent="0.25">
      <c r="B23" s="50"/>
    </row>
    <row r="24" spans="2:2" x14ac:dyDescent="0.25">
      <c r="B24" s="50"/>
    </row>
    <row r="25" spans="2:2" x14ac:dyDescent="0.25">
      <c r="B25" s="50"/>
    </row>
    <row r="26" spans="2:2" x14ac:dyDescent="0.25">
      <c r="B26" s="50"/>
    </row>
    <row r="27" spans="2:2" x14ac:dyDescent="0.25">
      <c r="B27" s="50"/>
    </row>
    <row r="28" spans="2:2" x14ac:dyDescent="0.25">
      <c r="B28" s="50"/>
    </row>
    <row r="29" spans="2:2" x14ac:dyDescent="0.25">
      <c r="B29" s="50"/>
    </row>
    <row r="30" spans="2:2" x14ac:dyDescent="0.25">
      <c r="B30" s="50"/>
    </row>
    <row r="31" spans="2:2" x14ac:dyDescent="0.25">
      <c r="B31" s="50"/>
    </row>
    <row r="32" spans="2:2" x14ac:dyDescent="0.25">
      <c r="B32" s="50"/>
    </row>
    <row r="33" spans="2:2" x14ac:dyDescent="0.25">
      <c r="B33" s="50"/>
    </row>
    <row r="34" spans="2:2" x14ac:dyDescent="0.25">
      <c r="B34" s="50"/>
    </row>
    <row r="35" spans="2:2" x14ac:dyDescent="0.25">
      <c r="B35" s="50"/>
    </row>
  </sheetData>
  <mergeCells count="1">
    <mergeCell ref="B2:H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sqref="A1:K31"/>
    </sheetView>
  </sheetViews>
  <sheetFormatPr baseColWidth="10" defaultRowHeight="15" x14ac:dyDescent="0.25"/>
  <cols>
    <col min="1" max="1" width="70.7109375" bestFit="1" customWidth="1"/>
  </cols>
  <sheetData>
    <row r="1" spans="1:10" ht="15.75" thickBot="1" x14ac:dyDescent="0.3"/>
    <row r="2" spans="1:10" x14ac:dyDescent="0.25">
      <c r="A2" s="44"/>
      <c r="B2" s="71" t="s">
        <v>218</v>
      </c>
      <c r="C2" s="72"/>
      <c r="D2" s="72"/>
      <c r="E2" s="72"/>
      <c r="F2" s="72"/>
      <c r="G2" s="72"/>
      <c r="H2" s="72"/>
    </row>
    <row r="3" spans="1:10" ht="30.75" thickBot="1" x14ac:dyDescent="0.3">
      <c r="A3" s="41"/>
      <c r="B3" s="42" t="s">
        <v>7</v>
      </c>
      <c r="C3" s="21" t="s">
        <v>219</v>
      </c>
      <c r="D3" s="21" t="s">
        <v>220</v>
      </c>
      <c r="E3" s="21" t="s">
        <v>221</v>
      </c>
      <c r="F3" s="21" t="s">
        <v>222</v>
      </c>
      <c r="G3" s="21" t="s">
        <v>223</v>
      </c>
      <c r="H3" s="21" t="s">
        <v>224</v>
      </c>
    </row>
    <row r="4" spans="1:10" x14ac:dyDescent="0.25">
      <c r="A4" s="56" t="s">
        <v>217</v>
      </c>
      <c r="B4" s="51">
        <v>0.5</v>
      </c>
      <c r="C4" s="10"/>
      <c r="D4" s="10"/>
      <c r="E4" s="10">
        <v>0.5</v>
      </c>
      <c r="F4" s="10"/>
      <c r="G4" s="10"/>
      <c r="H4" s="10"/>
    </row>
    <row r="5" spans="1:10" x14ac:dyDescent="0.25">
      <c r="A5" s="57" t="s">
        <v>225</v>
      </c>
      <c r="B5" s="52">
        <v>0.5</v>
      </c>
      <c r="C5" s="46"/>
      <c r="D5" s="46"/>
      <c r="E5" s="46">
        <v>0.75</v>
      </c>
      <c r="F5" s="46"/>
      <c r="G5" s="46"/>
      <c r="H5" s="46"/>
    </row>
    <row r="6" spans="1:10" x14ac:dyDescent="0.25">
      <c r="A6" s="43" t="s">
        <v>226</v>
      </c>
      <c r="B6" s="53">
        <v>12</v>
      </c>
      <c r="C6" s="13">
        <v>5</v>
      </c>
      <c r="D6" s="13">
        <v>5</v>
      </c>
      <c r="E6" s="13">
        <v>5</v>
      </c>
      <c r="F6" s="13">
        <v>5</v>
      </c>
      <c r="G6" s="13"/>
      <c r="H6" s="13"/>
    </row>
    <row r="7" spans="1:10" x14ac:dyDescent="0.25">
      <c r="A7" s="58" t="s">
        <v>227</v>
      </c>
      <c r="B7" s="59">
        <v>0.25</v>
      </c>
      <c r="C7" s="60"/>
      <c r="D7" s="60"/>
      <c r="E7" s="60"/>
      <c r="F7" s="60">
        <v>0.25</v>
      </c>
      <c r="G7" s="60"/>
      <c r="H7" s="60"/>
    </row>
    <row r="8" spans="1:10" x14ac:dyDescent="0.25">
      <c r="A8" s="43" t="s">
        <v>229</v>
      </c>
      <c r="B8" s="53">
        <v>10</v>
      </c>
      <c r="C8" s="13"/>
      <c r="D8" s="13"/>
      <c r="E8" s="13"/>
      <c r="F8" s="13">
        <v>3</v>
      </c>
      <c r="G8" s="13">
        <v>5</v>
      </c>
      <c r="H8" s="13">
        <v>5</v>
      </c>
    </row>
    <row r="9" spans="1:10" ht="15.75" thickBot="1" x14ac:dyDescent="0.3">
      <c r="A9" s="58" t="s">
        <v>228</v>
      </c>
      <c r="B9" s="59">
        <v>0.25</v>
      </c>
      <c r="C9" s="60"/>
      <c r="D9" s="60"/>
      <c r="E9" s="60"/>
      <c r="F9" s="60"/>
      <c r="G9" s="60"/>
      <c r="H9" s="60">
        <v>0.5</v>
      </c>
    </row>
    <row r="10" spans="1:10" x14ac:dyDescent="0.25">
      <c r="A10" s="15" t="s">
        <v>12</v>
      </c>
      <c r="B10" s="54">
        <f>SUM(B4:B9)</f>
        <v>23.5</v>
      </c>
      <c r="C10" s="16">
        <f>IF(B10-SUM(C4:C9)&gt;0,B10-SUM(C4:C9),0)</f>
        <v>18.5</v>
      </c>
      <c r="D10" s="16">
        <f t="shared" ref="D10:H10" si="0">IF(C10-SUM(D4:D9)&gt;0,C10-SUM(D4:D9),0)</f>
        <v>13.5</v>
      </c>
      <c r="E10" s="16">
        <f t="shared" si="0"/>
        <v>7.25</v>
      </c>
      <c r="F10" s="16">
        <f t="shared" si="0"/>
        <v>0</v>
      </c>
      <c r="G10" s="16">
        <f t="shared" si="0"/>
        <v>0</v>
      </c>
      <c r="H10" s="16">
        <f t="shared" si="0"/>
        <v>0</v>
      </c>
      <c r="I10" s="34" t="s">
        <v>13</v>
      </c>
      <c r="J10" s="34" t="s">
        <v>40</v>
      </c>
    </row>
    <row r="11" spans="1:10" ht="15.75" thickBot="1" x14ac:dyDescent="0.3">
      <c r="A11" s="18" t="s">
        <v>13</v>
      </c>
      <c r="B11" s="55">
        <f>B10</f>
        <v>23.5</v>
      </c>
      <c r="C11" s="19">
        <f t="shared" ref="C11:H11" si="1">B11-($B$11/COUNTA($C$3:$H$3))</f>
        <v>19.583333333333332</v>
      </c>
      <c r="D11" s="19">
        <f t="shared" si="1"/>
        <v>15.666666666666666</v>
      </c>
      <c r="E11" s="19">
        <f t="shared" si="1"/>
        <v>11.75</v>
      </c>
      <c r="F11" s="19">
        <f t="shared" si="1"/>
        <v>7.8333333333333339</v>
      </c>
      <c r="G11" s="19">
        <f t="shared" si="1"/>
        <v>3.9166666666666674</v>
      </c>
      <c r="H11" s="19">
        <f t="shared" si="1"/>
        <v>0</v>
      </c>
      <c r="I11" s="35">
        <f>SUM(B4:B9)</f>
        <v>23.5</v>
      </c>
      <c r="J11" s="35">
        <f>SUM(C4:H9)</f>
        <v>35</v>
      </c>
    </row>
    <row r="12" spans="1:10" x14ac:dyDescent="0.25">
      <c r="B12" s="50"/>
    </row>
    <row r="13" spans="1:10" x14ac:dyDescent="0.25">
      <c r="B13" s="50"/>
    </row>
    <row r="14" spans="1:10" x14ac:dyDescent="0.25">
      <c r="B14" s="50"/>
    </row>
    <row r="15" spans="1:10" x14ac:dyDescent="0.25">
      <c r="B15" s="50"/>
    </row>
    <row r="16" spans="1:10" x14ac:dyDescent="0.25">
      <c r="B16" s="50"/>
    </row>
    <row r="17" spans="2:2" x14ac:dyDescent="0.25">
      <c r="B17" s="50"/>
    </row>
    <row r="18" spans="2:2" x14ac:dyDescent="0.25">
      <c r="B18" s="50"/>
    </row>
    <row r="19" spans="2:2" x14ac:dyDescent="0.25">
      <c r="B19" s="50"/>
    </row>
    <row r="20" spans="2:2" x14ac:dyDescent="0.25">
      <c r="B20" s="50"/>
    </row>
    <row r="21" spans="2:2" x14ac:dyDescent="0.25">
      <c r="B21" s="50"/>
    </row>
    <row r="22" spans="2:2" x14ac:dyDescent="0.25">
      <c r="B22" s="50"/>
    </row>
    <row r="23" spans="2:2" x14ac:dyDescent="0.25">
      <c r="B23" s="50"/>
    </row>
    <row r="24" spans="2:2" x14ac:dyDescent="0.25">
      <c r="B24" s="50"/>
    </row>
    <row r="25" spans="2:2" x14ac:dyDescent="0.25">
      <c r="B25" s="50"/>
    </row>
    <row r="26" spans="2:2" x14ac:dyDescent="0.25">
      <c r="B26" s="50"/>
    </row>
    <row r="27" spans="2:2" x14ac:dyDescent="0.25">
      <c r="B27" s="50"/>
    </row>
    <row r="28" spans="2:2" x14ac:dyDescent="0.25">
      <c r="B28" s="50"/>
    </row>
    <row r="29" spans="2:2" x14ac:dyDescent="0.25">
      <c r="B29" s="50"/>
    </row>
    <row r="30" spans="2:2" x14ac:dyDescent="0.25">
      <c r="B30" s="50"/>
    </row>
    <row r="31" spans="2:2" x14ac:dyDescent="0.25">
      <c r="B31" s="50"/>
    </row>
  </sheetData>
  <mergeCells count="1">
    <mergeCell ref="B2:H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D17" sqref="D17"/>
    </sheetView>
  </sheetViews>
  <sheetFormatPr baseColWidth="10" defaultRowHeight="15" x14ac:dyDescent="0.25"/>
  <cols>
    <col min="1" max="1" width="69.28515625" bestFit="1" customWidth="1"/>
  </cols>
  <sheetData>
    <row r="1" spans="1:10" ht="15.75" thickBot="1" x14ac:dyDescent="0.3"/>
    <row r="2" spans="1:10" x14ac:dyDescent="0.25">
      <c r="A2" s="44"/>
      <c r="B2" s="71" t="s">
        <v>231</v>
      </c>
      <c r="C2" s="72"/>
      <c r="D2" s="72"/>
      <c r="E2" s="72"/>
      <c r="F2" s="72"/>
      <c r="G2" s="72"/>
      <c r="H2" s="73"/>
    </row>
    <row r="3" spans="1:10" ht="30.75" thickBot="1" x14ac:dyDescent="0.3">
      <c r="A3" s="41"/>
      <c r="B3" s="42" t="s">
        <v>7</v>
      </c>
      <c r="C3" s="21" t="s">
        <v>232</v>
      </c>
      <c r="D3" s="21" t="s">
        <v>233</v>
      </c>
      <c r="E3" s="21" t="s">
        <v>234</v>
      </c>
      <c r="F3" s="21" t="s">
        <v>235</v>
      </c>
      <c r="G3" s="21" t="s">
        <v>236</v>
      </c>
      <c r="H3" s="22" t="s">
        <v>237</v>
      </c>
    </row>
    <row r="4" spans="1:10" x14ac:dyDescent="0.25">
      <c r="A4" s="56" t="s">
        <v>230</v>
      </c>
      <c r="B4" s="51">
        <v>0.5</v>
      </c>
      <c r="C4" s="10">
        <v>1</v>
      </c>
      <c r="D4" s="10"/>
      <c r="E4" s="10"/>
      <c r="F4" s="10"/>
      <c r="G4" s="10"/>
      <c r="H4" s="11"/>
    </row>
    <row r="5" spans="1:10" x14ac:dyDescent="0.25">
      <c r="A5" s="57" t="s">
        <v>238</v>
      </c>
      <c r="B5" s="65">
        <v>5</v>
      </c>
      <c r="C5" s="66">
        <v>7</v>
      </c>
      <c r="D5" s="46"/>
      <c r="E5" s="46"/>
      <c r="F5" s="46"/>
      <c r="G5" s="46"/>
      <c r="H5" s="47"/>
    </row>
    <row r="6" spans="1:10" x14ac:dyDescent="0.25">
      <c r="A6" s="43" t="s">
        <v>239</v>
      </c>
      <c r="B6" s="53">
        <v>7</v>
      </c>
      <c r="C6" s="13"/>
      <c r="D6" s="13">
        <v>2</v>
      </c>
      <c r="E6" s="13">
        <v>5</v>
      </c>
      <c r="F6" s="13"/>
      <c r="G6" s="13"/>
      <c r="H6" s="14"/>
    </row>
    <row r="7" spans="1:10" x14ac:dyDescent="0.25">
      <c r="A7" s="58" t="s">
        <v>243</v>
      </c>
      <c r="B7" s="59">
        <v>0.5</v>
      </c>
      <c r="C7" s="60"/>
      <c r="D7" s="60">
        <v>0.5</v>
      </c>
      <c r="E7" s="60">
        <v>0.5</v>
      </c>
      <c r="F7" s="60"/>
      <c r="G7" s="60"/>
      <c r="H7" s="61"/>
    </row>
    <row r="8" spans="1:10" x14ac:dyDescent="0.25">
      <c r="A8" s="67" t="s">
        <v>244</v>
      </c>
      <c r="B8" s="68">
        <v>0.5</v>
      </c>
      <c r="C8" s="69"/>
      <c r="D8" s="69">
        <v>0.75</v>
      </c>
      <c r="E8" s="69"/>
      <c r="F8" s="69"/>
      <c r="G8" s="69"/>
      <c r="H8" s="70"/>
    </row>
    <row r="9" spans="1:10" x14ac:dyDescent="0.25">
      <c r="A9" s="58" t="s">
        <v>241</v>
      </c>
      <c r="B9" s="59">
        <v>0.5</v>
      </c>
      <c r="C9" s="60"/>
      <c r="D9" s="60"/>
      <c r="E9" s="60">
        <v>1</v>
      </c>
      <c r="F9" s="60"/>
      <c r="G9" s="60"/>
      <c r="H9" s="61"/>
    </row>
    <row r="10" spans="1:10" x14ac:dyDescent="0.25">
      <c r="A10" s="43" t="s">
        <v>240</v>
      </c>
      <c r="B10" s="53">
        <v>2</v>
      </c>
      <c r="C10" s="13"/>
      <c r="D10" s="13"/>
      <c r="E10" s="13"/>
      <c r="F10" s="13">
        <v>1</v>
      </c>
      <c r="G10" s="13">
        <v>3</v>
      </c>
      <c r="H10" s="14"/>
    </row>
    <row r="11" spans="1:10" x14ac:dyDescent="0.25">
      <c r="A11" s="58" t="s">
        <v>245</v>
      </c>
      <c r="B11" s="59">
        <v>2</v>
      </c>
      <c r="C11" s="60"/>
      <c r="D11" s="60"/>
      <c r="E11" s="60"/>
      <c r="F11" s="60"/>
      <c r="G11" s="60">
        <v>1</v>
      </c>
      <c r="H11" s="61">
        <v>2</v>
      </c>
    </row>
    <row r="12" spans="1:10" ht="15.75" thickBot="1" x14ac:dyDescent="0.3">
      <c r="A12" s="43" t="s">
        <v>246</v>
      </c>
      <c r="B12" s="53">
        <v>2</v>
      </c>
      <c r="C12" s="13"/>
      <c r="D12" s="13"/>
      <c r="E12" s="13"/>
      <c r="F12" s="13"/>
      <c r="G12" s="13"/>
      <c r="H12" s="14">
        <v>2</v>
      </c>
    </row>
    <row r="13" spans="1:10" x14ac:dyDescent="0.25">
      <c r="A13" s="15" t="s">
        <v>12</v>
      </c>
      <c r="B13" s="54">
        <f>SUM(B4:B12)</f>
        <v>20</v>
      </c>
      <c r="C13" s="16">
        <f>IF(B13-SUM(C4:C12)&gt;0,B13-SUM(C4:C12),0)</f>
        <v>12</v>
      </c>
      <c r="D13" s="16">
        <f t="shared" ref="D13:H13" si="0">IF(C13-SUM(D4:D12)&gt;0,C13-SUM(D4:D12),0)</f>
        <v>8.75</v>
      </c>
      <c r="E13" s="16">
        <f t="shared" si="0"/>
        <v>2.25</v>
      </c>
      <c r="F13" s="16">
        <f t="shared" si="0"/>
        <v>1.25</v>
      </c>
      <c r="G13" s="16">
        <f t="shared" si="0"/>
        <v>0</v>
      </c>
      <c r="H13" s="16">
        <f t="shared" si="0"/>
        <v>0</v>
      </c>
      <c r="I13" s="34" t="s">
        <v>13</v>
      </c>
      <c r="J13" s="34" t="s">
        <v>40</v>
      </c>
    </row>
    <row r="14" spans="1:10" ht="15.75" thickBot="1" x14ac:dyDescent="0.3">
      <c r="A14" s="18" t="s">
        <v>13</v>
      </c>
      <c r="B14" s="55">
        <f>B13</f>
        <v>20</v>
      </c>
      <c r="C14" s="19">
        <f t="shared" ref="C14" si="1">B14-($B$14/COUNTA($C$3:$H$3))</f>
        <v>16.666666666666668</v>
      </c>
      <c r="D14" s="19">
        <f t="shared" ref="D14" si="2">C14-($B$14/COUNTA($C$3:$H$3))</f>
        <v>13.333333333333334</v>
      </c>
      <c r="E14" s="19">
        <f t="shared" ref="E14" si="3">D14-($B$14/COUNTA($C$3:$H$3))</f>
        <v>10</v>
      </c>
      <c r="F14" s="19">
        <f t="shared" ref="F14" si="4">E14-($B$14/COUNTA($C$3:$H$3))</f>
        <v>6.6666666666666661</v>
      </c>
      <c r="G14" s="19">
        <f t="shared" ref="G14" si="5">F14-($B$14/COUNTA($C$3:$H$3))</f>
        <v>3.3333333333333326</v>
      </c>
      <c r="H14" s="19">
        <f t="shared" ref="H14" si="6">G14-($B$14/COUNTA($C$3:$H$3))</f>
        <v>0</v>
      </c>
      <c r="I14" s="35">
        <f>SUM(B4:B12)</f>
        <v>20</v>
      </c>
      <c r="J14" s="35">
        <f>SUM(C4:H12)</f>
        <v>26.75</v>
      </c>
    </row>
    <row r="15" spans="1:10" x14ac:dyDescent="0.25">
      <c r="B15" s="50"/>
    </row>
    <row r="16" spans="1:10" x14ac:dyDescent="0.25">
      <c r="B16" s="50"/>
    </row>
    <row r="17" spans="2:2" x14ac:dyDescent="0.25">
      <c r="B17" s="50"/>
    </row>
    <row r="18" spans="2:2" x14ac:dyDescent="0.25">
      <c r="B18" s="50"/>
    </row>
    <row r="19" spans="2:2" x14ac:dyDescent="0.25">
      <c r="B19" s="50"/>
    </row>
    <row r="20" spans="2:2" x14ac:dyDescent="0.25">
      <c r="B20" s="50"/>
    </row>
    <row r="21" spans="2:2" x14ac:dyDescent="0.25">
      <c r="B21" s="50"/>
    </row>
    <row r="22" spans="2:2" x14ac:dyDescent="0.25">
      <c r="B22" s="50"/>
    </row>
    <row r="23" spans="2:2" x14ac:dyDescent="0.25">
      <c r="B23" s="50"/>
    </row>
    <row r="24" spans="2:2" x14ac:dyDescent="0.25">
      <c r="B24" s="50"/>
    </row>
    <row r="25" spans="2:2" x14ac:dyDescent="0.25">
      <c r="B25" s="50"/>
    </row>
    <row r="26" spans="2:2" x14ac:dyDescent="0.25">
      <c r="B26" s="50"/>
    </row>
    <row r="27" spans="2:2" x14ac:dyDescent="0.25">
      <c r="B27" s="50"/>
    </row>
    <row r="28" spans="2:2" x14ac:dyDescent="0.25">
      <c r="B28" s="50"/>
    </row>
    <row r="29" spans="2:2" x14ac:dyDescent="0.25">
      <c r="B29" s="50"/>
    </row>
    <row r="30" spans="2:2" x14ac:dyDescent="0.25">
      <c r="B30" s="50"/>
    </row>
    <row r="31" spans="2:2" x14ac:dyDescent="0.25">
      <c r="B31" s="50"/>
    </row>
    <row r="32" spans="2:2" x14ac:dyDescent="0.25">
      <c r="B32" s="50"/>
    </row>
    <row r="33" spans="2:2" x14ac:dyDescent="0.25">
      <c r="B33" s="50"/>
    </row>
    <row r="34" spans="2:2" x14ac:dyDescent="0.25">
      <c r="B34" s="50"/>
    </row>
  </sheetData>
  <mergeCells count="1">
    <mergeCell ref="B2:H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B10" sqref="B10"/>
    </sheetView>
  </sheetViews>
  <sheetFormatPr baseColWidth="10" defaultRowHeight="15" x14ac:dyDescent="0.25"/>
  <cols>
    <col min="1" max="1" width="42.140625" bestFit="1" customWidth="1"/>
    <col min="3" max="3" width="11.85546875" bestFit="1" customWidth="1"/>
  </cols>
  <sheetData>
    <row r="1" spans="1:5" x14ac:dyDescent="0.25">
      <c r="A1" t="s">
        <v>242</v>
      </c>
    </row>
    <row r="3" spans="1:5" x14ac:dyDescent="0.25">
      <c r="B3" t="s">
        <v>214</v>
      </c>
      <c r="C3" t="s">
        <v>215</v>
      </c>
      <c r="E3" t="s">
        <v>216</v>
      </c>
    </row>
    <row r="4" spans="1:5" x14ac:dyDescent="0.25">
      <c r="A4" s="13" t="s">
        <v>210</v>
      </c>
      <c r="B4">
        <v>27</v>
      </c>
      <c r="C4" s="62">
        <f>SUM('Sprint 0'!C4:C10)+SUM('Sprint 1'!H8,'Sprint 1'!C3,'Sprint 1'!C4)+'Sprint 2'!I4+SUM('Sprint 8'!H6:H9,'Sprint 8'!G4:G5)+'Sprint 9'!G14+'Sprint 11'!$C$4+SUM('Sprint 12'!$E$4:$E$5,'Sprint 12'!$C$6:$F$6,'Sprint 12'!$F$7,'Sprint 12'!$F$8:$H$8)+SUM('Sprint 13'!$C$5,'Sprint 13'!$D$6:$E$6,'Sprint 13'!$F$10:$G$10)</f>
        <v>63.200001</v>
      </c>
      <c r="E4" s="63">
        <f>C4/$C$9</f>
        <v>0.28997476811206807</v>
      </c>
    </row>
    <row r="5" spans="1:5" x14ac:dyDescent="0.25">
      <c r="A5" s="13" t="s">
        <v>211</v>
      </c>
      <c r="B5">
        <v>4</v>
      </c>
      <c r="C5" s="62">
        <f>'Sprint 9'!G13+SUM('Sprint 11'!$F$9,'Sprint 11'!$F$8)+SUM('Sprint 13'!D7:E7)</f>
        <v>8</v>
      </c>
      <c r="E5" s="63">
        <f t="shared" ref="E5:E7" si="0">C5/$C$9</f>
        <v>3.6705666268843008E-2</v>
      </c>
    </row>
    <row r="6" spans="1:5" x14ac:dyDescent="0.25">
      <c r="A6" s="13" t="s">
        <v>212</v>
      </c>
      <c r="B6">
        <v>16</v>
      </c>
      <c r="C6" s="62">
        <f>'Sprint 1'!I9+'Sprint 8'!I11+SUM('Sprint 9'!D4,'Sprint 9'!D5,'Sprint 9'!E9,'Sprint 9'!E10,'Sprint 9'!G12)+SUM('Sprint 11'!$F$8,'Sprint 11'!$D$5)+'Sprint 12'!$H$9+'Sprint 13'!$E$9+SUM('Sprint 13'!$G$11:$H$11,'Sprint 13'!$H$12)</f>
        <v>21.75</v>
      </c>
      <c r="E6" s="63">
        <f t="shared" si="0"/>
        <v>9.9793530168416938E-2</v>
      </c>
    </row>
    <row r="7" spans="1:5" x14ac:dyDescent="0.25">
      <c r="A7" s="13" t="s">
        <v>213</v>
      </c>
      <c r="B7">
        <v>64</v>
      </c>
      <c r="C7" s="62">
        <f>SUM('Sprint 1'!F5,'Sprint 1'!I9,'Sprint 1'!I12,'Sprint 1'!I11,'Sprint 1'!I10,'Sprint 1'!F7,'Sprint 1'!F6)+SUM('Sprint 2'!I5:I8)+SUM('Sprint 3'!E4:E5,'Sprint 3'!F6:F7,'Sprint 3'!H8:H10)+SUM('Sprint 4'!H4:H6)+SUM('Sprint 5'!H4:H5)+SUM('Sprint 6'!R4:R9)+SUM('Sprint 7'!K4:K6,'Sprint 7'!O8:O10,'Sprint 7'!P11:P14)+SUM('Sprint 8'!J12,'Sprint 8'!I10,'Sprint 8'!G5)+SUM('Sprint 9'!K15,'Sprint 9'!E11,'Sprint 9'!E9,'Sprint 9'!E8,'Sprint 9'!D7,'Sprint 9'!D6)+SUM('Sprint 10'!D4:D7)+SUM('Sprint 11'!$G$11,'Sprint 11'!$G$10,'Sprint 11'!$F$7,'Sprint 11'!$D$6)+'Sprint 13'!$C$4</f>
        <v>125</v>
      </c>
      <c r="E7" s="63">
        <f t="shared" si="0"/>
        <v>0.57352603545067204</v>
      </c>
    </row>
    <row r="9" spans="1:5" x14ac:dyDescent="0.25">
      <c r="B9" s="64">
        <f>109</f>
        <v>109</v>
      </c>
      <c r="C9" s="62">
        <f>SUM(C4:C7)</f>
        <v>217.95000099999999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K14" sqref="K14"/>
    </sheetView>
  </sheetViews>
  <sheetFormatPr baseColWidth="10" defaultRowHeight="15" x14ac:dyDescent="0.25"/>
  <cols>
    <col min="1" max="1" width="53.85546875" bestFit="1" customWidth="1"/>
    <col min="2" max="2" width="10.85546875" bestFit="1" customWidth="1"/>
    <col min="3" max="9" width="10.140625" bestFit="1" customWidth="1"/>
    <col min="10" max="10" width="9.140625" bestFit="1" customWidth="1"/>
    <col min="11" max="11" width="9.5703125" customWidth="1"/>
  </cols>
  <sheetData>
    <row r="1" spans="1:14" x14ac:dyDescent="0.25">
      <c r="B1" s="71" t="s">
        <v>22</v>
      </c>
      <c r="C1" s="72"/>
      <c r="D1" s="72"/>
      <c r="E1" s="72"/>
      <c r="F1" s="72"/>
      <c r="G1" s="72"/>
      <c r="H1" s="72"/>
      <c r="I1" s="73"/>
      <c r="M1" s="1">
        <v>0.25</v>
      </c>
      <c r="N1" s="2" t="s">
        <v>8</v>
      </c>
    </row>
    <row r="2" spans="1:14" ht="30.75" thickBot="1" x14ac:dyDescent="0.3">
      <c r="B2" s="26" t="s">
        <v>7</v>
      </c>
      <c r="C2" s="24" t="s">
        <v>23</v>
      </c>
      <c r="D2" s="24" t="s">
        <v>24</v>
      </c>
      <c r="E2" s="24" t="s">
        <v>25</v>
      </c>
      <c r="F2" s="24" t="s">
        <v>26</v>
      </c>
      <c r="G2" s="24" t="s">
        <v>27</v>
      </c>
      <c r="H2" s="24" t="s">
        <v>28</v>
      </c>
      <c r="I2" s="25" t="s">
        <v>29</v>
      </c>
      <c r="M2" s="1">
        <v>0.75</v>
      </c>
      <c r="N2" s="2" t="s">
        <v>9</v>
      </c>
    </row>
    <row r="3" spans="1:14" x14ac:dyDescent="0.25">
      <c r="A3" s="5" t="s">
        <v>38</v>
      </c>
      <c r="B3" s="6">
        <v>1</v>
      </c>
      <c r="C3" s="30">
        <v>0.75</v>
      </c>
      <c r="D3" s="30"/>
      <c r="E3" s="30"/>
      <c r="F3" s="30"/>
      <c r="G3" s="30"/>
      <c r="H3" s="30"/>
      <c r="I3" s="31"/>
      <c r="M3" s="1">
        <v>2</v>
      </c>
      <c r="N3" s="2"/>
    </row>
    <row r="4" spans="1:14" x14ac:dyDescent="0.25">
      <c r="A4" s="7" t="s">
        <v>39</v>
      </c>
      <c r="B4" s="8">
        <v>0.25</v>
      </c>
      <c r="C4" s="32">
        <v>0.25</v>
      </c>
      <c r="D4" s="32"/>
      <c r="E4" s="32"/>
      <c r="F4" s="32"/>
      <c r="G4" s="32"/>
      <c r="H4" s="32"/>
      <c r="I4" s="33"/>
      <c r="M4" s="1">
        <v>5</v>
      </c>
      <c r="N4" s="2"/>
    </row>
    <row r="5" spans="1:14" x14ac:dyDescent="0.25">
      <c r="A5" s="23" t="s">
        <v>37</v>
      </c>
      <c r="B5" s="13">
        <v>3</v>
      </c>
      <c r="C5" s="13"/>
      <c r="D5" s="13"/>
      <c r="E5" s="13"/>
      <c r="F5" s="13">
        <v>5</v>
      </c>
      <c r="G5" s="13"/>
      <c r="H5" s="13"/>
      <c r="I5" s="14"/>
      <c r="M5" s="1">
        <v>12</v>
      </c>
      <c r="N5" s="2"/>
    </row>
    <row r="6" spans="1:14" x14ac:dyDescent="0.25">
      <c r="A6" s="23" t="s">
        <v>31</v>
      </c>
      <c r="B6" s="13">
        <v>0.25</v>
      </c>
      <c r="C6" s="13"/>
      <c r="D6" s="13"/>
      <c r="E6" s="13"/>
      <c r="F6" s="13">
        <v>0.5</v>
      </c>
      <c r="G6" s="13"/>
      <c r="H6" s="13"/>
      <c r="I6" s="14"/>
      <c r="M6" s="1">
        <v>24</v>
      </c>
      <c r="N6" s="2"/>
    </row>
    <row r="7" spans="1:14" x14ac:dyDescent="0.25">
      <c r="A7" s="23" t="s">
        <v>32</v>
      </c>
      <c r="B7" s="13">
        <v>0.75</v>
      </c>
      <c r="C7" s="13"/>
      <c r="D7" s="13"/>
      <c r="E7" s="13"/>
      <c r="F7" s="13">
        <v>5</v>
      </c>
      <c r="G7" s="13"/>
      <c r="H7" s="13"/>
      <c r="I7" s="14"/>
      <c r="M7" s="1">
        <v>60</v>
      </c>
      <c r="N7" s="2" t="s">
        <v>10</v>
      </c>
    </row>
    <row r="8" spans="1:14" x14ac:dyDescent="0.25">
      <c r="A8" s="23" t="s">
        <v>36</v>
      </c>
      <c r="B8" s="13">
        <v>0.5</v>
      </c>
      <c r="C8" s="13"/>
      <c r="D8" s="13"/>
      <c r="E8" s="13"/>
      <c r="F8" s="13"/>
      <c r="G8" s="13"/>
      <c r="H8" s="13">
        <v>0.75</v>
      </c>
      <c r="I8" s="14"/>
      <c r="M8" s="1">
        <v>168</v>
      </c>
      <c r="N8" s="2" t="s">
        <v>11</v>
      </c>
    </row>
    <row r="9" spans="1:14" x14ac:dyDescent="0.25">
      <c r="A9" s="23" t="s">
        <v>35</v>
      </c>
      <c r="B9" s="13">
        <v>2</v>
      </c>
      <c r="C9" s="13"/>
      <c r="D9" s="13"/>
      <c r="E9" s="13"/>
      <c r="F9" s="13"/>
      <c r="G9" s="13"/>
      <c r="H9" s="13"/>
      <c r="I9" s="14">
        <v>5</v>
      </c>
    </row>
    <row r="10" spans="1:14" x14ac:dyDescent="0.25">
      <c r="A10" s="23" t="s">
        <v>30</v>
      </c>
      <c r="B10" s="13">
        <v>2</v>
      </c>
      <c r="C10" s="13"/>
      <c r="D10" s="13"/>
      <c r="E10" s="13"/>
      <c r="F10" s="13"/>
      <c r="G10" s="13"/>
      <c r="H10" s="13"/>
      <c r="I10" s="14">
        <v>3</v>
      </c>
    </row>
    <row r="11" spans="1:14" x14ac:dyDescent="0.25">
      <c r="A11" s="23" t="s">
        <v>33</v>
      </c>
      <c r="B11" s="13">
        <v>1</v>
      </c>
      <c r="C11" s="13"/>
      <c r="D11" s="13"/>
      <c r="E11" s="13"/>
      <c r="F11" s="13"/>
      <c r="G11" s="13"/>
      <c r="H11" s="13"/>
      <c r="I11" s="14">
        <v>1.5</v>
      </c>
    </row>
    <row r="12" spans="1:14" ht="15.75" thickBot="1" x14ac:dyDescent="0.3">
      <c r="A12" s="27" t="s">
        <v>34</v>
      </c>
      <c r="B12" s="28">
        <v>0.5</v>
      </c>
      <c r="C12" s="28"/>
      <c r="D12" s="28"/>
      <c r="E12" s="28"/>
      <c r="F12" s="28"/>
      <c r="G12" s="28"/>
      <c r="H12" s="28"/>
      <c r="I12" s="29">
        <v>1</v>
      </c>
    </row>
    <row r="13" spans="1:14" x14ac:dyDescent="0.25">
      <c r="A13" s="15" t="s">
        <v>12</v>
      </c>
      <c r="B13" s="16">
        <f>SUM(B3:B12)</f>
        <v>11.25</v>
      </c>
      <c r="C13" s="16">
        <f t="shared" ref="C13:I13" si="0">IF(B13-SUM(C3:C12)&gt;0,B13-SUM(C3:C12),0)</f>
        <v>10.25</v>
      </c>
      <c r="D13" s="16">
        <f t="shared" si="0"/>
        <v>10.25</v>
      </c>
      <c r="E13" s="16">
        <f t="shared" si="0"/>
        <v>10.25</v>
      </c>
      <c r="F13" s="16">
        <f t="shared" si="0"/>
        <v>0</v>
      </c>
      <c r="G13" s="16">
        <f t="shared" si="0"/>
        <v>0</v>
      </c>
      <c r="H13" s="16">
        <f t="shared" si="0"/>
        <v>0</v>
      </c>
      <c r="I13" s="17">
        <f t="shared" si="0"/>
        <v>0</v>
      </c>
      <c r="J13" s="34" t="s">
        <v>13</v>
      </c>
      <c r="K13" s="34" t="s">
        <v>40</v>
      </c>
    </row>
    <row r="14" spans="1:14" ht="15.75" thickBot="1" x14ac:dyDescent="0.3">
      <c r="A14" s="18" t="s">
        <v>13</v>
      </c>
      <c r="B14" s="19">
        <f>B13</f>
        <v>11.25</v>
      </c>
      <c r="C14" s="19">
        <f t="shared" ref="C14:I14" si="1">B14-($B$14/COUNTA($C$2:$I$2))</f>
        <v>9.6428571428571423</v>
      </c>
      <c r="D14" s="19">
        <f t="shared" si="1"/>
        <v>8.0357142857142847</v>
      </c>
      <c r="E14" s="19">
        <f t="shared" si="1"/>
        <v>6.428571428571427</v>
      </c>
      <c r="F14" s="19">
        <f t="shared" si="1"/>
        <v>4.8214285714285694</v>
      </c>
      <c r="G14" s="19">
        <f t="shared" si="1"/>
        <v>3.2142857142857122</v>
      </c>
      <c r="H14" s="19">
        <f t="shared" si="1"/>
        <v>1.607142857142855</v>
      </c>
      <c r="I14" s="20">
        <f t="shared" si="1"/>
        <v>-2.2204460492503131E-15</v>
      </c>
      <c r="J14" s="35">
        <f>SUM(B3:B12)</f>
        <v>11.25</v>
      </c>
      <c r="K14" s="35">
        <f>SUM(C3:I12)</f>
        <v>22.75</v>
      </c>
    </row>
  </sheetData>
  <mergeCells count="1">
    <mergeCell ref="B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A2" sqref="A2:N32"/>
    </sheetView>
  </sheetViews>
  <sheetFormatPr baseColWidth="10" defaultRowHeight="15" x14ac:dyDescent="0.25"/>
  <cols>
    <col min="1" max="1" width="51.5703125" bestFit="1" customWidth="1"/>
    <col min="2" max="2" width="10.85546875" bestFit="1" customWidth="1"/>
    <col min="3" max="9" width="10.140625" bestFit="1" customWidth="1"/>
    <col min="10" max="10" width="9.140625" bestFit="1" customWidth="1"/>
    <col min="11" max="11" width="5.7109375" customWidth="1"/>
  </cols>
  <sheetData>
    <row r="1" spans="1:14" ht="15.75" thickBot="1" x14ac:dyDescent="0.3"/>
    <row r="2" spans="1:14" x14ac:dyDescent="0.25">
      <c r="B2" s="71" t="s">
        <v>42</v>
      </c>
      <c r="C2" s="72"/>
      <c r="D2" s="72"/>
      <c r="E2" s="72"/>
      <c r="F2" s="72"/>
      <c r="G2" s="72"/>
      <c r="H2" s="72"/>
      <c r="I2" s="73"/>
      <c r="M2" s="1">
        <v>0.25</v>
      </c>
      <c r="N2" s="2" t="s">
        <v>8</v>
      </c>
    </row>
    <row r="3" spans="1:14" ht="30.75" thickBot="1" x14ac:dyDescent="0.3">
      <c r="B3" s="4" t="s">
        <v>7</v>
      </c>
      <c r="C3" s="21" t="s">
        <v>41</v>
      </c>
      <c r="D3" s="21" t="s">
        <v>43</v>
      </c>
      <c r="E3" s="21" t="s">
        <v>44</v>
      </c>
      <c r="F3" s="21" t="s">
        <v>45</v>
      </c>
      <c r="G3" s="21" t="s">
        <v>46</v>
      </c>
      <c r="H3" s="21" t="s">
        <v>47</v>
      </c>
      <c r="I3" s="22" t="s">
        <v>48</v>
      </c>
      <c r="M3" s="1">
        <v>0.75</v>
      </c>
      <c r="N3" s="2" t="s">
        <v>9</v>
      </c>
    </row>
    <row r="4" spans="1:14" x14ac:dyDescent="0.25">
      <c r="A4" s="36" t="s">
        <v>49</v>
      </c>
      <c r="B4" s="10">
        <v>0.25</v>
      </c>
      <c r="C4" s="10"/>
      <c r="D4" s="10"/>
      <c r="E4" s="10"/>
      <c r="F4" s="10"/>
      <c r="G4" s="10"/>
      <c r="H4" s="10"/>
      <c r="I4" s="11">
        <v>0.25</v>
      </c>
      <c r="M4" s="1">
        <v>2</v>
      </c>
      <c r="N4" s="2"/>
    </row>
    <row r="5" spans="1:14" x14ac:dyDescent="0.25">
      <c r="A5" s="23" t="s">
        <v>50</v>
      </c>
      <c r="B5" s="13">
        <v>0.75</v>
      </c>
      <c r="C5" s="13"/>
      <c r="D5" s="13"/>
      <c r="E5" s="13"/>
      <c r="F5" s="13"/>
      <c r="G5" s="13"/>
      <c r="H5" s="13"/>
      <c r="I5" s="14">
        <v>1.5</v>
      </c>
      <c r="M5" s="1">
        <v>5</v>
      </c>
      <c r="N5" s="2"/>
    </row>
    <row r="6" spans="1:14" x14ac:dyDescent="0.25">
      <c r="A6" s="23" t="s">
        <v>51</v>
      </c>
      <c r="B6" s="13">
        <v>1</v>
      </c>
      <c r="C6" s="13"/>
      <c r="D6" s="13"/>
      <c r="E6" s="13"/>
      <c r="F6" s="13"/>
      <c r="G6" s="13"/>
      <c r="H6" s="13"/>
      <c r="I6" s="14">
        <v>1.5</v>
      </c>
      <c r="M6" s="1">
        <v>12</v>
      </c>
      <c r="N6" s="2"/>
    </row>
    <row r="7" spans="1:14" x14ac:dyDescent="0.25">
      <c r="A7" s="23" t="s">
        <v>52</v>
      </c>
      <c r="B7" s="13">
        <v>2</v>
      </c>
      <c r="C7" s="13"/>
      <c r="D7" s="13"/>
      <c r="E7" s="13"/>
      <c r="F7" s="13"/>
      <c r="G7" s="13"/>
      <c r="H7" s="13"/>
      <c r="I7" s="14">
        <v>2</v>
      </c>
      <c r="M7" s="1">
        <v>24</v>
      </c>
      <c r="N7" s="2"/>
    </row>
    <row r="8" spans="1:14" ht="15.75" thickBot="1" x14ac:dyDescent="0.3">
      <c r="A8" s="27" t="s">
        <v>53</v>
      </c>
      <c r="B8" s="28">
        <v>1.5</v>
      </c>
      <c r="C8" s="28"/>
      <c r="D8" s="28"/>
      <c r="E8" s="28"/>
      <c r="F8" s="28"/>
      <c r="G8" s="28"/>
      <c r="H8" s="28"/>
      <c r="I8" s="29">
        <v>2</v>
      </c>
      <c r="M8" s="1">
        <v>60</v>
      </c>
      <c r="N8" s="2" t="s">
        <v>10</v>
      </c>
    </row>
    <row r="9" spans="1:14" x14ac:dyDescent="0.25">
      <c r="A9" s="15" t="s">
        <v>12</v>
      </c>
      <c r="B9" s="16">
        <f>SUM(B4:B8)</f>
        <v>5.5</v>
      </c>
      <c r="C9" s="16">
        <f t="shared" ref="C9:I9" si="0">IF(B9-SUM(C4:C8)&gt;0,B9-SUM(C4:C8),0)</f>
        <v>5.5</v>
      </c>
      <c r="D9" s="16">
        <f t="shared" si="0"/>
        <v>5.5</v>
      </c>
      <c r="E9" s="16">
        <f t="shared" si="0"/>
        <v>5.5</v>
      </c>
      <c r="F9" s="16">
        <f t="shared" si="0"/>
        <v>5.5</v>
      </c>
      <c r="G9" s="16">
        <f t="shared" si="0"/>
        <v>5.5</v>
      </c>
      <c r="H9" s="16">
        <f t="shared" si="0"/>
        <v>5.5</v>
      </c>
      <c r="I9" s="17">
        <f t="shared" si="0"/>
        <v>0</v>
      </c>
      <c r="J9" s="34" t="s">
        <v>13</v>
      </c>
      <c r="K9" s="34" t="s">
        <v>40</v>
      </c>
      <c r="M9" s="1">
        <v>168</v>
      </c>
      <c r="N9" s="2" t="s">
        <v>11</v>
      </c>
    </row>
    <row r="10" spans="1:14" ht="15.75" thickBot="1" x14ac:dyDescent="0.3">
      <c r="A10" s="18" t="s">
        <v>13</v>
      </c>
      <c r="B10" s="19">
        <f>B9</f>
        <v>5.5</v>
      </c>
      <c r="C10" s="19">
        <f t="shared" ref="C10:I10" si="1">B10-($B$10/COUNTA($C$3:$I$3))</f>
        <v>4.7142857142857144</v>
      </c>
      <c r="D10" s="19">
        <f t="shared" si="1"/>
        <v>3.9285714285714288</v>
      </c>
      <c r="E10" s="19">
        <f t="shared" si="1"/>
        <v>3.1428571428571432</v>
      </c>
      <c r="F10" s="19">
        <f t="shared" si="1"/>
        <v>2.3571428571428577</v>
      </c>
      <c r="G10" s="19">
        <f t="shared" si="1"/>
        <v>1.5714285714285721</v>
      </c>
      <c r="H10" s="19">
        <f t="shared" si="1"/>
        <v>0.78571428571428636</v>
      </c>
      <c r="I10" s="20">
        <f t="shared" si="1"/>
        <v>0</v>
      </c>
      <c r="J10" s="35">
        <f>SUM(B4:B8)</f>
        <v>5.5</v>
      </c>
      <c r="K10" s="35">
        <f>SUM(C4:I8)</f>
        <v>7.25</v>
      </c>
    </row>
  </sheetData>
  <mergeCells count="1">
    <mergeCell ref="B2:I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K12" sqref="K12"/>
    </sheetView>
  </sheetViews>
  <sheetFormatPr baseColWidth="10" defaultRowHeight="15" x14ac:dyDescent="0.25"/>
  <cols>
    <col min="1" max="1" width="51.140625" bestFit="1" customWidth="1"/>
    <col min="2" max="2" width="10.85546875" bestFit="1" customWidth="1"/>
    <col min="3" max="9" width="10.140625" bestFit="1" customWidth="1"/>
    <col min="10" max="10" width="9.140625" bestFit="1" customWidth="1"/>
    <col min="11" max="11" width="9.7109375" customWidth="1"/>
  </cols>
  <sheetData>
    <row r="1" spans="1:14" ht="15.75" thickBot="1" x14ac:dyDescent="0.3"/>
    <row r="2" spans="1:14" x14ac:dyDescent="0.25">
      <c r="B2" s="71" t="s">
        <v>54</v>
      </c>
      <c r="C2" s="72"/>
      <c r="D2" s="72"/>
      <c r="E2" s="72"/>
      <c r="F2" s="72"/>
      <c r="G2" s="72"/>
      <c r="H2" s="72"/>
      <c r="I2" s="73"/>
      <c r="M2" s="1">
        <v>0.25</v>
      </c>
      <c r="N2" s="2" t="s">
        <v>8</v>
      </c>
    </row>
    <row r="3" spans="1:14" ht="30.75" thickBot="1" x14ac:dyDescent="0.3">
      <c r="B3" s="26" t="s">
        <v>7</v>
      </c>
      <c r="C3" s="24" t="s">
        <v>55</v>
      </c>
      <c r="D3" s="24" t="s">
        <v>64</v>
      </c>
      <c r="E3" s="24" t="s">
        <v>65</v>
      </c>
      <c r="F3" s="24" t="s">
        <v>66</v>
      </c>
      <c r="G3" s="24" t="s">
        <v>67</v>
      </c>
      <c r="H3" s="24" t="s">
        <v>68</v>
      </c>
      <c r="I3" s="25" t="s">
        <v>63</v>
      </c>
      <c r="M3" s="1">
        <v>0.75</v>
      </c>
      <c r="N3" s="2" t="s">
        <v>9</v>
      </c>
    </row>
    <row r="4" spans="1:14" x14ac:dyDescent="0.25">
      <c r="A4" s="36" t="s">
        <v>58</v>
      </c>
      <c r="B4" s="10">
        <v>0.75</v>
      </c>
      <c r="C4" s="10"/>
      <c r="D4" s="10"/>
      <c r="E4" s="10">
        <v>0.5</v>
      </c>
      <c r="F4" s="10"/>
      <c r="G4" s="10"/>
      <c r="H4" s="10"/>
      <c r="I4" s="11"/>
      <c r="M4" s="1"/>
      <c r="N4" s="2"/>
    </row>
    <row r="5" spans="1:14" x14ac:dyDescent="0.25">
      <c r="A5" s="23" t="s">
        <v>59</v>
      </c>
      <c r="B5" s="13">
        <v>0.75</v>
      </c>
      <c r="C5" s="13"/>
      <c r="D5" s="13"/>
      <c r="E5" s="13">
        <v>2</v>
      </c>
      <c r="F5" s="13"/>
      <c r="G5" s="13"/>
      <c r="H5" s="13"/>
      <c r="I5" s="14"/>
      <c r="M5" s="1"/>
      <c r="N5" s="2"/>
    </row>
    <row r="6" spans="1:14" x14ac:dyDescent="0.25">
      <c r="A6" s="23" t="s">
        <v>56</v>
      </c>
      <c r="B6" s="13">
        <v>0.25</v>
      </c>
      <c r="C6" s="13"/>
      <c r="D6" s="13"/>
      <c r="E6" s="13"/>
      <c r="F6" s="13">
        <v>0.25</v>
      </c>
      <c r="G6" s="13"/>
      <c r="H6" s="13"/>
      <c r="I6" s="14"/>
      <c r="M6" s="1"/>
      <c r="N6" s="2"/>
    </row>
    <row r="7" spans="1:14" x14ac:dyDescent="0.25">
      <c r="A7" s="23" t="s">
        <v>57</v>
      </c>
      <c r="B7" s="13">
        <v>2</v>
      </c>
      <c r="C7" s="13"/>
      <c r="D7" s="13"/>
      <c r="E7" s="13"/>
      <c r="F7" s="13">
        <v>3</v>
      </c>
      <c r="G7" s="13"/>
      <c r="H7" s="13"/>
      <c r="I7" s="14"/>
      <c r="M7" s="1"/>
      <c r="N7" s="2"/>
    </row>
    <row r="8" spans="1:14" x14ac:dyDescent="0.25">
      <c r="A8" s="23" t="s">
        <v>60</v>
      </c>
      <c r="B8" s="13">
        <v>1</v>
      </c>
      <c r="C8" s="13"/>
      <c r="D8" s="13"/>
      <c r="E8" s="13"/>
      <c r="F8" s="13"/>
      <c r="G8" s="13"/>
      <c r="H8" s="13">
        <v>3</v>
      </c>
      <c r="I8" s="14"/>
      <c r="M8" s="1">
        <v>60</v>
      </c>
      <c r="N8" s="2" t="s">
        <v>10</v>
      </c>
    </row>
    <row r="9" spans="1:14" x14ac:dyDescent="0.25">
      <c r="A9" s="23" t="s">
        <v>61</v>
      </c>
      <c r="B9" s="13">
        <v>0.75</v>
      </c>
      <c r="C9" s="13"/>
      <c r="D9" s="13"/>
      <c r="E9" s="13"/>
      <c r="F9" s="13"/>
      <c r="G9" s="13"/>
      <c r="H9" s="13">
        <v>2</v>
      </c>
      <c r="I9" s="14"/>
      <c r="M9" s="1">
        <v>168</v>
      </c>
      <c r="N9" s="2" t="s">
        <v>11</v>
      </c>
    </row>
    <row r="10" spans="1:14" ht="15.75" thickBot="1" x14ac:dyDescent="0.3">
      <c r="A10" s="27" t="s">
        <v>62</v>
      </c>
      <c r="B10" s="28">
        <v>1</v>
      </c>
      <c r="C10" s="28"/>
      <c r="D10" s="28"/>
      <c r="E10" s="28"/>
      <c r="F10" s="28"/>
      <c r="G10" s="28"/>
      <c r="H10" s="28">
        <v>1.5</v>
      </c>
      <c r="I10" s="29"/>
    </row>
    <row r="11" spans="1:14" x14ac:dyDescent="0.25">
      <c r="A11" s="15" t="s">
        <v>12</v>
      </c>
      <c r="B11" s="16">
        <f>SUM(B4:B10)</f>
        <v>6.5</v>
      </c>
      <c r="C11" s="16">
        <f>IF(B11-SUM(C4:C10)&gt;0,B11-SUM(C4:C10),0)</f>
        <v>6.5</v>
      </c>
      <c r="D11" s="16">
        <f t="shared" ref="D11:I11" si="0">IF(C11-SUM(D4:D10)&gt;0,C11-SUM(D4:D10),0)</f>
        <v>6.5</v>
      </c>
      <c r="E11" s="16">
        <f t="shared" si="0"/>
        <v>4</v>
      </c>
      <c r="F11" s="16">
        <f t="shared" si="0"/>
        <v>0.75</v>
      </c>
      <c r="G11" s="16">
        <f t="shared" si="0"/>
        <v>0.75</v>
      </c>
      <c r="H11" s="16">
        <f t="shared" si="0"/>
        <v>0</v>
      </c>
      <c r="I11" s="16">
        <f t="shared" si="0"/>
        <v>0</v>
      </c>
      <c r="J11" s="34" t="s">
        <v>13</v>
      </c>
      <c r="K11" s="34" t="s">
        <v>40</v>
      </c>
    </row>
    <row r="12" spans="1:14" ht="15.75" thickBot="1" x14ac:dyDescent="0.3">
      <c r="A12" s="18" t="s">
        <v>13</v>
      </c>
      <c r="B12" s="19">
        <f>B11</f>
        <v>6.5</v>
      </c>
      <c r="C12" s="19">
        <f t="shared" ref="C12:I12" si="1">B12-($B$12/COUNTA($C$3:$I$3))</f>
        <v>5.5714285714285712</v>
      </c>
      <c r="D12" s="19">
        <f t="shared" si="1"/>
        <v>4.6428571428571423</v>
      </c>
      <c r="E12" s="19">
        <f t="shared" si="1"/>
        <v>3.7142857142857135</v>
      </c>
      <c r="F12" s="19">
        <f t="shared" si="1"/>
        <v>2.7857142857142847</v>
      </c>
      <c r="G12" s="19">
        <f t="shared" si="1"/>
        <v>1.8571428571428561</v>
      </c>
      <c r="H12" s="19">
        <f t="shared" si="1"/>
        <v>0.92857142857142749</v>
      </c>
      <c r="I12" s="20">
        <f t="shared" si="1"/>
        <v>-1.1102230246251565E-15</v>
      </c>
      <c r="J12" s="35">
        <f>SUM(B4:B10)</f>
        <v>6.5</v>
      </c>
      <c r="K12" s="35">
        <f>SUM(C4:I10)</f>
        <v>12.25</v>
      </c>
    </row>
  </sheetData>
  <mergeCells count="1">
    <mergeCell ref="B2:I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K8" sqref="K8"/>
    </sheetView>
  </sheetViews>
  <sheetFormatPr baseColWidth="10" defaultRowHeight="15" x14ac:dyDescent="0.25"/>
  <cols>
    <col min="1" max="1" width="51.5703125" bestFit="1" customWidth="1"/>
  </cols>
  <sheetData>
    <row r="1" spans="1:11" ht="15.75" thickBot="1" x14ac:dyDescent="0.3"/>
    <row r="2" spans="1:11" x14ac:dyDescent="0.25">
      <c r="B2" s="71" t="s">
        <v>69</v>
      </c>
      <c r="C2" s="72"/>
      <c r="D2" s="72"/>
      <c r="E2" s="72"/>
      <c r="F2" s="72"/>
      <c r="G2" s="72"/>
      <c r="H2" s="72"/>
      <c r="I2" s="73"/>
    </row>
    <row r="3" spans="1:11" ht="30.75" thickBot="1" x14ac:dyDescent="0.3">
      <c r="B3" s="4" t="s">
        <v>7</v>
      </c>
      <c r="C3" s="21" t="s">
        <v>70</v>
      </c>
      <c r="D3" s="21" t="s">
        <v>71</v>
      </c>
      <c r="E3" s="21" t="s">
        <v>72</v>
      </c>
      <c r="F3" s="21" t="s">
        <v>73</v>
      </c>
      <c r="G3" s="21" t="s">
        <v>74</v>
      </c>
      <c r="H3" s="21" t="s">
        <v>75</v>
      </c>
      <c r="I3" s="22" t="s">
        <v>76</v>
      </c>
    </row>
    <row r="4" spans="1:11" x14ac:dyDescent="0.25">
      <c r="A4" s="36" t="s">
        <v>77</v>
      </c>
      <c r="B4" s="10">
        <v>2</v>
      </c>
      <c r="C4" s="10"/>
      <c r="D4" s="10"/>
      <c r="E4" s="10"/>
      <c r="F4" s="10"/>
      <c r="G4" s="10"/>
      <c r="H4" s="10">
        <v>3</v>
      </c>
      <c r="I4" s="11"/>
    </row>
    <row r="5" spans="1:11" x14ac:dyDescent="0.25">
      <c r="A5" s="23" t="s">
        <v>78</v>
      </c>
      <c r="B5" s="13">
        <v>2</v>
      </c>
      <c r="C5" s="13"/>
      <c r="D5" s="13"/>
      <c r="E5" s="13"/>
      <c r="F5" s="13"/>
      <c r="G5" s="13"/>
      <c r="H5" s="13">
        <v>3</v>
      </c>
      <c r="I5" s="14"/>
    </row>
    <row r="6" spans="1:11" ht="15.75" thickBot="1" x14ac:dyDescent="0.3">
      <c r="A6" s="23" t="s">
        <v>79</v>
      </c>
      <c r="B6" s="13">
        <v>0.75</v>
      </c>
      <c r="C6" s="13"/>
      <c r="D6" s="13"/>
      <c r="E6" s="13"/>
      <c r="F6" s="13"/>
      <c r="G6" s="13"/>
      <c r="H6" s="13">
        <v>0.75</v>
      </c>
      <c r="I6" s="14"/>
    </row>
    <row r="7" spans="1:11" x14ac:dyDescent="0.25">
      <c r="A7" s="15" t="s">
        <v>12</v>
      </c>
      <c r="B7" s="16">
        <f>SUM(B4:B6)</f>
        <v>4.75</v>
      </c>
      <c r="C7" s="16">
        <f t="shared" ref="C7:I7" si="0">IF(B7-SUM(C4:C6)&gt;0,B7-SUM(C4:C6),0)</f>
        <v>4.75</v>
      </c>
      <c r="D7" s="16">
        <f t="shared" si="0"/>
        <v>4.75</v>
      </c>
      <c r="E7" s="16">
        <f t="shared" si="0"/>
        <v>4.75</v>
      </c>
      <c r="F7" s="16">
        <f t="shared" si="0"/>
        <v>4.75</v>
      </c>
      <c r="G7" s="16">
        <f t="shared" si="0"/>
        <v>4.75</v>
      </c>
      <c r="H7" s="16">
        <f t="shared" si="0"/>
        <v>0</v>
      </c>
      <c r="I7" s="17">
        <f t="shared" si="0"/>
        <v>0</v>
      </c>
      <c r="J7" s="34" t="s">
        <v>13</v>
      </c>
      <c r="K7" s="34" t="s">
        <v>40</v>
      </c>
    </row>
    <row r="8" spans="1:11" ht="15.75" thickBot="1" x14ac:dyDescent="0.3">
      <c r="A8" s="18" t="s">
        <v>13</v>
      </c>
      <c r="B8" s="19">
        <f>B7</f>
        <v>4.75</v>
      </c>
      <c r="C8" s="19">
        <f t="shared" ref="C8:I8" si="1">B8-($B$8/COUNTA($C$3:$I$3))</f>
        <v>4.0714285714285712</v>
      </c>
      <c r="D8" s="19">
        <f t="shared" si="1"/>
        <v>3.3928571428571423</v>
      </c>
      <c r="E8" s="19">
        <f t="shared" si="1"/>
        <v>2.7142857142857135</v>
      </c>
      <c r="F8" s="19">
        <f t="shared" si="1"/>
        <v>2.0357142857142847</v>
      </c>
      <c r="G8" s="19">
        <f t="shared" si="1"/>
        <v>1.3571428571428561</v>
      </c>
      <c r="H8" s="19">
        <f t="shared" si="1"/>
        <v>0.67857142857142749</v>
      </c>
      <c r="I8" s="20">
        <f t="shared" si="1"/>
        <v>-1.1102230246251565E-15</v>
      </c>
      <c r="J8" s="35">
        <f>SUM(B4:B6)</f>
        <v>4.75</v>
      </c>
      <c r="K8" s="35">
        <f>SUM(C4:I6)</f>
        <v>6.75</v>
      </c>
    </row>
  </sheetData>
  <mergeCells count="1">
    <mergeCell ref="B2:I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2" sqref="A2:M30"/>
    </sheetView>
  </sheetViews>
  <sheetFormatPr baseColWidth="10" defaultRowHeight="15" x14ac:dyDescent="0.25"/>
  <cols>
    <col min="1" max="1" width="46.28515625" bestFit="1" customWidth="1"/>
  </cols>
  <sheetData>
    <row r="1" spans="1:11" ht="15.75" thickBot="1" x14ac:dyDescent="0.3"/>
    <row r="2" spans="1:11" x14ac:dyDescent="0.25">
      <c r="B2" s="71" t="s">
        <v>81</v>
      </c>
      <c r="C2" s="72"/>
      <c r="D2" s="72"/>
      <c r="E2" s="72"/>
      <c r="F2" s="72"/>
      <c r="G2" s="72"/>
      <c r="H2" s="72"/>
      <c r="I2" s="73"/>
    </row>
    <row r="3" spans="1:11" ht="30.75" thickBot="1" x14ac:dyDescent="0.3">
      <c r="B3" s="4" t="s">
        <v>7</v>
      </c>
      <c r="C3" s="21" t="s">
        <v>82</v>
      </c>
      <c r="D3" s="21" t="s">
        <v>83</v>
      </c>
      <c r="E3" s="21" t="s">
        <v>84</v>
      </c>
      <c r="F3" s="21" t="s">
        <v>85</v>
      </c>
      <c r="G3" s="21" t="s">
        <v>86</v>
      </c>
      <c r="H3" s="21" t="s">
        <v>87</v>
      </c>
      <c r="I3" s="22" t="s">
        <v>88</v>
      </c>
    </row>
    <row r="4" spans="1:11" x14ac:dyDescent="0.25">
      <c r="A4" s="36" t="s">
        <v>80</v>
      </c>
      <c r="B4" s="10">
        <v>1</v>
      </c>
      <c r="C4" s="10"/>
      <c r="D4" s="10"/>
      <c r="E4" s="10"/>
      <c r="F4" s="10"/>
      <c r="G4" s="10"/>
      <c r="H4" s="10">
        <v>1.5</v>
      </c>
      <c r="I4" s="11"/>
    </row>
    <row r="5" spans="1:11" ht="15.75" thickBot="1" x14ac:dyDescent="0.3">
      <c r="A5" s="23" t="s">
        <v>79</v>
      </c>
      <c r="B5" s="13">
        <v>0.5</v>
      </c>
      <c r="C5" s="13"/>
      <c r="D5" s="13"/>
      <c r="E5" s="13"/>
      <c r="F5" s="13"/>
      <c r="G5" s="13"/>
      <c r="H5" s="13">
        <v>0.75</v>
      </c>
      <c r="I5" s="14"/>
    </row>
    <row r="6" spans="1:11" x14ac:dyDescent="0.25">
      <c r="A6" s="15" t="s">
        <v>12</v>
      </c>
      <c r="B6" s="16">
        <f>SUM(B4:B5)</f>
        <v>1.5</v>
      </c>
      <c r="C6" s="16">
        <f t="shared" ref="C6:I6" si="0">IF(B6-SUM(C4:C5)&gt;0,B6-SUM(C4:C5),0)</f>
        <v>1.5</v>
      </c>
      <c r="D6" s="16">
        <f t="shared" si="0"/>
        <v>1.5</v>
      </c>
      <c r="E6" s="16">
        <f t="shared" si="0"/>
        <v>1.5</v>
      </c>
      <c r="F6" s="16">
        <f t="shared" si="0"/>
        <v>1.5</v>
      </c>
      <c r="G6" s="16">
        <f t="shared" si="0"/>
        <v>1.5</v>
      </c>
      <c r="H6" s="16">
        <f t="shared" si="0"/>
        <v>0</v>
      </c>
      <c r="I6" s="17">
        <f t="shared" si="0"/>
        <v>0</v>
      </c>
      <c r="J6" s="34" t="s">
        <v>13</v>
      </c>
      <c r="K6" s="34" t="s">
        <v>40</v>
      </c>
    </row>
    <row r="7" spans="1:11" ht="15.75" thickBot="1" x14ac:dyDescent="0.3">
      <c r="A7" s="18" t="s">
        <v>13</v>
      </c>
      <c r="B7" s="19">
        <f>B6</f>
        <v>1.5</v>
      </c>
      <c r="C7" s="19">
        <f t="shared" ref="C7:I7" si="1">B7-($B$7/COUNTA($C$3:$I$3))</f>
        <v>1.2857142857142858</v>
      </c>
      <c r="D7" s="19">
        <f t="shared" si="1"/>
        <v>1.0714285714285716</v>
      </c>
      <c r="E7" s="19">
        <f t="shared" si="1"/>
        <v>0.85714285714285732</v>
      </c>
      <c r="F7" s="19">
        <f t="shared" si="1"/>
        <v>0.64285714285714302</v>
      </c>
      <c r="G7" s="19">
        <f t="shared" si="1"/>
        <v>0.42857142857142871</v>
      </c>
      <c r="H7" s="19">
        <f t="shared" si="1"/>
        <v>0.21428571428571444</v>
      </c>
      <c r="I7" s="20">
        <f t="shared" si="1"/>
        <v>0</v>
      </c>
      <c r="J7" s="35">
        <f>SUM(B4:B5)</f>
        <v>1.5</v>
      </c>
      <c r="K7" s="35">
        <f>SUM(C4:I5)</f>
        <v>2.25</v>
      </c>
    </row>
  </sheetData>
  <mergeCells count="1">
    <mergeCell ref="B2:I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opLeftCell="B1" workbookViewId="0">
      <selection activeCell="I8" sqref="I8"/>
    </sheetView>
  </sheetViews>
  <sheetFormatPr baseColWidth="10" defaultRowHeight="15" x14ac:dyDescent="0.25"/>
  <cols>
    <col min="1" max="1" width="49.28515625" customWidth="1"/>
    <col min="2" max="2" width="10.85546875" bestFit="1" customWidth="1"/>
    <col min="3" max="18" width="10.140625" bestFit="1" customWidth="1"/>
  </cols>
  <sheetData>
    <row r="1" spans="1:18" ht="15.75" thickBot="1" x14ac:dyDescent="0.3"/>
    <row r="2" spans="1:18" x14ac:dyDescent="0.25">
      <c r="B2" s="71" t="s">
        <v>89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3"/>
    </row>
    <row r="3" spans="1:18" ht="30.75" thickBot="1" x14ac:dyDescent="0.3">
      <c r="B3" s="4" t="s">
        <v>7</v>
      </c>
      <c r="C3" s="21" t="s">
        <v>95</v>
      </c>
      <c r="D3" s="21" t="s">
        <v>96</v>
      </c>
      <c r="E3" s="21" t="s">
        <v>97</v>
      </c>
      <c r="F3" s="21" t="s">
        <v>98</v>
      </c>
      <c r="G3" s="21" t="s">
        <v>99</v>
      </c>
      <c r="H3" s="21" t="s">
        <v>100</v>
      </c>
      <c r="I3" s="21" t="s">
        <v>101</v>
      </c>
      <c r="J3" s="21" t="s">
        <v>102</v>
      </c>
      <c r="K3" s="21" t="s">
        <v>103</v>
      </c>
      <c r="L3" s="21" t="s">
        <v>104</v>
      </c>
      <c r="M3" s="21" t="s">
        <v>105</v>
      </c>
      <c r="N3" s="21" t="s">
        <v>106</v>
      </c>
      <c r="O3" s="21" t="s">
        <v>107</v>
      </c>
      <c r="P3" s="21" t="s">
        <v>108</v>
      </c>
      <c r="Q3" s="21" t="s">
        <v>109</v>
      </c>
      <c r="R3" s="22" t="s">
        <v>110</v>
      </c>
    </row>
    <row r="4" spans="1:18" ht="30" x14ac:dyDescent="0.25">
      <c r="A4" s="37" t="s">
        <v>90</v>
      </c>
      <c r="B4" s="13">
        <v>3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4">
        <v>3</v>
      </c>
    </row>
    <row r="5" spans="1:18" x14ac:dyDescent="0.25">
      <c r="A5" s="23" t="s">
        <v>91</v>
      </c>
      <c r="B5" s="13">
        <v>0.5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4">
        <v>1</v>
      </c>
    </row>
    <row r="6" spans="1:18" x14ac:dyDescent="0.25">
      <c r="A6" s="23" t="s">
        <v>92</v>
      </c>
      <c r="B6" s="13">
        <v>1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4">
        <v>1.5</v>
      </c>
    </row>
    <row r="7" spans="1:18" ht="30" x14ac:dyDescent="0.25">
      <c r="A7" s="38" t="s">
        <v>93</v>
      </c>
      <c r="B7" s="13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4">
        <v>1.5</v>
      </c>
    </row>
    <row r="8" spans="1:18" x14ac:dyDescent="0.25">
      <c r="A8" s="23" t="s">
        <v>94</v>
      </c>
      <c r="B8" s="13">
        <v>4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4">
        <v>5</v>
      </c>
    </row>
    <row r="9" spans="1:18" ht="15.75" thickBot="1" x14ac:dyDescent="0.3">
      <c r="A9" s="23" t="s">
        <v>79</v>
      </c>
      <c r="B9" s="13">
        <v>0.25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4">
        <v>0.25</v>
      </c>
    </row>
    <row r="10" spans="1:18" x14ac:dyDescent="0.25">
      <c r="A10" s="15" t="s">
        <v>12</v>
      </c>
      <c r="B10" s="16">
        <f>SUM(B4:B9)</f>
        <v>9.75</v>
      </c>
      <c r="C10" s="16">
        <f t="shared" ref="C10:R10" si="0">IF(B10-SUM(C4:C9)&gt;0,B10-SUM(C4:C9),0)</f>
        <v>9.75</v>
      </c>
      <c r="D10" s="16">
        <f t="shared" si="0"/>
        <v>9.75</v>
      </c>
      <c r="E10" s="16">
        <f t="shared" si="0"/>
        <v>9.75</v>
      </c>
      <c r="F10" s="16">
        <f t="shared" si="0"/>
        <v>9.75</v>
      </c>
      <c r="G10" s="16">
        <f t="shared" si="0"/>
        <v>9.75</v>
      </c>
      <c r="H10" s="16">
        <f t="shared" si="0"/>
        <v>9.75</v>
      </c>
      <c r="I10" s="16">
        <f t="shared" si="0"/>
        <v>9.75</v>
      </c>
      <c r="J10" s="16">
        <f t="shared" si="0"/>
        <v>9.75</v>
      </c>
      <c r="K10" s="16">
        <f t="shared" si="0"/>
        <v>9.75</v>
      </c>
      <c r="L10" s="16">
        <f t="shared" si="0"/>
        <v>9.75</v>
      </c>
      <c r="M10" s="16">
        <f t="shared" si="0"/>
        <v>9.75</v>
      </c>
      <c r="N10" s="16">
        <f t="shared" si="0"/>
        <v>9.75</v>
      </c>
      <c r="O10" s="16">
        <f t="shared" si="0"/>
        <v>9.75</v>
      </c>
      <c r="P10" s="16">
        <f t="shared" si="0"/>
        <v>9.75</v>
      </c>
      <c r="Q10" s="16">
        <f t="shared" si="0"/>
        <v>9.75</v>
      </c>
      <c r="R10" s="17">
        <f t="shared" si="0"/>
        <v>0</v>
      </c>
    </row>
    <row r="11" spans="1:18" ht="15.75" thickBot="1" x14ac:dyDescent="0.3">
      <c r="A11" s="18" t="s">
        <v>13</v>
      </c>
      <c r="B11" s="19">
        <f>B10</f>
        <v>9.75</v>
      </c>
      <c r="C11" s="19">
        <f>B11-($B$11/COUNTA($C$3:$R$3))</f>
        <v>9.140625</v>
      </c>
      <c r="D11" s="19">
        <f t="shared" ref="D11:R11" si="1">C11-($B$11/COUNTA($C$3:$R$3))</f>
        <v>8.53125</v>
      </c>
      <c r="E11" s="19">
        <f t="shared" si="1"/>
        <v>7.921875</v>
      </c>
      <c r="F11" s="19">
        <f t="shared" si="1"/>
        <v>7.3125</v>
      </c>
      <c r="G11" s="19">
        <f t="shared" si="1"/>
        <v>6.703125</v>
      </c>
      <c r="H11" s="19">
        <f t="shared" si="1"/>
        <v>6.09375</v>
      </c>
      <c r="I11" s="19">
        <f t="shared" si="1"/>
        <v>5.484375</v>
      </c>
      <c r="J11" s="19">
        <f>I11-($B$11/COUNTA($C$3:$R$3))</f>
        <v>4.875</v>
      </c>
      <c r="K11" s="19">
        <f t="shared" si="1"/>
        <v>4.265625</v>
      </c>
      <c r="L11" s="19">
        <f t="shared" si="1"/>
        <v>3.65625</v>
      </c>
      <c r="M11" s="19">
        <f t="shared" si="1"/>
        <v>3.046875</v>
      </c>
      <c r="N11" s="19">
        <f>M11-($B$11/COUNTA($C$3:$R$3))</f>
        <v>2.4375</v>
      </c>
      <c r="O11" s="19">
        <f t="shared" si="1"/>
        <v>1.828125</v>
      </c>
      <c r="P11" s="19">
        <f t="shared" si="1"/>
        <v>1.21875</v>
      </c>
      <c r="Q11" s="19">
        <f t="shared" si="1"/>
        <v>0.609375</v>
      </c>
      <c r="R11" s="39">
        <f t="shared" si="1"/>
        <v>0</v>
      </c>
    </row>
    <row r="12" spans="1:18" x14ac:dyDescent="0.25">
      <c r="Q12" s="34" t="s">
        <v>13</v>
      </c>
      <c r="R12" s="34" t="s">
        <v>40</v>
      </c>
    </row>
    <row r="13" spans="1:18" x14ac:dyDescent="0.25">
      <c r="Q13" s="35">
        <f>SUM(B4:B9)</f>
        <v>9.75</v>
      </c>
      <c r="R13" s="35">
        <f>SUM(C4:R9)</f>
        <v>12.25</v>
      </c>
    </row>
  </sheetData>
  <mergeCells count="1">
    <mergeCell ref="B2:R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B3" workbookViewId="0">
      <selection sqref="A1:P39"/>
    </sheetView>
  </sheetViews>
  <sheetFormatPr baseColWidth="10" defaultRowHeight="15" x14ac:dyDescent="0.25"/>
  <cols>
    <col min="1" max="1" width="44.28515625" customWidth="1"/>
    <col min="2" max="2" width="6" bestFit="1" customWidth="1"/>
    <col min="3" max="16" width="9.85546875" customWidth="1"/>
  </cols>
  <sheetData>
    <row r="1" spans="1:16" ht="15.75" thickBot="1" x14ac:dyDescent="0.3"/>
    <row r="2" spans="1:16" x14ac:dyDescent="0.25">
      <c r="A2" s="40"/>
      <c r="B2" s="71" t="s">
        <v>112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3"/>
    </row>
    <row r="3" spans="1:16" ht="45.75" thickBot="1" x14ac:dyDescent="0.3">
      <c r="A3" s="41"/>
      <c r="B3" s="42" t="s">
        <v>7</v>
      </c>
      <c r="C3" s="21" t="s">
        <v>113</v>
      </c>
      <c r="D3" s="21" t="s">
        <v>114</v>
      </c>
      <c r="E3" s="21" t="s">
        <v>115</v>
      </c>
      <c r="F3" s="21" t="s">
        <v>116</v>
      </c>
      <c r="G3" s="21" t="s">
        <v>117</v>
      </c>
      <c r="H3" s="21" t="s">
        <v>118</v>
      </c>
      <c r="I3" s="21" t="s">
        <v>119</v>
      </c>
      <c r="J3" s="21" t="s">
        <v>120</v>
      </c>
      <c r="K3" s="21" t="s">
        <v>121</v>
      </c>
      <c r="L3" s="21" t="s">
        <v>122</v>
      </c>
      <c r="M3" s="21" t="s">
        <v>123</v>
      </c>
      <c r="N3" s="21" t="s">
        <v>124</v>
      </c>
      <c r="O3" s="21" t="s">
        <v>125</v>
      </c>
      <c r="P3" s="22" t="s">
        <v>126</v>
      </c>
    </row>
    <row r="4" spans="1:16" x14ac:dyDescent="0.25">
      <c r="A4" s="37" t="s">
        <v>111</v>
      </c>
      <c r="B4" s="13">
        <v>3</v>
      </c>
      <c r="C4" s="13"/>
      <c r="D4" s="13"/>
      <c r="E4" s="13"/>
      <c r="F4" s="13"/>
      <c r="G4" s="13"/>
      <c r="H4" s="13"/>
      <c r="I4" s="13"/>
      <c r="J4" s="13"/>
      <c r="K4" s="13">
        <v>5</v>
      </c>
      <c r="L4" s="13"/>
      <c r="M4" s="13"/>
      <c r="N4" s="13"/>
      <c r="O4" s="13"/>
      <c r="P4" s="14"/>
    </row>
    <row r="5" spans="1:16" x14ac:dyDescent="0.25">
      <c r="A5" s="23" t="s">
        <v>127</v>
      </c>
      <c r="B5" s="13">
        <v>2</v>
      </c>
      <c r="C5" s="13"/>
      <c r="D5" s="13"/>
      <c r="E5" s="13"/>
      <c r="F5" s="13"/>
      <c r="G5" s="13"/>
      <c r="H5" s="13"/>
      <c r="I5" s="13"/>
      <c r="J5" s="13"/>
      <c r="K5" s="13">
        <v>3</v>
      </c>
      <c r="L5" s="13"/>
      <c r="M5" s="13"/>
      <c r="N5" s="13"/>
      <c r="O5" s="13"/>
      <c r="P5" s="14"/>
    </row>
    <row r="6" spans="1:16" ht="30" x14ac:dyDescent="0.25">
      <c r="A6" s="38" t="s">
        <v>128</v>
      </c>
      <c r="B6" s="13">
        <v>1</v>
      </c>
      <c r="C6" s="13"/>
      <c r="D6" s="13"/>
      <c r="E6" s="13"/>
      <c r="F6" s="13"/>
      <c r="G6" s="13"/>
      <c r="H6" s="13"/>
      <c r="I6" s="13"/>
      <c r="J6" s="13"/>
      <c r="K6" s="13">
        <v>1.5</v>
      </c>
      <c r="L6" s="13"/>
      <c r="M6" s="13"/>
      <c r="N6" s="13"/>
      <c r="O6" s="13"/>
      <c r="P6" s="14"/>
    </row>
    <row r="7" spans="1:16" x14ac:dyDescent="0.25">
      <c r="A7" s="43" t="s">
        <v>129</v>
      </c>
      <c r="B7" s="13">
        <v>0.25</v>
      </c>
      <c r="C7" s="13"/>
      <c r="D7" s="13"/>
      <c r="E7" s="13"/>
      <c r="F7" s="13"/>
      <c r="G7" s="13"/>
      <c r="H7" s="13"/>
      <c r="I7" s="13"/>
      <c r="J7" s="13"/>
      <c r="K7" s="13">
        <v>0.25</v>
      </c>
      <c r="L7" s="13"/>
      <c r="M7" s="13"/>
      <c r="N7" s="13"/>
      <c r="O7" s="13"/>
      <c r="P7" s="14"/>
    </row>
    <row r="8" spans="1:16" x14ac:dyDescent="0.25">
      <c r="A8" s="23" t="s">
        <v>130</v>
      </c>
      <c r="B8" s="13">
        <v>0.5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>
        <v>1</v>
      </c>
      <c r="P8" s="14"/>
    </row>
    <row r="9" spans="1:16" ht="30" x14ac:dyDescent="0.25">
      <c r="A9" s="38" t="s">
        <v>131</v>
      </c>
      <c r="B9" s="13">
        <v>3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>
        <v>4</v>
      </c>
      <c r="P9" s="14"/>
    </row>
    <row r="10" spans="1:16" ht="30" x14ac:dyDescent="0.25">
      <c r="A10" s="38" t="s">
        <v>132</v>
      </c>
      <c r="B10" s="13">
        <v>2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>
        <v>3</v>
      </c>
      <c r="P10" s="14"/>
    </row>
    <row r="11" spans="1:16" x14ac:dyDescent="0.25">
      <c r="A11" s="23" t="s">
        <v>133</v>
      </c>
      <c r="B11" s="13">
        <v>1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4">
        <v>2</v>
      </c>
    </row>
    <row r="12" spans="1:16" ht="30" x14ac:dyDescent="0.25">
      <c r="A12" s="38" t="s">
        <v>134</v>
      </c>
      <c r="B12" s="13">
        <v>1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>
        <v>2</v>
      </c>
    </row>
    <row r="13" spans="1:16" ht="30" x14ac:dyDescent="0.25">
      <c r="A13" s="38" t="s">
        <v>135</v>
      </c>
      <c r="B13" s="13">
        <v>2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4">
        <v>3</v>
      </c>
    </row>
    <row r="14" spans="1:16" ht="15.75" thickBot="1" x14ac:dyDescent="0.3">
      <c r="A14" s="23" t="s">
        <v>136</v>
      </c>
      <c r="B14" s="13">
        <v>1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4">
        <v>2</v>
      </c>
    </row>
    <row r="15" spans="1:16" x14ac:dyDescent="0.25">
      <c r="A15" s="15" t="s">
        <v>12</v>
      </c>
      <c r="B15" s="16">
        <f>SUM(B4:B14)</f>
        <v>16.75</v>
      </c>
      <c r="C15" s="16">
        <f t="shared" ref="C15:P15" si="0">IF(B15-SUM(C4:C14)&gt;0,B15-SUM(C4:C14),0)</f>
        <v>16.75</v>
      </c>
      <c r="D15" s="16">
        <f t="shared" si="0"/>
        <v>16.75</v>
      </c>
      <c r="E15" s="16">
        <f t="shared" si="0"/>
        <v>16.75</v>
      </c>
      <c r="F15" s="16">
        <f t="shared" si="0"/>
        <v>16.75</v>
      </c>
      <c r="G15" s="16">
        <f t="shared" si="0"/>
        <v>16.75</v>
      </c>
      <c r="H15" s="16">
        <f t="shared" si="0"/>
        <v>16.75</v>
      </c>
      <c r="I15" s="16">
        <f t="shared" si="0"/>
        <v>16.75</v>
      </c>
      <c r="J15" s="16">
        <f t="shared" si="0"/>
        <v>16.75</v>
      </c>
      <c r="K15" s="16">
        <f t="shared" si="0"/>
        <v>7</v>
      </c>
      <c r="L15" s="16">
        <f t="shared" si="0"/>
        <v>7</v>
      </c>
      <c r="M15" s="16">
        <f t="shared" si="0"/>
        <v>7</v>
      </c>
      <c r="N15" s="16">
        <f t="shared" si="0"/>
        <v>7</v>
      </c>
      <c r="O15" s="16">
        <f t="shared" si="0"/>
        <v>0</v>
      </c>
      <c r="P15" s="17">
        <f t="shared" si="0"/>
        <v>0</v>
      </c>
    </row>
    <row r="16" spans="1:16" ht="15.75" thickBot="1" x14ac:dyDescent="0.3">
      <c r="A16" s="18" t="s">
        <v>13</v>
      </c>
      <c r="B16" s="19">
        <f>B15</f>
        <v>16.75</v>
      </c>
      <c r="C16" s="19">
        <f t="shared" ref="C16:P16" si="1">B16-($B$16/COUNTA($C$3:$P$3))</f>
        <v>15.553571428571429</v>
      </c>
      <c r="D16" s="19">
        <f t="shared" si="1"/>
        <v>14.357142857142858</v>
      </c>
      <c r="E16" s="19">
        <f t="shared" si="1"/>
        <v>13.160714285714286</v>
      </c>
      <c r="F16" s="19">
        <f t="shared" si="1"/>
        <v>11.964285714285715</v>
      </c>
      <c r="G16" s="19">
        <f t="shared" si="1"/>
        <v>10.767857142857144</v>
      </c>
      <c r="H16" s="19">
        <f t="shared" si="1"/>
        <v>9.571428571428573</v>
      </c>
      <c r="I16" s="19">
        <f t="shared" si="1"/>
        <v>8.3750000000000018</v>
      </c>
      <c r="J16" s="19">
        <f t="shared" si="1"/>
        <v>7.1785714285714306</v>
      </c>
      <c r="K16" s="19">
        <f t="shared" si="1"/>
        <v>5.9821428571428594</v>
      </c>
      <c r="L16" s="19">
        <f t="shared" si="1"/>
        <v>4.7857142857142883</v>
      </c>
      <c r="M16" s="19">
        <f t="shared" si="1"/>
        <v>3.5892857142857171</v>
      </c>
      <c r="N16" s="19">
        <f t="shared" si="1"/>
        <v>2.3928571428571459</v>
      </c>
      <c r="O16" s="19">
        <f t="shared" si="1"/>
        <v>1.1964285714285745</v>
      </c>
      <c r="P16" s="20">
        <f t="shared" si="1"/>
        <v>3.1086244689504383E-15</v>
      </c>
    </row>
    <row r="17" spans="15:16" x14ac:dyDescent="0.25">
      <c r="O17" s="34" t="s">
        <v>13</v>
      </c>
      <c r="P17" s="34" t="s">
        <v>40</v>
      </c>
    </row>
    <row r="18" spans="15:16" x14ac:dyDescent="0.25">
      <c r="O18" s="35">
        <f>SUM(B4:B14)</f>
        <v>16.75</v>
      </c>
      <c r="P18" s="35">
        <f>SUM(C4:P14)</f>
        <v>26.75</v>
      </c>
    </row>
  </sheetData>
  <mergeCells count="1">
    <mergeCell ref="B2:P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opLeftCell="A3" workbookViewId="0">
      <selection sqref="A1:N36"/>
    </sheetView>
  </sheetViews>
  <sheetFormatPr baseColWidth="10" defaultRowHeight="15" x14ac:dyDescent="0.25"/>
  <cols>
    <col min="1" max="1" width="51.140625" bestFit="1" customWidth="1"/>
  </cols>
  <sheetData>
    <row r="1" spans="1:12" ht="15.75" thickBot="1" x14ac:dyDescent="0.3"/>
    <row r="2" spans="1:12" x14ac:dyDescent="0.25">
      <c r="A2" s="44"/>
      <c r="B2" s="71" t="s">
        <v>137</v>
      </c>
      <c r="C2" s="72"/>
      <c r="D2" s="72"/>
      <c r="E2" s="72"/>
      <c r="F2" s="72"/>
      <c r="G2" s="72"/>
      <c r="H2" s="72"/>
      <c r="I2" s="72"/>
      <c r="J2" s="73"/>
    </row>
    <row r="3" spans="1:12" ht="30.75" thickBot="1" x14ac:dyDescent="0.3">
      <c r="A3" s="41"/>
      <c r="B3" s="42" t="s">
        <v>7</v>
      </c>
      <c r="C3" s="21" t="s">
        <v>138</v>
      </c>
      <c r="D3" s="21" t="s">
        <v>139</v>
      </c>
      <c r="E3" s="21" t="s">
        <v>140</v>
      </c>
      <c r="F3" s="21" t="s">
        <v>141</v>
      </c>
      <c r="G3" s="21" t="s">
        <v>142</v>
      </c>
      <c r="H3" s="21" t="s">
        <v>143</v>
      </c>
      <c r="I3" s="21" t="s">
        <v>144</v>
      </c>
      <c r="J3" s="22" t="s">
        <v>145</v>
      </c>
    </row>
    <row r="4" spans="1:12" x14ac:dyDescent="0.25">
      <c r="A4" s="37" t="s">
        <v>146</v>
      </c>
      <c r="B4" s="10">
        <v>1</v>
      </c>
      <c r="C4" s="10"/>
      <c r="D4" s="10"/>
      <c r="E4" s="10"/>
      <c r="F4" s="10"/>
      <c r="G4" s="10">
        <v>1.5</v>
      </c>
      <c r="H4" s="10"/>
      <c r="I4" s="10"/>
      <c r="J4" s="11"/>
    </row>
    <row r="5" spans="1:12" x14ac:dyDescent="0.25">
      <c r="A5" s="23" t="s">
        <v>147</v>
      </c>
      <c r="B5" s="13">
        <v>0.5</v>
      </c>
      <c r="C5" s="13"/>
      <c r="D5" s="13"/>
      <c r="E5" s="13"/>
      <c r="F5" s="13"/>
      <c r="G5" s="13">
        <v>0.75</v>
      </c>
      <c r="H5" s="13"/>
      <c r="I5" s="13"/>
      <c r="J5" s="14"/>
    </row>
    <row r="6" spans="1:12" x14ac:dyDescent="0.25">
      <c r="A6" s="38" t="s">
        <v>148</v>
      </c>
      <c r="B6" s="13">
        <v>0.25</v>
      </c>
      <c r="C6" s="13"/>
      <c r="D6" s="13"/>
      <c r="E6" s="13"/>
      <c r="F6" s="13"/>
      <c r="G6" s="13"/>
      <c r="H6" s="13">
        <v>0.25</v>
      </c>
      <c r="I6" s="13"/>
      <c r="J6" s="14"/>
    </row>
    <row r="7" spans="1:12" x14ac:dyDescent="0.25">
      <c r="A7" s="43" t="s">
        <v>149</v>
      </c>
      <c r="B7" s="13">
        <v>0.5</v>
      </c>
      <c r="C7" s="13"/>
      <c r="D7" s="13"/>
      <c r="E7" s="13"/>
      <c r="F7" s="13"/>
      <c r="G7" s="13"/>
      <c r="H7" s="13">
        <v>0.5</v>
      </c>
      <c r="I7" s="13"/>
      <c r="J7" s="14"/>
    </row>
    <row r="8" spans="1:12" x14ac:dyDescent="0.25">
      <c r="A8" s="23" t="s">
        <v>150</v>
      </c>
      <c r="B8" s="13">
        <v>0.5</v>
      </c>
      <c r="C8" s="13"/>
      <c r="D8" s="13"/>
      <c r="E8" s="13"/>
      <c r="F8" s="13"/>
      <c r="G8" s="13"/>
      <c r="H8" s="13">
        <v>0.75</v>
      </c>
      <c r="I8" s="13"/>
      <c r="J8" s="14"/>
    </row>
    <row r="9" spans="1:12" x14ac:dyDescent="0.25">
      <c r="A9" s="38" t="s">
        <v>151</v>
      </c>
      <c r="B9" s="13">
        <v>0.5</v>
      </c>
      <c r="C9" s="13"/>
      <c r="D9" s="13"/>
      <c r="E9" s="13"/>
      <c r="F9" s="13"/>
      <c r="G9" s="13"/>
      <c r="H9" s="13">
        <v>0.75</v>
      </c>
      <c r="I9" s="13"/>
      <c r="J9" s="14"/>
    </row>
    <row r="10" spans="1:12" x14ac:dyDescent="0.25">
      <c r="A10" s="38" t="s">
        <v>152</v>
      </c>
      <c r="B10" s="13">
        <v>1.5</v>
      </c>
      <c r="C10" s="13"/>
      <c r="D10" s="13"/>
      <c r="E10" s="13"/>
      <c r="F10" s="13"/>
      <c r="G10" s="13"/>
      <c r="H10" s="13"/>
      <c r="I10" s="13">
        <v>2</v>
      </c>
      <c r="J10" s="14"/>
    </row>
    <row r="11" spans="1:12" x14ac:dyDescent="0.25">
      <c r="A11" s="23" t="s">
        <v>153</v>
      </c>
      <c r="B11" s="13">
        <v>1</v>
      </c>
      <c r="C11" s="13"/>
      <c r="D11" s="13"/>
      <c r="E11" s="13"/>
      <c r="F11" s="13"/>
      <c r="G11" s="13"/>
      <c r="H11" s="13"/>
      <c r="I11" s="13">
        <v>2</v>
      </c>
      <c r="J11" s="14"/>
    </row>
    <row r="12" spans="1:12" ht="15.75" thickBot="1" x14ac:dyDescent="0.3">
      <c r="A12" s="38" t="s">
        <v>154</v>
      </c>
      <c r="B12" s="13">
        <v>0.5</v>
      </c>
      <c r="C12" s="13"/>
      <c r="D12" s="13"/>
      <c r="E12" s="13"/>
      <c r="F12" s="13"/>
      <c r="G12" s="13"/>
      <c r="H12" s="13"/>
      <c r="I12" s="13"/>
      <c r="J12" s="14">
        <v>0.75</v>
      </c>
    </row>
    <row r="13" spans="1:12" x14ac:dyDescent="0.25">
      <c r="A13" s="15" t="s">
        <v>12</v>
      </c>
      <c r="B13" s="16">
        <f>SUM(B4:B12)</f>
        <v>6.25</v>
      </c>
      <c r="C13" s="16">
        <f t="shared" ref="C13:J13" si="0">IF(B13-SUM(C4:C12)&gt;0,B13-SUM(C4:C12),0)</f>
        <v>6.25</v>
      </c>
      <c r="D13" s="16">
        <f t="shared" si="0"/>
        <v>6.25</v>
      </c>
      <c r="E13" s="16">
        <f t="shared" si="0"/>
        <v>6.25</v>
      </c>
      <c r="F13" s="16">
        <f t="shared" si="0"/>
        <v>6.25</v>
      </c>
      <c r="G13" s="16">
        <f t="shared" si="0"/>
        <v>4</v>
      </c>
      <c r="H13" s="16">
        <f t="shared" si="0"/>
        <v>1.75</v>
      </c>
      <c r="I13" s="16">
        <f t="shared" si="0"/>
        <v>0</v>
      </c>
      <c r="J13" s="17">
        <f t="shared" si="0"/>
        <v>0</v>
      </c>
      <c r="K13" s="34" t="s">
        <v>13</v>
      </c>
      <c r="L13" s="34" t="s">
        <v>40</v>
      </c>
    </row>
    <row r="14" spans="1:12" ht="15.75" thickBot="1" x14ac:dyDescent="0.3">
      <c r="A14" s="18" t="s">
        <v>13</v>
      </c>
      <c r="B14" s="19">
        <f>B13</f>
        <v>6.25</v>
      </c>
      <c r="C14" s="19">
        <f t="shared" ref="C14:J14" si="1">B14-($B$14/COUNTA($C$3:$J$3))</f>
        <v>5.46875</v>
      </c>
      <c r="D14" s="19">
        <f t="shared" si="1"/>
        <v>4.6875</v>
      </c>
      <c r="E14" s="19">
        <f t="shared" si="1"/>
        <v>3.90625</v>
      </c>
      <c r="F14" s="19">
        <f t="shared" si="1"/>
        <v>3.125</v>
      </c>
      <c r="G14" s="19">
        <f t="shared" si="1"/>
        <v>2.34375</v>
      </c>
      <c r="H14" s="19">
        <f t="shared" si="1"/>
        <v>1.5625</v>
      </c>
      <c r="I14" s="19">
        <f t="shared" si="1"/>
        <v>0.78125</v>
      </c>
      <c r="J14" s="20">
        <f t="shared" si="1"/>
        <v>0</v>
      </c>
      <c r="K14" s="35">
        <f>SUM(B4:B12)</f>
        <v>6.25</v>
      </c>
      <c r="L14" s="35">
        <f>SUM(C4:J12)</f>
        <v>9.25</v>
      </c>
    </row>
  </sheetData>
  <mergeCells count="1">
    <mergeCell ref="B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Sprint 0</vt:lpstr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  <vt:lpstr>Sprint 9</vt:lpstr>
      <vt:lpstr>Sprint 10</vt:lpstr>
      <vt:lpstr>Sprint 11</vt:lpstr>
      <vt:lpstr>Sprint 12</vt:lpstr>
      <vt:lpstr>Sprint 13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Santidrián Alonso</dc:creator>
  <cp:lastModifiedBy>Daniel Santidrián Alonso</cp:lastModifiedBy>
  <dcterms:created xsi:type="dcterms:W3CDTF">2017-06-08T10:18:07Z</dcterms:created>
  <dcterms:modified xsi:type="dcterms:W3CDTF">2017-06-19T11:57:28Z</dcterms:modified>
</cp:coreProperties>
</file>