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6" activeTab="13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Sprint 13" sheetId="16" r:id="rId14"/>
    <sheet name="Resumen" sheetId="14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6" l="1"/>
  <c r="I11" i="16"/>
  <c r="B10" i="16"/>
  <c r="B11" i="16" s="1"/>
  <c r="C11" i="16" s="1"/>
  <c r="D11" i="16" s="1"/>
  <c r="E11" i="16" s="1"/>
  <c r="F11" i="16" s="1"/>
  <c r="G11" i="16" s="1"/>
  <c r="H11" i="16" s="1"/>
  <c r="C10" i="16" l="1"/>
  <c r="D10" i="16" s="1"/>
  <c r="E10" i="16" s="1"/>
  <c r="F10" i="16" s="1"/>
  <c r="G10" i="16" s="1"/>
  <c r="H10" i="16" s="1"/>
  <c r="C6" i="14"/>
  <c r="C4" i="14"/>
  <c r="D10" i="15"/>
  <c r="E10" i="15" s="1"/>
  <c r="F10" i="15" s="1"/>
  <c r="G10" i="15" s="1"/>
  <c r="H10" i="15" s="1"/>
  <c r="J11" i="15"/>
  <c r="I11" i="15"/>
  <c r="B10" i="15"/>
  <c r="C10" i="15" s="1"/>
  <c r="B11" i="15" l="1"/>
  <c r="C11" i="15" s="1"/>
  <c r="D11" i="15" s="1"/>
  <c r="E11" i="15" s="1"/>
  <c r="F11" i="15" s="1"/>
  <c r="G11" i="15" s="1"/>
  <c r="H11" i="15" s="1"/>
  <c r="B9" i="14"/>
  <c r="C7" i="14" l="1"/>
  <c r="C5" i="14"/>
  <c r="C9" i="14" s="1"/>
  <c r="E5" i="14" s="1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E4" i="14" l="1"/>
  <c r="E6" i="14"/>
  <c r="E7" i="14"/>
  <c r="C12" i="13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<sst xmlns="http://schemas.openxmlformats.org/spreadsheetml/2006/main" count="319" uniqueCount="239">
  <si>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</si>
  <si>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</si>
  <si>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</si>
  <si>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</si>
  <si>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</si>
  <si>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</si>
  <si>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</si>
  <si>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</si>
  <si>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</si>
  <si>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</si>
  <si>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</si>
  <si>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</si>
  <si>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</si>
  <si>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</si>
  <si>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</si>
  <si>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</si>
  <si>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</si>
  <si>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</si>
  <si>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</si>
  <si>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</si>
  <si>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</si>
  <si>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</si>
  <si>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</si>
  <si>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</si>
  <si>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</si>
  <si>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</si>
  <si>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</si>
  <si>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</si>
  <si>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</si>
  <si>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</si>
  <si>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</si>
  <si>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</si>
  <si>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</si>
  <si>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</si>
  <si>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</si>
  <si>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</si>
  <si>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</si>
  <si>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</si>
  <si>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</si>
  <si>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</si>
  <si>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</si>
  <si>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</si>
  <si>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</si>
  <si>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</si>
  <si>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</si>
  <si>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</si>
  <si>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</si>
  <si>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</si>
  <si>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</si>
  <si>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</si>
  <si>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</si>
  <si>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</si>
  <si>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</si>
  <si>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</si>
  <si>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</si>
  <si>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</si>
  <si>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</si>
  <si>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</si>
  <si>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</si>
  <si>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</si>
  <si>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</si>
  <si>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</si>
  <si>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</si>
  <si>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</si>
  <si>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</si>
  <si>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</si>
  <si>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</si>
  <si>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</si>
  <si>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</si>
  <si>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</si>
  <si>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</si>
  <si>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</si>
  <si>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</si>
  <si>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</si>
  <si>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</si>
  <si>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</si>
  <si>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</si>
  <si>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</si>
  <si>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</si>
  <si>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</si>
  <si>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</si>
  <si>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</si>
  <si>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</si>
  <si>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</si>
  <si>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</si>
  <si>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</si>
  <si>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</si>
  <si>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</si>
  <si>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</si>
  <si>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</si>
  <si>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</si>
  <si>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</si>
  <si>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</si>
  <si>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</si>
  <si>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</si>
  <si>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</si>
  <si>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</si>
  <si>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</si>
  <si>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</si>
  <si>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</si>
  <si>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</si>
  <si>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</si>
  <si>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</si>
  <si>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</si>
  <si>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</si>
  <si>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</si>
  <si>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</si>
  <si>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</si>
  <si>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</si>
  <si>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</si>
  <si>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</si>
  <si>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</si>
  <si>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</si>
  <si>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</si>
  <si>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</si>
  <si>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</si>
  <si>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</si>
  <si>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</si>
  <si>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</si>
  <si>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</si>
  <si>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</si>
  <si>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</si>
  <si>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</si>
  <si>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</si>
  <si>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</si>
  <si>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</si>
  <si>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</si>
  <si>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</si>
  <si>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</si>
  <si>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</si>
  <si>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</si>
  <si>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</si>
  <si>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</si>
  <si>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</si>
  <si>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</si>
  <si>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</si>
  <si>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</si>
  <si>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</si>
  <si>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</si>
  <si>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</si>
  <si>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</si>
  <si>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</si>
  <si>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</si>
  <si>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</si>
  <si>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</si>
  <si>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</si>
  <si>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</si>
  <si>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</si>
  <si>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</si>
  <si>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</si>
  <si>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</si>
  <si>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</si>
  <si>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</si>
  <si>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</si>
  <si>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</si>
  <si>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</si>
  <si>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</si>
  <si>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</si>
  <si>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</si>
  <si>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</si>
  <si>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</si>
  <si>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</si>
  <si>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</si>
  <si>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</si>
  <si>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</si>
  <si>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</si>
  <si>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</si>
  <si>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</si>
  <si>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</si>
  <si>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</si>
  <si>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</si>
  <si>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</si>
  <si>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</si>
  <si>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</si>
  <si>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</si>
  <si>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</si>
  <si>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</si>
  <si>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</si>
  <si>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</si>
  <si>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</si>
  <si>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</si>
  <si>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</si>
  <si>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</si>
  <si>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</si>
  <si>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</si>
  <si>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</si>
  <si>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</si>
  <si>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</si>
  <si>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</si>
  <si>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</si>
  <si>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</si>
  <si>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</si>
  <si>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</si>
  <si>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</si>
  <si>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</si>
  <si>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</si>
  <si>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</si>
  <si>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</si>
  <si>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</si>
  <si>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</si>
  <si>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</si>
  <si>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</si>
  <si>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</si>
  <si>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</si>
  <si>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</si>
  <si>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</si>
  <si>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</si>
  <si>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</si>
  <si>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</si>
  <si>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</si>
  <si>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</si>
  <si>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</si>
  <si>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</si>
  <si>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</si>
  <si>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</si>
  <si>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</si>
  <si>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Hasta Sprint 11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</si>
  <si>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</si>
  <si>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</si>
  <si>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</si>
  <si>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</si>
  <si>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</si>
  <si>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</si>
  <si>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</si>
  <si>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</si>
  <si>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</si>
  <si>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</si>
  <si>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</si>
  <si>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</si>
  <si>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</si>
  <si>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</si>
  <si>
    <t>Añadir páginas de error propias.</t>
  </si>
  <si>
    <t>Sprint 13 (14/06/17 - 19/06/17)</t>
  </si>
  <si>
    <t>Día 1 (14/06/17)</t>
  </si>
  <si>
    <t>Día 2 (15/06/17)</t>
  </si>
  <si>
    <t>Día 3 (16/06/17)</t>
  </si>
  <si>
    <t>Día 4 (17/06/17)</t>
  </si>
  <si>
    <t>Día 5 (18/06/17)</t>
  </si>
  <si>
    <t>Día 6 (19/06/17)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</si>
</sst>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1" fontId="1" fillId="6" borderId="0" xfId="5" applyNumberFormat="1" applyBorder="1"/>
    <xf numFmtId="9" fontId="0" fillId="0" borderId="0" xfId="7" applyFont="1"/>
    <xf numFmtId="1" fontId="0" fillId="0" borderId="0" xfId="0" applyNumberFormat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12'!$B$10:$H$10</c:f>
              <c:numCache>
                <c:formatCode>0.00</c:formatCode>
                <c:ptCount val="7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12'!$B$11:$H$11</c:f>
              <c:numCache>
                <c:formatCode>0.00</c:formatCode>
                <c:ptCount val="7"/>
                <c:pt idx="0">
                  <c:v>23.5</c:v>
                </c:pt>
                <c:pt idx="1">
                  <c:v>19.583333333333332</c:v>
                </c:pt>
                <c:pt idx="2">
                  <c:v>15.666666666666666</c:v>
                </c:pt>
                <c:pt idx="3">
                  <c:v>11.75</c:v>
                </c:pt>
                <c:pt idx="4">
                  <c:v>7.8333333333333339</c:v>
                </c:pt>
                <c:pt idx="5">
                  <c:v>3.9166666666666674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13'!$A$10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13'!$B$10:$H$10</c:f>
              <c:numCache>
                <c:formatCode>0.00</c:formatCode>
                <c:ptCount val="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5F2-AA2D-090A1DF50032}"/>
            </c:ext>
          </c:extLst>
        </c:ser>
        <c:ser>
          <c:idx val="1"/>
          <c:order val="1"/>
          <c:tx>
            <c:strRef>
              <c:f>'Sprint 13'!$A$11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13'!$B$11:$H$11</c:f>
              <c:numCache>
                <c:formatCode>0.00</c:formatCode>
                <c:ptCount val="7"/>
                <c:pt idx="0">
                  <c:v>0.5</c:v>
                </c:pt>
                <c:pt idx="1">
                  <c:v>0.41666666666666669</c:v>
                </c:pt>
                <c:pt idx="2">
                  <c:v>0.33333333333333337</c:v>
                </c:pt>
                <c:pt idx="3">
                  <c:v>0.25000000000000006</c:v>
                </c:pt>
                <c:pt idx="4">
                  <c:v>0.16666666666666674</c:v>
                </c:pt>
                <c:pt idx="5">
                  <c:v>8.3333333333333412E-2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5F2-AA2D-090A1DF5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0.23547799304257364</c:v>
                </c:pt>
                <c:pt idx="1">
                  <c:v>3.6467829974119147E-2</c:v>
                </c:pt>
                <c:pt idx="2">
                  <c:v>8.2052617441768089E-2</c:v>
                </c:pt>
                <c:pt idx="3">
                  <c:v>0.64600155954153915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13</xdr:row>
      <xdr:rowOff>0</xdr:rowOff>
    </xdr:from>
    <xdr:to>
      <xdr:col>10</xdr:col>
      <xdr:colOff>524764</xdr:colOff>
      <xdr:row>29</xdr:row>
      <xdr:rowOff>103905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78008-1CDC-419B-980A-680E9D8C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2705100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00A-C2A7-4A3E-99A2-DC694157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</xdr:row>
      <xdr:rowOff>0</xdr:rowOff>
    </xdr:from>
    <xdr:to>
      <xdr:col>10</xdr:col>
      <xdr:colOff>12589</xdr:colOff>
      <xdr:row>24</xdr:row>
      <xdr:rowOff>88631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A57A69-B128-4DE9-A777-101AE63D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66" t="s">
        <v>14</v>
      </c>
      <c r="C2" s="67"/>
      <c r="D2" s="67"/>
      <c r="E2" s="67"/>
      <c r="F2" s="67"/>
      <c r="G2" s="67"/>
      <c r="H2" s="67"/>
      <c r="I2" s="68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66" t="s">
        <v>175</v>
      </c>
      <c r="C2" s="67"/>
      <c r="D2" s="67"/>
      <c r="E2" s="67"/>
      <c r="F2" s="67"/>
      <c r="G2" s="67"/>
      <c r="H2" s="67"/>
      <c r="I2" s="67"/>
      <c r="J2" s="67"/>
      <c r="K2" s="68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66" t="s">
        <v>177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66" t="s">
        <v>199</v>
      </c>
      <c r="C2" s="67"/>
      <c r="D2" s="67"/>
      <c r="E2" s="67"/>
      <c r="F2" s="67"/>
      <c r="G2" s="67"/>
      <c r="H2" s="68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31"/>
    </sheetView>
  </sheetViews>
  <sheetFormatPr baseColWidth="10" defaultRowHeight="15" x14ac:dyDescent="0.25"/>
  <cols>
    <col min="1" max="1" width="70.7109375" bestFit="1" customWidth="1"/>
  </cols>
  <sheetData>
    <row r="1" spans="1:10" ht="15.75" thickBot="1" x14ac:dyDescent="0.3"/>
    <row r="2" spans="1:10" x14ac:dyDescent="0.25">
      <c r="A2" s="44"/>
      <c r="B2" s="66" t="s">
        <v>219</v>
      </c>
      <c r="C2" s="67"/>
      <c r="D2" s="67"/>
      <c r="E2" s="67"/>
      <c r="F2" s="67"/>
      <c r="G2" s="67"/>
      <c r="H2" s="67"/>
    </row>
    <row r="3" spans="1:10" ht="30.75" thickBot="1" x14ac:dyDescent="0.3">
      <c r="A3" s="41"/>
      <c r="B3" s="42" t="s">
        <v>7</v>
      </c>
      <c r="C3" s="21" t="s">
        <v>220</v>
      </c>
      <c r="D3" s="21" t="s">
        <v>221</v>
      </c>
      <c r="E3" s="21" t="s">
        <v>222</v>
      </c>
      <c r="F3" s="21" t="s">
        <v>223</v>
      </c>
      <c r="G3" s="21" t="s">
        <v>224</v>
      </c>
      <c r="H3" s="21" t="s">
        <v>225</v>
      </c>
    </row>
    <row r="4" spans="1:10" x14ac:dyDescent="0.25">
      <c r="A4" s="56" t="s">
        <v>218</v>
      </c>
      <c r="B4" s="51">
        <v>0.5</v>
      </c>
      <c r="C4" s="10"/>
      <c r="D4" s="10"/>
      <c r="E4" s="10">
        <v>0.5</v>
      </c>
      <c r="F4" s="10"/>
      <c r="G4" s="10"/>
      <c r="H4" s="10"/>
    </row>
    <row r="5" spans="1:10" x14ac:dyDescent="0.25">
      <c r="A5" s="57" t="s">
        <v>226</v>
      </c>
      <c r="B5" s="52">
        <v>0.5</v>
      </c>
      <c r="C5" s="46"/>
      <c r="D5" s="46"/>
      <c r="E5" s="46">
        <v>0.75</v>
      </c>
      <c r="F5" s="46"/>
      <c r="G5" s="46"/>
      <c r="H5" s="46"/>
    </row>
    <row r="6" spans="1:10" x14ac:dyDescent="0.25">
      <c r="A6" s="43" t="s">
        <v>227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</row>
    <row r="7" spans="1:10" x14ac:dyDescent="0.25">
      <c r="A7" s="58" t="s">
        <v>228</v>
      </c>
      <c r="B7" s="59">
        <v>0.25</v>
      </c>
      <c r="C7" s="60"/>
      <c r="D7" s="60"/>
      <c r="E7" s="60"/>
      <c r="F7" s="60">
        <v>0.25</v>
      </c>
      <c r="G7" s="60"/>
      <c r="H7" s="60"/>
    </row>
    <row r="8" spans="1:10" x14ac:dyDescent="0.25">
      <c r="A8" s="43" t="s">
        <v>230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</row>
    <row r="9" spans="1:10" ht="15.75" thickBot="1" x14ac:dyDescent="0.3">
      <c r="A9" s="58" t="s">
        <v>229</v>
      </c>
      <c r="B9" s="59">
        <v>0.25</v>
      </c>
      <c r="C9" s="60"/>
      <c r="D9" s="60"/>
      <c r="E9" s="60"/>
      <c r="F9" s="60"/>
      <c r="G9" s="60"/>
      <c r="H9" s="60">
        <v>0.5</v>
      </c>
    </row>
    <row r="10" spans="1:10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H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23.5</v>
      </c>
      <c r="C11" s="19">
        <f t="shared" ref="C11:H11" si="1">B11-($B$11/COUNTA($C$3:$H$3))</f>
        <v>19.583333333333332</v>
      </c>
      <c r="D11" s="19">
        <f t="shared" si="1"/>
        <v>15.666666666666666</v>
      </c>
      <c r="E11" s="19">
        <f t="shared" si="1"/>
        <v>11.75</v>
      </c>
      <c r="F11" s="19">
        <f t="shared" si="1"/>
        <v>7.8333333333333339</v>
      </c>
      <c r="G11" s="19">
        <f t="shared" si="1"/>
        <v>3.9166666666666674</v>
      </c>
      <c r="H11" s="19">
        <f t="shared" si="1"/>
        <v>0</v>
      </c>
      <c r="I11" s="35">
        <f>SUM(B4:B9)</f>
        <v>23.5</v>
      </c>
      <c r="J11" s="35">
        <f>SUM(C4:H9)</f>
        <v>35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3" workbookViewId="0">
      <selection activeCell="C5" sqref="C5"/>
    </sheetView>
  </sheetViews>
  <sheetFormatPr baseColWidth="10" defaultRowHeight="15" x14ac:dyDescent="0.25"/>
  <cols>
    <col min="1" max="1" width="56" bestFit="1" customWidth="1"/>
  </cols>
  <sheetData>
    <row r="1" spans="1:10" ht="15.75" thickBot="1" x14ac:dyDescent="0.3"/>
    <row r="2" spans="1:10" x14ac:dyDescent="0.25">
      <c r="A2" s="44"/>
      <c r="B2" s="66" t="s">
        <v>232</v>
      </c>
      <c r="C2" s="67"/>
      <c r="D2" s="67"/>
      <c r="E2" s="67"/>
      <c r="F2" s="67"/>
      <c r="G2" s="67"/>
      <c r="H2" s="68"/>
    </row>
    <row r="3" spans="1:10" ht="30.75" thickBot="1" x14ac:dyDescent="0.3">
      <c r="A3" s="41"/>
      <c r="B3" s="42" t="s">
        <v>7</v>
      </c>
      <c r="C3" s="21" t="s">
        <v>233</v>
      </c>
      <c r="D3" s="21" t="s">
        <v>234</v>
      </c>
      <c r="E3" s="21" t="s">
        <v>235</v>
      </c>
      <c r="F3" s="21" t="s">
        <v>236</v>
      </c>
      <c r="G3" s="21" t="s">
        <v>237</v>
      </c>
      <c r="H3" s="22" t="s">
        <v>238</v>
      </c>
    </row>
    <row r="4" spans="1:10" x14ac:dyDescent="0.25">
      <c r="A4" s="56" t="s">
        <v>231</v>
      </c>
      <c r="B4" s="51">
        <v>0.5</v>
      </c>
      <c r="C4" s="10">
        <v>1</v>
      </c>
      <c r="D4" s="10"/>
      <c r="E4" s="10"/>
      <c r="F4" s="10"/>
      <c r="G4" s="10"/>
      <c r="H4" s="11"/>
    </row>
    <row r="5" spans="1:10" x14ac:dyDescent="0.25">
      <c r="A5" s="57"/>
      <c r="B5" s="52"/>
      <c r="C5" s="46"/>
      <c r="D5" s="46"/>
      <c r="E5" s="46"/>
      <c r="F5" s="46"/>
      <c r="G5" s="46"/>
      <c r="H5" s="47"/>
    </row>
    <row r="6" spans="1:10" x14ac:dyDescent="0.25">
      <c r="A6" s="43"/>
      <c r="B6" s="53"/>
      <c r="C6" s="13"/>
      <c r="D6" s="13"/>
      <c r="E6" s="13"/>
      <c r="F6" s="13"/>
      <c r="G6" s="13"/>
      <c r="H6" s="14"/>
    </row>
    <row r="7" spans="1:10" x14ac:dyDescent="0.25">
      <c r="A7" s="58"/>
      <c r="B7" s="59"/>
      <c r="C7" s="60"/>
      <c r="D7" s="60"/>
      <c r="E7" s="60"/>
      <c r="F7" s="60"/>
      <c r="G7" s="60"/>
      <c r="H7" s="61"/>
    </row>
    <row r="8" spans="1:10" x14ac:dyDescent="0.25">
      <c r="A8" s="43"/>
      <c r="B8" s="53"/>
      <c r="C8" s="13"/>
      <c r="D8" s="13"/>
      <c r="E8" s="13"/>
      <c r="F8" s="13"/>
      <c r="G8" s="13"/>
      <c r="H8" s="14"/>
    </row>
    <row r="9" spans="1:10" ht="15.75" thickBot="1" x14ac:dyDescent="0.3">
      <c r="A9" s="58"/>
      <c r="B9" s="59"/>
      <c r="C9" s="60"/>
      <c r="D9" s="60"/>
      <c r="E9" s="60"/>
      <c r="F9" s="60"/>
      <c r="G9" s="60"/>
      <c r="H9" s="61"/>
    </row>
    <row r="10" spans="1:10" x14ac:dyDescent="0.25">
      <c r="A10" s="15" t="s">
        <v>12</v>
      </c>
      <c r="B10" s="54">
        <f>SUM(B4:B9)</f>
        <v>0.5</v>
      </c>
      <c r="C10" s="16">
        <f>IF(B10-SUM(C4:C9)&gt;0,B10-SUM(C4:C9),0)</f>
        <v>0</v>
      </c>
      <c r="D10" s="16">
        <f t="shared" ref="D10:H10" si="0">IF(C10-SUM(D4:D9)&gt;0,C10-SUM(D4:D9),0)</f>
        <v>0</v>
      </c>
      <c r="E10" s="16">
        <f t="shared" si="0"/>
        <v>0</v>
      </c>
      <c r="F10" s="16">
        <f t="shared" si="0"/>
        <v>0</v>
      </c>
      <c r="G10" s="16">
        <f t="shared" si="0"/>
        <v>0</v>
      </c>
      <c r="H10" s="17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0.5</v>
      </c>
      <c r="C11" s="19">
        <f t="shared" ref="C11:H11" si="1">B11-($B$11/COUNTA($C$3:$H$3))</f>
        <v>0.41666666666666669</v>
      </c>
      <c r="D11" s="19">
        <f t="shared" si="1"/>
        <v>0.33333333333333337</v>
      </c>
      <c r="E11" s="19">
        <f t="shared" si="1"/>
        <v>0.25000000000000006</v>
      </c>
      <c r="F11" s="19">
        <f t="shared" si="1"/>
        <v>0.16666666666666674</v>
      </c>
      <c r="G11" s="19">
        <f t="shared" si="1"/>
        <v>8.3333333333333412E-2</v>
      </c>
      <c r="H11" s="20">
        <f t="shared" si="1"/>
        <v>0</v>
      </c>
      <c r="I11" s="35">
        <f>SUM(B4:B9)</f>
        <v>0.5</v>
      </c>
      <c r="J11" s="35">
        <f>SUM(C4:H9)</f>
        <v>1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7" sqref="B7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216</v>
      </c>
    </row>
    <row r="3" spans="1:5" x14ac:dyDescent="0.25">
      <c r="B3" t="s">
        <v>214</v>
      </c>
      <c r="C3" t="s">
        <v>215</v>
      </c>
      <c r="E3" t="s">
        <v>217</v>
      </c>
    </row>
    <row r="4" spans="1:5" x14ac:dyDescent="0.25">
      <c r="A4" s="13" t="s">
        <v>210</v>
      </c>
      <c r="B4" s="63">
        <v>24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</f>
        <v>45.200001</v>
      </c>
      <c r="E4" s="64">
        <f>C4/$C$9</f>
        <v>0.23547799304257364</v>
      </c>
    </row>
    <row r="5" spans="1:5" x14ac:dyDescent="0.25">
      <c r="A5" s="13" t="s">
        <v>211</v>
      </c>
      <c r="B5">
        <v>3</v>
      </c>
      <c r="C5" s="62">
        <f>'Sprint 9'!G13+SUM('Sprint 11'!$F$9,'Sprint 11'!$F$8)</f>
        <v>7</v>
      </c>
      <c r="E5" s="64">
        <f t="shared" ref="E5:E7" si="0">C5/$C$9</f>
        <v>3.6467829974119147E-2</v>
      </c>
    </row>
    <row r="6" spans="1:5" x14ac:dyDescent="0.25">
      <c r="A6" s="13" t="s">
        <v>212</v>
      </c>
      <c r="B6">
        <v>13</v>
      </c>
      <c r="C6" s="62">
        <f>'Sprint 1'!I9+'Sprint 8'!I11+SUM('Sprint 9'!D4,'Sprint 9'!D5,'Sprint 9'!E9,'Sprint 9'!E10,'Sprint 9'!G12)+SUM('Sprint 11'!$F$8,'Sprint 11'!$D$5)+'Sprint 12'!$H$9</f>
        <v>15.75</v>
      </c>
      <c r="E6" s="64">
        <f t="shared" si="0"/>
        <v>8.2052617441768089E-2</v>
      </c>
    </row>
    <row r="7" spans="1:5" x14ac:dyDescent="0.25">
      <c r="A7" s="13" t="s">
        <v>213</v>
      </c>
      <c r="B7">
        <v>63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</f>
        <v>124</v>
      </c>
      <c r="E7" s="64">
        <f t="shared" si="0"/>
        <v>0.64600155954153915</v>
      </c>
    </row>
    <row r="9" spans="1:5" x14ac:dyDescent="0.25">
      <c r="B9" s="65">
        <f>SUM(B4:B7)</f>
        <v>103</v>
      </c>
      <c r="C9" s="62">
        <f>SUM(C4:C7)</f>
        <v>191.95000099999999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66" t="s">
        <v>22</v>
      </c>
      <c r="C1" s="67"/>
      <c r="D1" s="67"/>
      <c r="E1" s="67"/>
      <c r="F1" s="67"/>
      <c r="G1" s="67"/>
      <c r="H1" s="67"/>
      <c r="I1" s="68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66" t="s">
        <v>42</v>
      </c>
      <c r="C2" s="67"/>
      <c r="D2" s="67"/>
      <c r="E2" s="67"/>
      <c r="F2" s="67"/>
      <c r="G2" s="67"/>
      <c r="H2" s="67"/>
      <c r="I2" s="68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66" t="s">
        <v>54</v>
      </c>
      <c r="C2" s="67"/>
      <c r="D2" s="67"/>
      <c r="E2" s="67"/>
      <c r="F2" s="67"/>
      <c r="G2" s="67"/>
      <c r="H2" s="67"/>
      <c r="I2" s="68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66" t="s">
        <v>69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66" t="s">
        <v>81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66" t="s">
        <v>89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66" t="s">
        <v>112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66" t="s">
        <v>137</v>
      </c>
      <c r="C2" s="67"/>
      <c r="D2" s="67"/>
      <c r="E2" s="67"/>
      <c r="F2" s="67"/>
      <c r="G2" s="67"/>
      <c r="H2" s="67"/>
      <c r="I2" s="67"/>
      <c r="J2" s="68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2017-06-14T09:49:52Z</dcterms:modified>
</cp:coreProperties>
</file>