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scob\Desktop\Rutas\"/>
    </mc:Choice>
  </mc:AlternateContent>
  <xr:revisionPtr revIDLastSave="0" documentId="8_{F2571E73-A5D6-43BE-AFE7-9983DF35EBB6}" xr6:coauthVersionLast="47" xr6:coauthVersionMax="47" xr10:uidLastSave="{00000000-0000-0000-0000-000000000000}"/>
  <bookViews>
    <workbookView xWindow="-120" yWindow="-120" windowWidth="24240" windowHeight="13140" xr2:uid="{299E8561-0341-4C96-B8AA-B8F7CABA0317}"/>
  </bookViews>
  <sheets>
    <sheet name="Ruta 2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7" i="1" l="1"/>
  <c r="J166" i="1"/>
  <c r="D166" i="1"/>
  <c r="J165" i="1"/>
  <c r="M164" i="1"/>
  <c r="G164" i="1"/>
  <c r="K163" i="1"/>
  <c r="N163" i="1" s="1"/>
  <c r="O163" i="1" s="1"/>
  <c r="G163" i="1"/>
  <c r="O162" i="1"/>
  <c r="K162" i="1"/>
  <c r="N162" i="1" s="1"/>
  <c r="G162" i="1"/>
  <c r="K161" i="1"/>
  <c r="N161" i="1" s="1"/>
  <c r="O161" i="1" s="1"/>
  <c r="G161" i="1"/>
  <c r="K160" i="1"/>
  <c r="N160" i="1" s="1"/>
  <c r="O160" i="1" s="1"/>
  <c r="G160" i="1"/>
  <c r="K159" i="1"/>
  <c r="N159" i="1" s="1"/>
  <c r="O159" i="1" s="1"/>
  <c r="G159" i="1"/>
  <c r="O158" i="1"/>
  <c r="K158" i="1"/>
  <c r="N158" i="1" s="1"/>
  <c r="G158" i="1"/>
  <c r="K157" i="1"/>
  <c r="N157" i="1" s="1"/>
  <c r="O157" i="1" s="1"/>
  <c r="G157" i="1"/>
  <c r="O156" i="1"/>
  <c r="K156" i="1"/>
  <c r="N156" i="1" s="1"/>
  <c r="G156" i="1"/>
  <c r="K155" i="1"/>
  <c r="N155" i="1" s="1"/>
  <c r="O155" i="1" s="1"/>
  <c r="G155" i="1"/>
  <c r="K154" i="1"/>
  <c r="N154" i="1" s="1"/>
  <c r="O154" i="1" s="1"/>
  <c r="G154" i="1"/>
  <c r="K153" i="1"/>
  <c r="N153" i="1" s="1"/>
  <c r="O153" i="1" s="1"/>
  <c r="G153" i="1"/>
  <c r="K152" i="1"/>
  <c r="N152" i="1" s="1"/>
  <c r="O152" i="1" s="1"/>
  <c r="G152" i="1"/>
  <c r="K151" i="1"/>
  <c r="N151" i="1" s="1"/>
  <c r="O151" i="1" s="1"/>
  <c r="G151" i="1"/>
  <c r="K150" i="1"/>
  <c r="N150" i="1" s="1"/>
  <c r="O150" i="1" s="1"/>
  <c r="G150" i="1"/>
  <c r="K149" i="1"/>
  <c r="N149" i="1" s="1"/>
  <c r="O149" i="1" s="1"/>
  <c r="G149" i="1"/>
  <c r="K148" i="1"/>
  <c r="N148" i="1" s="1"/>
  <c r="O148" i="1" s="1"/>
  <c r="G148" i="1"/>
  <c r="K147" i="1"/>
  <c r="N147" i="1" s="1"/>
  <c r="O147" i="1" s="1"/>
  <c r="G147" i="1"/>
  <c r="K146" i="1"/>
  <c r="N146" i="1" s="1"/>
  <c r="O146" i="1" s="1"/>
  <c r="G146" i="1"/>
  <c r="K145" i="1"/>
  <c r="N145" i="1" s="1"/>
  <c r="O145" i="1" s="1"/>
  <c r="G145" i="1"/>
  <c r="K144" i="1"/>
  <c r="N144" i="1" s="1"/>
  <c r="O144" i="1" s="1"/>
  <c r="G144" i="1"/>
  <c r="K143" i="1"/>
  <c r="N143" i="1" s="1"/>
  <c r="O143" i="1" s="1"/>
  <c r="G143" i="1"/>
  <c r="O142" i="1"/>
  <c r="K142" i="1"/>
  <c r="N142" i="1" s="1"/>
  <c r="G142" i="1"/>
  <c r="K141" i="1"/>
  <c r="N141" i="1" s="1"/>
  <c r="O141" i="1" s="1"/>
  <c r="G141" i="1"/>
  <c r="K140" i="1"/>
  <c r="N140" i="1" s="1"/>
  <c r="O140" i="1" s="1"/>
  <c r="G140" i="1"/>
  <c r="K139" i="1"/>
  <c r="N139" i="1" s="1"/>
  <c r="O139" i="1" s="1"/>
  <c r="G139" i="1"/>
  <c r="O138" i="1"/>
  <c r="K138" i="1"/>
  <c r="N138" i="1" s="1"/>
  <c r="G138" i="1"/>
  <c r="K137" i="1"/>
  <c r="N137" i="1" s="1"/>
  <c r="O137" i="1" s="1"/>
  <c r="G137" i="1"/>
  <c r="O136" i="1"/>
  <c r="K136" i="1"/>
  <c r="N136" i="1" s="1"/>
  <c r="G136" i="1"/>
  <c r="K135" i="1"/>
  <c r="N135" i="1" s="1"/>
  <c r="O135" i="1" s="1"/>
  <c r="G135" i="1"/>
  <c r="K134" i="1"/>
  <c r="N134" i="1" s="1"/>
  <c r="O134" i="1" s="1"/>
  <c r="G134" i="1"/>
  <c r="K133" i="1"/>
  <c r="N133" i="1" s="1"/>
  <c r="O133" i="1" s="1"/>
  <c r="G133" i="1"/>
  <c r="O132" i="1"/>
  <c r="K132" i="1"/>
  <c r="N132" i="1" s="1"/>
  <c r="G132" i="1"/>
  <c r="K131" i="1"/>
  <c r="N131" i="1" s="1"/>
  <c r="O131" i="1" s="1"/>
  <c r="G131" i="1"/>
  <c r="O130" i="1"/>
  <c r="K130" i="1"/>
  <c r="N130" i="1" s="1"/>
  <c r="G130" i="1"/>
  <c r="K129" i="1"/>
  <c r="N129" i="1" s="1"/>
  <c r="O129" i="1" s="1"/>
  <c r="G129" i="1"/>
  <c r="K128" i="1"/>
  <c r="N128" i="1" s="1"/>
  <c r="O128" i="1" s="1"/>
  <c r="G128" i="1"/>
  <c r="K127" i="1"/>
  <c r="N127" i="1" s="1"/>
  <c r="O127" i="1" s="1"/>
  <c r="G127" i="1"/>
  <c r="O126" i="1"/>
  <c r="K126" i="1"/>
  <c r="N126" i="1" s="1"/>
  <c r="G126" i="1"/>
  <c r="K125" i="1"/>
  <c r="N125" i="1" s="1"/>
  <c r="O125" i="1" s="1"/>
  <c r="G125" i="1"/>
  <c r="O124" i="1"/>
  <c r="K124" i="1"/>
  <c r="N124" i="1" s="1"/>
  <c r="G124" i="1"/>
  <c r="K123" i="1"/>
  <c r="N123" i="1" s="1"/>
  <c r="O123" i="1" s="1"/>
  <c r="G123" i="1"/>
  <c r="K122" i="1"/>
  <c r="N122" i="1" s="1"/>
  <c r="O122" i="1" s="1"/>
  <c r="G122" i="1"/>
  <c r="K121" i="1"/>
  <c r="N121" i="1" s="1"/>
  <c r="O121" i="1" s="1"/>
  <c r="G121" i="1"/>
  <c r="K120" i="1"/>
  <c r="N120" i="1" s="1"/>
  <c r="O120" i="1" s="1"/>
  <c r="G120" i="1"/>
  <c r="K119" i="1"/>
  <c r="N119" i="1" s="1"/>
  <c r="O119" i="1" s="1"/>
  <c r="G119" i="1"/>
  <c r="K118" i="1"/>
  <c r="N118" i="1" s="1"/>
  <c r="O118" i="1" s="1"/>
  <c r="G118" i="1"/>
  <c r="K117" i="1"/>
  <c r="N117" i="1" s="1"/>
  <c r="O117" i="1" s="1"/>
  <c r="G117" i="1"/>
  <c r="K116" i="1"/>
  <c r="N116" i="1" s="1"/>
  <c r="O116" i="1" s="1"/>
  <c r="G116" i="1"/>
  <c r="K115" i="1"/>
  <c r="N115" i="1" s="1"/>
  <c r="O115" i="1" s="1"/>
  <c r="G115" i="1"/>
  <c r="K114" i="1"/>
  <c r="N114" i="1" s="1"/>
  <c r="O114" i="1" s="1"/>
  <c r="G114" i="1"/>
  <c r="K113" i="1"/>
  <c r="N113" i="1" s="1"/>
  <c r="O113" i="1" s="1"/>
  <c r="G113" i="1"/>
  <c r="K112" i="1"/>
  <c r="N112" i="1" s="1"/>
  <c r="O112" i="1" s="1"/>
  <c r="G112" i="1"/>
  <c r="K111" i="1"/>
  <c r="N111" i="1" s="1"/>
  <c r="O111" i="1" s="1"/>
  <c r="G111" i="1"/>
  <c r="O110" i="1"/>
  <c r="K110" i="1"/>
  <c r="N110" i="1" s="1"/>
  <c r="G110" i="1"/>
  <c r="K109" i="1"/>
  <c r="N109" i="1" s="1"/>
  <c r="O109" i="1" s="1"/>
  <c r="G109" i="1"/>
  <c r="K108" i="1"/>
  <c r="N108" i="1" s="1"/>
  <c r="O108" i="1" s="1"/>
  <c r="G108" i="1"/>
  <c r="K107" i="1"/>
  <c r="N107" i="1" s="1"/>
  <c r="O107" i="1" s="1"/>
  <c r="G107" i="1"/>
  <c r="O106" i="1"/>
  <c r="K106" i="1"/>
  <c r="N106" i="1" s="1"/>
  <c r="G106" i="1"/>
  <c r="K105" i="1"/>
  <c r="N105" i="1" s="1"/>
  <c r="O105" i="1" s="1"/>
  <c r="G105" i="1"/>
  <c r="O104" i="1"/>
  <c r="K104" i="1"/>
  <c r="N104" i="1" s="1"/>
  <c r="G104" i="1"/>
  <c r="K103" i="1"/>
  <c r="N103" i="1" s="1"/>
  <c r="O103" i="1" s="1"/>
  <c r="G103" i="1"/>
  <c r="K102" i="1"/>
  <c r="N102" i="1" s="1"/>
  <c r="O102" i="1" s="1"/>
  <c r="G102" i="1"/>
  <c r="K101" i="1"/>
  <c r="N101" i="1" s="1"/>
  <c r="O101" i="1" s="1"/>
  <c r="G101" i="1"/>
  <c r="O100" i="1"/>
  <c r="K100" i="1"/>
  <c r="N100" i="1" s="1"/>
  <c r="G100" i="1"/>
  <c r="K99" i="1"/>
  <c r="N99" i="1" s="1"/>
  <c r="O99" i="1" s="1"/>
  <c r="G99" i="1"/>
  <c r="O98" i="1"/>
  <c r="K98" i="1"/>
  <c r="N98" i="1" s="1"/>
  <c r="G98" i="1"/>
  <c r="K97" i="1"/>
  <c r="N97" i="1" s="1"/>
  <c r="O97" i="1" s="1"/>
  <c r="G97" i="1"/>
  <c r="K96" i="1"/>
  <c r="N96" i="1" s="1"/>
  <c r="O96" i="1" s="1"/>
  <c r="G96" i="1"/>
  <c r="K95" i="1"/>
  <c r="N95" i="1" s="1"/>
  <c r="O95" i="1" s="1"/>
  <c r="G95" i="1"/>
  <c r="O94" i="1"/>
  <c r="K94" i="1"/>
  <c r="N94" i="1" s="1"/>
  <c r="G94" i="1"/>
  <c r="K93" i="1"/>
  <c r="N93" i="1" s="1"/>
  <c r="O93" i="1" s="1"/>
  <c r="G93" i="1"/>
  <c r="O92" i="1"/>
  <c r="K92" i="1"/>
  <c r="N92" i="1" s="1"/>
  <c r="G92" i="1"/>
  <c r="K91" i="1"/>
  <c r="N91" i="1" s="1"/>
  <c r="O91" i="1" s="1"/>
  <c r="G91" i="1"/>
  <c r="K90" i="1"/>
  <c r="N90" i="1" s="1"/>
  <c r="O90" i="1" s="1"/>
  <c r="G90" i="1"/>
  <c r="K89" i="1"/>
  <c r="N89" i="1" s="1"/>
  <c r="O89" i="1" s="1"/>
  <c r="G89" i="1"/>
  <c r="K88" i="1"/>
  <c r="N88" i="1" s="1"/>
  <c r="O88" i="1" s="1"/>
  <c r="G88" i="1"/>
  <c r="K87" i="1"/>
  <c r="N87" i="1" s="1"/>
  <c r="O87" i="1" s="1"/>
  <c r="G87" i="1"/>
  <c r="K86" i="1"/>
  <c r="N86" i="1" s="1"/>
  <c r="O86" i="1" s="1"/>
  <c r="G86" i="1"/>
  <c r="K85" i="1"/>
  <c r="N85" i="1" s="1"/>
  <c r="O85" i="1" s="1"/>
  <c r="G85" i="1"/>
  <c r="K84" i="1"/>
  <c r="N84" i="1" s="1"/>
  <c r="O84" i="1" s="1"/>
  <c r="G84" i="1"/>
  <c r="K83" i="1"/>
  <c r="N83" i="1" s="1"/>
  <c r="O83" i="1" s="1"/>
  <c r="G83" i="1"/>
  <c r="K82" i="1"/>
  <c r="N82" i="1" s="1"/>
  <c r="O82" i="1" s="1"/>
  <c r="G82" i="1"/>
  <c r="K81" i="1"/>
  <c r="N81" i="1" s="1"/>
  <c r="O81" i="1" s="1"/>
  <c r="G81" i="1"/>
  <c r="K80" i="1"/>
  <c r="N80" i="1" s="1"/>
  <c r="O80" i="1" s="1"/>
  <c r="G80" i="1"/>
  <c r="K79" i="1"/>
  <c r="N79" i="1" s="1"/>
  <c r="O79" i="1" s="1"/>
  <c r="G79" i="1"/>
  <c r="O78" i="1"/>
  <c r="K78" i="1"/>
  <c r="N78" i="1" s="1"/>
  <c r="G78" i="1"/>
  <c r="K77" i="1"/>
  <c r="N77" i="1" s="1"/>
  <c r="O77" i="1" s="1"/>
  <c r="G77" i="1"/>
  <c r="K76" i="1"/>
  <c r="N76" i="1" s="1"/>
  <c r="O76" i="1" s="1"/>
  <c r="G76" i="1"/>
  <c r="K75" i="1"/>
  <c r="N75" i="1" s="1"/>
  <c r="O75" i="1" s="1"/>
  <c r="G75" i="1"/>
  <c r="O74" i="1"/>
  <c r="K74" i="1"/>
  <c r="N74" i="1" s="1"/>
  <c r="G74" i="1"/>
  <c r="K73" i="1"/>
  <c r="N73" i="1" s="1"/>
  <c r="O73" i="1" s="1"/>
  <c r="G73" i="1"/>
  <c r="O72" i="1"/>
  <c r="K72" i="1"/>
  <c r="N72" i="1" s="1"/>
  <c r="G72" i="1"/>
  <c r="K71" i="1"/>
  <c r="N71" i="1" s="1"/>
  <c r="O71" i="1" s="1"/>
  <c r="G71" i="1"/>
  <c r="K70" i="1"/>
  <c r="N70" i="1" s="1"/>
  <c r="O70" i="1" s="1"/>
  <c r="G70" i="1"/>
  <c r="K69" i="1"/>
  <c r="N69" i="1" s="1"/>
  <c r="O69" i="1" s="1"/>
  <c r="G69" i="1"/>
  <c r="K68" i="1"/>
  <c r="N68" i="1" s="1"/>
  <c r="O68" i="1" s="1"/>
  <c r="G68" i="1"/>
  <c r="K67" i="1"/>
  <c r="N67" i="1" s="1"/>
  <c r="O67" i="1" s="1"/>
  <c r="G67" i="1"/>
  <c r="K66" i="1"/>
  <c r="N66" i="1" s="1"/>
  <c r="O66" i="1" s="1"/>
  <c r="G66" i="1"/>
  <c r="K65" i="1"/>
  <c r="N65" i="1" s="1"/>
  <c r="O65" i="1" s="1"/>
  <c r="G65" i="1"/>
  <c r="O64" i="1"/>
  <c r="K64" i="1"/>
  <c r="N64" i="1" s="1"/>
  <c r="G64" i="1"/>
  <c r="K63" i="1"/>
  <c r="N63" i="1" s="1"/>
  <c r="O63" i="1" s="1"/>
  <c r="G63" i="1"/>
  <c r="O62" i="1"/>
  <c r="K62" i="1"/>
  <c r="N62" i="1" s="1"/>
  <c r="G62" i="1"/>
  <c r="K61" i="1"/>
  <c r="N61" i="1" s="1"/>
  <c r="O61" i="1" s="1"/>
  <c r="G61" i="1"/>
  <c r="K60" i="1"/>
  <c r="N60" i="1" s="1"/>
  <c r="O60" i="1" s="1"/>
  <c r="G60" i="1"/>
  <c r="K59" i="1"/>
  <c r="N59" i="1" s="1"/>
  <c r="O59" i="1" s="1"/>
  <c r="G59" i="1"/>
  <c r="O58" i="1"/>
  <c r="K58" i="1"/>
  <c r="N58" i="1" s="1"/>
  <c r="G58" i="1"/>
  <c r="K57" i="1"/>
  <c r="N57" i="1" s="1"/>
  <c r="O57" i="1" s="1"/>
  <c r="G57" i="1"/>
  <c r="K56" i="1"/>
  <c r="N56" i="1" s="1"/>
  <c r="O56" i="1" s="1"/>
  <c r="G56" i="1"/>
  <c r="K55" i="1"/>
  <c r="N55" i="1" s="1"/>
  <c r="O55" i="1" s="1"/>
  <c r="G55" i="1"/>
  <c r="K54" i="1"/>
  <c r="N54" i="1" s="1"/>
  <c r="O54" i="1" s="1"/>
  <c r="G54" i="1"/>
  <c r="K53" i="1"/>
  <c r="N53" i="1" s="1"/>
  <c r="O53" i="1" s="1"/>
  <c r="G53" i="1"/>
  <c r="K52" i="1"/>
  <c r="N52" i="1" s="1"/>
  <c r="O52" i="1" s="1"/>
  <c r="G52" i="1"/>
  <c r="K51" i="1"/>
  <c r="N51" i="1" s="1"/>
  <c r="O51" i="1" s="1"/>
  <c r="G51" i="1"/>
  <c r="K50" i="1"/>
  <c r="N50" i="1" s="1"/>
  <c r="O50" i="1" s="1"/>
  <c r="G50" i="1"/>
  <c r="K49" i="1"/>
  <c r="N49" i="1" s="1"/>
  <c r="O49" i="1" s="1"/>
  <c r="G49" i="1"/>
  <c r="K48" i="1"/>
  <c r="N48" i="1" s="1"/>
  <c r="O48" i="1" s="1"/>
  <c r="G48" i="1"/>
  <c r="K47" i="1"/>
  <c r="N47" i="1" s="1"/>
  <c r="O47" i="1" s="1"/>
  <c r="G47" i="1"/>
  <c r="K46" i="1"/>
  <c r="N46" i="1" s="1"/>
  <c r="O46" i="1" s="1"/>
  <c r="G46" i="1"/>
  <c r="K45" i="1"/>
  <c r="N45" i="1" s="1"/>
  <c r="O45" i="1" s="1"/>
  <c r="G45" i="1"/>
  <c r="K44" i="1"/>
  <c r="N44" i="1" s="1"/>
  <c r="O44" i="1" s="1"/>
  <c r="G44" i="1"/>
  <c r="K43" i="1"/>
  <c r="N43" i="1" s="1"/>
  <c r="O43" i="1" s="1"/>
  <c r="G43" i="1"/>
  <c r="K42" i="1"/>
  <c r="N42" i="1" s="1"/>
  <c r="O42" i="1" s="1"/>
  <c r="G42" i="1"/>
  <c r="K41" i="1"/>
  <c r="N41" i="1" s="1"/>
  <c r="O41" i="1" s="1"/>
  <c r="G41" i="1"/>
  <c r="K40" i="1"/>
  <c r="N40" i="1" s="1"/>
  <c r="O40" i="1" s="1"/>
  <c r="G40" i="1"/>
  <c r="K39" i="1"/>
  <c r="N39" i="1" s="1"/>
  <c r="O39" i="1" s="1"/>
  <c r="G39" i="1"/>
  <c r="K38" i="1"/>
  <c r="N38" i="1" s="1"/>
  <c r="O38" i="1" s="1"/>
  <c r="G38" i="1"/>
  <c r="K37" i="1"/>
  <c r="N37" i="1" s="1"/>
  <c r="O37" i="1" s="1"/>
  <c r="G37" i="1"/>
  <c r="K36" i="1"/>
  <c r="N36" i="1" s="1"/>
  <c r="O36" i="1" s="1"/>
  <c r="G36" i="1"/>
  <c r="K35" i="1"/>
  <c r="N35" i="1" s="1"/>
  <c r="O35" i="1" s="1"/>
  <c r="G35" i="1"/>
  <c r="K34" i="1"/>
  <c r="N34" i="1" s="1"/>
  <c r="O34" i="1" s="1"/>
  <c r="G34" i="1"/>
  <c r="K33" i="1"/>
  <c r="N33" i="1" s="1"/>
  <c r="O33" i="1" s="1"/>
  <c r="G33" i="1"/>
  <c r="K32" i="1"/>
  <c r="N32" i="1" s="1"/>
  <c r="O32" i="1" s="1"/>
  <c r="G32" i="1"/>
  <c r="K31" i="1"/>
  <c r="N31" i="1" s="1"/>
  <c r="O31" i="1" s="1"/>
  <c r="G31" i="1"/>
  <c r="K30" i="1"/>
  <c r="N30" i="1" s="1"/>
  <c r="O30" i="1" s="1"/>
  <c r="G30" i="1"/>
  <c r="K29" i="1"/>
  <c r="N29" i="1" s="1"/>
  <c r="O29" i="1" s="1"/>
  <c r="G29" i="1"/>
  <c r="K28" i="1"/>
  <c r="N28" i="1" s="1"/>
  <c r="O28" i="1" s="1"/>
  <c r="G28" i="1"/>
  <c r="K27" i="1"/>
  <c r="N27" i="1" s="1"/>
  <c r="O27" i="1" s="1"/>
  <c r="G27" i="1"/>
  <c r="K26" i="1"/>
  <c r="N26" i="1" s="1"/>
  <c r="O26" i="1" s="1"/>
  <c r="G26" i="1"/>
  <c r="K25" i="1"/>
  <c r="N25" i="1" s="1"/>
  <c r="O25" i="1" s="1"/>
  <c r="G25" i="1"/>
  <c r="K24" i="1"/>
  <c r="N24" i="1" s="1"/>
  <c r="O24" i="1" s="1"/>
  <c r="G24" i="1"/>
  <c r="K23" i="1"/>
  <c r="N23" i="1" s="1"/>
  <c r="O23" i="1" s="1"/>
  <c r="G23" i="1"/>
  <c r="K22" i="1"/>
  <c r="N22" i="1" s="1"/>
  <c r="O22" i="1" s="1"/>
  <c r="G22" i="1"/>
  <c r="K21" i="1"/>
  <c r="N21" i="1" s="1"/>
  <c r="O21" i="1" s="1"/>
  <c r="G21" i="1"/>
  <c r="K20" i="1"/>
  <c r="N20" i="1" s="1"/>
  <c r="O20" i="1" s="1"/>
  <c r="G20" i="1"/>
  <c r="K19" i="1"/>
  <c r="N19" i="1" s="1"/>
  <c r="O19" i="1" s="1"/>
  <c r="G19" i="1"/>
  <c r="K18" i="1"/>
  <c r="N18" i="1" s="1"/>
  <c r="O18" i="1" s="1"/>
  <c r="G18" i="1"/>
  <c r="K17" i="1"/>
  <c r="N17" i="1" s="1"/>
  <c r="O17" i="1" s="1"/>
  <c r="G17" i="1"/>
  <c r="K16" i="1"/>
  <c r="N16" i="1" s="1"/>
  <c r="O16" i="1" s="1"/>
  <c r="G16" i="1"/>
  <c r="K15" i="1"/>
  <c r="N15" i="1" s="1"/>
  <c r="O15" i="1" s="1"/>
  <c r="G15" i="1"/>
  <c r="K14" i="1"/>
  <c r="N14" i="1" s="1"/>
  <c r="O14" i="1" s="1"/>
  <c r="G14" i="1"/>
  <c r="K13" i="1"/>
  <c r="N13" i="1" s="1"/>
  <c r="O13" i="1" s="1"/>
  <c r="G13" i="1"/>
  <c r="K12" i="1"/>
  <c r="N12" i="1" s="1"/>
  <c r="O12" i="1" s="1"/>
  <c r="G12" i="1"/>
  <c r="K11" i="1"/>
  <c r="N11" i="1" s="1"/>
  <c r="O11" i="1" s="1"/>
  <c r="G11" i="1"/>
  <c r="K10" i="1"/>
  <c r="N10" i="1" s="1"/>
  <c r="O10" i="1" s="1"/>
  <c r="G10" i="1"/>
  <c r="K9" i="1"/>
  <c r="N9" i="1" s="1"/>
  <c r="O9" i="1" s="1"/>
  <c r="G9" i="1"/>
  <c r="K8" i="1"/>
  <c r="N8" i="1" s="1"/>
  <c r="O8" i="1" s="1"/>
  <c r="G8" i="1"/>
  <c r="K7" i="1"/>
  <c r="N7" i="1" s="1"/>
  <c r="O7" i="1" s="1"/>
  <c r="G7" i="1"/>
  <c r="K6" i="1"/>
  <c r="N6" i="1" s="1"/>
  <c r="O6" i="1" s="1"/>
  <c r="G6" i="1"/>
  <c r="K5" i="1"/>
  <c r="N5" i="1" s="1"/>
  <c r="O5" i="1" s="1"/>
  <c r="G5" i="1"/>
  <c r="K4" i="1"/>
  <c r="N4" i="1" s="1"/>
  <c r="O4" i="1" s="1"/>
  <c r="G4" i="1"/>
  <c r="K3" i="1"/>
  <c r="N3" i="1" s="1"/>
  <c r="O3" i="1" s="1"/>
  <c r="G3" i="1"/>
  <c r="E3" i="1"/>
  <c r="F3" i="1" s="1"/>
  <c r="E4" i="1" s="1"/>
  <c r="F4" i="1" s="1"/>
  <c r="E5" i="1" s="1"/>
  <c r="F5" i="1" s="1"/>
  <c r="E6" i="1" s="1"/>
  <c r="F6" i="1" s="1"/>
  <c r="E7" i="1" s="1"/>
  <c r="F7" i="1" s="1"/>
  <c r="E8" i="1" s="1"/>
  <c r="F8" i="1" s="1"/>
  <c r="E9" i="1" s="1"/>
  <c r="F9" i="1" s="1"/>
  <c r="E10" i="1" s="1"/>
  <c r="F10" i="1" s="1"/>
  <c r="E11" i="1" s="1"/>
  <c r="F11" i="1" s="1"/>
  <c r="E12" i="1" s="1"/>
  <c r="F12" i="1" s="1"/>
  <c r="E13" i="1" s="1"/>
  <c r="F13" i="1" s="1"/>
  <c r="E14" i="1" s="1"/>
  <c r="F14" i="1" s="1"/>
  <c r="E15" i="1" s="1"/>
  <c r="F15" i="1" s="1"/>
  <c r="E16" i="1" s="1"/>
  <c r="F16" i="1" s="1"/>
  <c r="E17" i="1" s="1"/>
  <c r="F17" i="1" s="1"/>
  <c r="E18" i="1" s="1"/>
  <c r="F18" i="1" s="1"/>
  <c r="E19" i="1" s="1"/>
  <c r="F19" i="1" s="1"/>
  <c r="E20" i="1" s="1"/>
  <c r="F20" i="1" s="1"/>
  <c r="E21" i="1" s="1"/>
  <c r="F21" i="1" s="1"/>
  <c r="E22" i="1" s="1"/>
  <c r="F22" i="1" s="1"/>
  <c r="E23" i="1" s="1"/>
  <c r="F23" i="1" s="1"/>
  <c r="E24" i="1" s="1"/>
  <c r="F24" i="1" s="1"/>
  <c r="E25" i="1" s="1"/>
  <c r="F25" i="1" s="1"/>
  <c r="E26" i="1" s="1"/>
  <c r="F26" i="1" s="1"/>
  <c r="E27" i="1" s="1"/>
  <c r="F27" i="1" s="1"/>
  <c r="E28" i="1" s="1"/>
  <c r="F28" i="1" s="1"/>
  <c r="E29" i="1" s="1"/>
  <c r="F29" i="1" s="1"/>
  <c r="E30" i="1" s="1"/>
  <c r="F30" i="1" s="1"/>
  <c r="E31" i="1" s="1"/>
  <c r="F31" i="1" s="1"/>
  <c r="E32" i="1" s="1"/>
  <c r="F32" i="1" s="1"/>
  <c r="E33" i="1" s="1"/>
  <c r="F33" i="1" s="1"/>
  <c r="E34" i="1" s="1"/>
  <c r="F34" i="1" s="1"/>
  <c r="E35" i="1" s="1"/>
  <c r="F35" i="1" s="1"/>
  <c r="E36" i="1" s="1"/>
  <c r="F36" i="1" s="1"/>
  <c r="E37" i="1" s="1"/>
  <c r="F37" i="1" s="1"/>
  <c r="E38" i="1" s="1"/>
  <c r="F38" i="1" s="1"/>
  <c r="E39" i="1" s="1"/>
  <c r="F39" i="1" s="1"/>
  <c r="E40" i="1" s="1"/>
  <c r="F40" i="1" s="1"/>
  <c r="E41" i="1" s="1"/>
  <c r="F41" i="1" s="1"/>
  <c r="E42" i="1" s="1"/>
  <c r="F42" i="1" s="1"/>
  <c r="E43" i="1" s="1"/>
  <c r="F43" i="1" s="1"/>
  <c r="E44" i="1" s="1"/>
  <c r="F44" i="1" s="1"/>
  <c r="E45" i="1" s="1"/>
  <c r="F45" i="1" s="1"/>
  <c r="E46" i="1" s="1"/>
  <c r="F46" i="1" s="1"/>
  <c r="E47" i="1" s="1"/>
  <c r="F47" i="1" s="1"/>
  <c r="E48" i="1" s="1"/>
  <c r="F48" i="1" s="1"/>
  <c r="E49" i="1" s="1"/>
  <c r="F49" i="1" s="1"/>
  <c r="E50" i="1" s="1"/>
  <c r="F50" i="1" s="1"/>
  <c r="E51" i="1" s="1"/>
  <c r="F51" i="1" s="1"/>
  <c r="E52" i="1" s="1"/>
  <c r="F52" i="1" s="1"/>
  <c r="E53" i="1" s="1"/>
  <c r="F53" i="1" s="1"/>
  <c r="E54" i="1" s="1"/>
  <c r="F54" i="1" s="1"/>
  <c r="E55" i="1" s="1"/>
  <c r="F55" i="1" s="1"/>
  <c r="E56" i="1" s="1"/>
  <c r="F56" i="1" s="1"/>
  <c r="E57" i="1" s="1"/>
  <c r="F57" i="1" s="1"/>
  <c r="E58" i="1" s="1"/>
  <c r="F58" i="1" s="1"/>
  <c r="E59" i="1" s="1"/>
  <c r="F59" i="1" s="1"/>
  <c r="E60" i="1" s="1"/>
  <c r="F60" i="1" s="1"/>
  <c r="E61" i="1" s="1"/>
  <c r="F61" i="1" s="1"/>
  <c r="E62" i="1" s="1"/>
  <c r="F62" i="1" s="1"/>
  <c r="E63" i="1" s="1"/>
  <c r="F63" i="1" s="1"/>
  <c r="E64" i="1" s="1"/>
  <c r="F64" i="1" s="1"/>
  <c r="E65" i="1" s="1"/>
  <c r="F65" i="1" s="1"/>
  <c r="E66" i="1" s="1"/>
  <c r="F66" i="1" s="1"/>
  <c r="E67" i="1" s="1"/>
  <c r="F67" i="1" s="1"/>
  <c r="E68" i="1" s="1"/>
  <c r="F68" i="1" s="1"/>
  <c r="E69" i="1" s="1"/>
  <c r="F69" i="1" s="1"/>
  <c r="E70" i="1" s="1"/>
  <c r="F70" i="1" s="1"/>
  <c r="E71" i="1" s="1"/>
  <c r="F71" i="1" s="1"/>
  <c r="E72" i="1" s="1"/>
  <c r="F72" i="1" s="1"/>
  <c r="E73" i="1" s="1"/>
  <c r="F73" i="1" s="1"/>
  <c r="E74" i="1" s="1"/>
  <c r="F74" i="1" s="1"/>
  <c r="E75" i="1" s="1"/>
  <c r="F75" i="1" s="1"/>
  <c r="E76" i="1" s="1"/>
  <c r="F76" i="1" s="1"/>
  <c r="E77" i="1" s="1"/>
  <c r="F77" i="1" s="1"/>
  <c r="E78" i="1" s="1"/>
  <c r="F78" i="1" s="1"/>
  <c r="E79" i="1" s="1"/>
  <c r="F79" i="1" s="1"/>
  <c r="E80" i="1" s="1"/>
  <c r="F80" i="1" s="1"/>
  <c r="E81" i="1" s="1"/>
  <c r="F81" i="1" s="1"/>
  <c r="E82" i="1" s="1"/>
  <c r="F82" i="1" s="1"/>
  <c r="E83" i="1" s="1"/>
  <c r="F83" i="1" s="1"/>
  <c r="E84" i="1" s="1"/>
  <c r="F84" i="1" s="1"/>
  <c r="E85" i="1" s="1"/>
  <c r="F85" i="1" s="1"/>
  <c r="E86" i="1" s="1"/>
  <c r="F86" i="1" s="1"/>
  <c r="E87" i="1" s="1"/>
  <c r="F87" i="1" s="1"/>
  <c r="E88" i="1" s="1"/>
  <c r="F88" i="1" s="1"/>
  <c r="E89" i="1" s="1"/>
  <c r="F89" i="1" s="1"/>
  <c r="E90" i="1" s="1"/>
  <c r="F90" i="1" s="1"/>
  <c r="E91" i="1" s="1"/>
  <c r="F91" i="1" s="1"/>
  <c r="E92" i="1" s="1"/>
  <c r="F92" i="1" s="1"/>
  <c r="E93" i="1" s="1"/>
  <c r="F93" i="1" s="1"/>
  <c r="E94" i="1" s="1"/>
  <c r="F94" i="1" s="1"/>
  <c r="E95" i="1" s="1"/>
  <c r="F95" i="1" s="1"/>
  <c r="E96" i="1" s="1"/>
  <c r="F96" i="1" s="1"/>
  <c r="E97" i="1" s="1"/>
  <c r="F97" i="1" s="1"/>
  <c r="E98" i="1" s="1"/>
  <c r="F98" i="1" s="1"/>
  <c r="E99" i="1" s="1"/>
  <c r="F99" i="1" s="1"/>
  <c r="E100" i="1" s="1"/>
  <c r="F100" i="1" s="1"/>
  <c r="E101" i="1" s="1"/>
  <c r="F101" i="1" s="1"/>
  <c r="E102" i="1" s="1"/>
  <c r="F102" i="1" s="1"/>
  <c r="E103" i="1" s="1"/>
  <c r="F103" i="1" s="1"/>
  <c r="E104" i="1" s="1"/>
  <c r="F104" i="1" s="1"/>
  <c r="E105" i="1" s="1"/>
  <c r="F105" i="1" s="1"/>
  <c r="E106" i="1" s="1"/>
  <c r="F106" i="1" s="1"/>
  <c r="E107" i="1" s="1"/>
  <c r="F107" i="1" s="1"/>
  <c r="E108" i="1" s="1"/>
  <c r="F108" i="1" s="1"/>
  <c r="E109" i="1" s="1"/>
  <c r="F109" i="1" s="1"/>
  <c r="E110" i="1" s="1"/>
  <c r="F110" i="1" s="1"/>
  <c r="E111" i="1" s="1"/>
  <c r="F111" i="1" s="1"/>
  <c r="E112" i="1" s="1"/>
  <c r="F112" i="1" s="1"/>
  <c r="E113" i="1" s="1"/>
  <c r="F113" i="1" s="1"/>
  <c r="E114" i="1" s="1"/>
  <c r="F114" i="1" s="1"/>
  <c r="E115" i="1" s="1"/>
  <c r="F115" i="1" s="1"/>
  <c r="E116" i="1" s="1"/>
  <c r="F116" i="1" s="1"/>
  <c r="E117" i="1" s="1"/>
  <c r="F117" i="1" s="1"/>
  <c r="E118" i="1" s="1"/>
  <c r="F118" i="1" s="1"/>
  <c r="E119" i="1" s="1"/>
  <c r="F119" i="1" s="1"/>
  <c r="E120" i="1" s="1"/>
  <c r="F120" i="1" s="1"/>
  <c r="E121" i="1" s="1"/>
  <c r="F121" i="1" s="1"/>
  <c r="E122" i="1" s="1"/>
  <c r="F122" i="1" s="1"/>
  <c r="E123" i="1" s="1"/>
  <c r="F123" i="1" s="1"/>
  <c r="E124" i="1" s="1"/>
  <c r="F124" i="1" s="1"/>
  <c r="E125" i="1" s="1"/>
  <c r="F125" i="1" s="1"/>
  <c r="E126" i="1" s="1"/>
  <c r="F126" i="1" s="1"/>
  <c r="E127" i="1" s="1"/>
  <c r="F127" i="1" s="1"/>
  <c r="E128" i="1" s="1"/>
  <c r="F128" i="1" s="1"/>
  <c r="E129" i="1" s="1"/>
  <c r="F129" i="1" s="1"/>
  <c r="E130" i="1" s="1"/>
  <c r="F130" i="1" s="1"/>
  <c r="E131" i="1" s="1"/>
  <c r="F131" i="1" s="1"/>
  <c r="E132" i="1" s="1"/>
  <c r="F132" i="1" s="1"/>
  <c r="E133" i="1" s="1"/>
  <c r="F133" i="1" s="1"/>
  <c r="E134" i="1" s="1"/>
  <c r="F134" i="1" s="1"/>
  <c r="E135" i="1" s="1"/>
  <c r="F135" i="1" s="1"/>
  <c r="E136" i="1" s="1"/>
  <c r="F136" i="1" s="1"/>
  <c r="E137" i="1" s="1"/>
  <c r="F137" i="1" s="1"/>
  <c r="E138" i="1" s="1"/>
  <c r="F138" i="1" s="1"/>
  <c r="E139" i="1" s="1"/>
  <c r="F139" i="1" s="1"/>
  <c r="E140" i="1" s="1"/>
  <c r="F140" i="1" s="1"/>
  <c r="E141" i="1" s="1"/>
  <c r="F141" i="1" s="1"/>
  <c r="E142" i="1" s="1"/>
  <c r="F142" i="1" s="1"/>
  <c r="E143" i="1" s="1"/>
  <c r="F143" i="1" s="1"/>
  <c r="E144" i="1" s="1"/>
  <c r="F144" i="1" s="1"/>
  <c r="E145" i="1" s="1"/>
  <c r="F145" i="1" s="1"/>
  <c r="E146" i="1" s="1"/>
  <c r="F146" i="1" s="1"/>
  <c r="E147" i="1" s="1"/>
  <c r="F147" i="1" s="1"/>
  <c r="E148" i="1" s="1"/>
  <c r="F148" i="1" s="1"/>
  <c r="E149" i="1" s="1"/>
  <c r="F149" i="1" s="1"/>
  <c r="E150" i="1" s="1"/>
  <c r="F150" i="1" s="1"/>
  <c r="E151" i="1" s="1"/>
  <c r="F151" i="1" s="1"/>
  <c r="E152" i="1" s="1"/>
  <c r="F152" i="1" s="1"/>
  <c r="E153" i="1" s="1"/>
  <c r="F153" i="1" s="1"/>
  <c r="E154" i="1" s="1"/>
  <c r="F154" i="1" s="1"/>
  <c r="E155" i="1" s="1"/>
  <c r="F155" i="1" s="1"/>
  <c r="E156" i="1" s="1"/>
  <c r="F156" i="1" s="1"/>
  <c r="E157" i="1" s="1"/>
  <c r="F157" i="1" s="1"/>
  <c r="E158" i="1" s="1"/>
  <c r="F158" i="1" s="1"/>
  <c r="E159" i="1" s="1"/>
  <c r="F159" i="1" s="1"/>
  <c r="E160" i="1" s="1"/>
  <c r="F160" i="1" s="1"/>
  <c r="E161" i="1" s="1"/>
  <c r="F161" i="1" s="1"/>
  <c r="E162" i="1" s="1"/>
  <c r="F162" i="1" s="1"/>
  <c r="E163" i="1" s="1"/>
  <c r="F16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K2" i="1"/>
  <c r="N2" i="1" s="1"/>
  <c r="O2" i="1" s="1"/>
  <c r="G2" i="1"/>
  <c r="H2" i="1" s="1"/>
  <c r="H3" i="1" s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B2" i="1"/>
  <c r="O165" i="1" l="1"/>
  <c r="O166" i="1" s="1"/>
</calcChain>
</file>

<file path=xl/sharedStrings.xml><?xml version="1.0" encoding="utf-8"?>
<sst xmlns="http://schemas.openxmlformats.org/spreadsheetml/2006/main" count="180" uniqueCount="178">
  <si>
    <t>N° tramo</t>
  </si>
  <si>
    <t>Longitud (m) aprox.</t>
  </si>
  <si>
    <t>Pendiente (grados)</t>
  </si>
  <si>
    <t>Longitud Inicial subtramo</t>
  </si>
  <si>
    <t>Longitud Final subtramo</t>
  </si>
  <si>
    <t>Altura Subtramo</t>
  </si>
  <si>
    <t>Altura acumulada</t>
  </si>
  <si>
    <t>Nombre Fotos</t>
  </si>
  <si>
    <t>vel max [km/hr]</t>
  </si>
  <si>
    <t>vel max [m/s]</t>
  </si>
  <si>
    <t>Total dismi vel</t>
  </si>
  <si>
    <t>TIEMPO PARADA</t>
  </si>
  <si>
    <t>TIEMPO [s]</t>
  </si>
  <si>
    <t>TIEMPO + PARADA</t>
  </si>
  <si>
    <t>Tramo1-50_Trayecto_Ascendente_283_I</t>
  </si>
  <si>
    <t>Tramo1-100_Trayecto_Ascendente_283_I</t>
  </si>
  <si>
    <t>Tramo1-150_Trayecto_Ascendente_283_I</t>
  </si>
  <si>
    <t>Tramo1-200_Trayecto_Ascendente_283_I</t>
  </si>
  <si>
    <t>Tramo1-250_Trayecto_Ascendente_283_I</t>
  </si>
  <si>
    <t>Tramo1-300_Trayecto_Ascendente_283_I</t>
  </si>
  <si>
    <t>Tramo1-350_Trayecto_Ascendente_283_I</t>
  </si>
  <si>
    <t>Tramo1-400_Trayecto_Ascendente_283_I</t>
  </si>
  <si>
    <t>Tramo2-460_Trayecto_Ascendente_283_I</t>
  </si>
  <si>
    <t>Tramo3-510_Trayecto_Ascendente_283_I</t>
  </si>
  <si>
    <t>Tramo3-560_Trayecto_Ascendente_283_I</t>
  </si>
  <si>
    <t>Tramo3-610_Trayecto_Ascendente_283_I</t>
  </si>
  <si>
    <t>Tramo3-660_Trayecto_Ascendente_283_I</t>
  </si>
  <si>
    <t>Tramo3-710_Trayecto_Ascendente_283_I</t>
  </si>
  <si>
    <t>Tramo3-760_Trayecto_Ascendente_283_I</t>
  </si>
  <si>
    <t>Tramo3-810_Trayecto_Ascendente_283_I</t>
  </si>
  <si>
    <t>Tramo3-860_Trayecto_Ascendente_283_I</t>
  </si>
  <si>
    <t>Tramo3-900_Trayecto_Ascendente_283_I</t>
  </si>
  <si>
    <t>Tramo4-960_Trayecto_Ascendente_283_I</t>
  </si>
  <si>
    <t>Tramo5-1010_Trayecto_Ascendente_283_I</t>
  </si>
  <si>
    <t>Tramo5-1060_Trayecto_Ascendente_283_I</t>
  </si>
  <si>
    <t>Tramo6-1110_Trayecto_Ascendente_283_I</t>
  </si>
  <si>
    <t>Tramo7-1135_Trayecto_Ascendente_283_I</t>
  </si>
  <si>
    <t>Tramo8-1185_Trayecto_Ascendente_283_I</t>
  </si>
  <si>
    <t>Tramo8-1245_Trayecto_Ascendente_283_I</t>
  </si>
  <si>
    <t>Tramo9-1315_Trayecto_Ascendente_283_I</t>
  </si>
  <si>
    <t>Tramo9-1385_Trayecto_Ascendente_283_I</t>
  </si>
  <si>
    <t>Tramo10-1435_Trayecto_Ascendente_283_I</t>
  </si>
  <si>
    <t>Tramo10-1475_Trayecto_Ascendente_283_I</t>
  </si>
  <si>
    <t>Tramo11-1525_Trayecto_Ascendente_283_I</t>
  </si>
  <si>
    <t>Tramo12-1575_Trayecto_Ascendente_283_I</t>
  </si>
  <si>
    <t>Tramo12-1625_Trayecto_Ascendente_283_I</t>
  </si>
  <si>
    <t>Tramo12-1675_Trayecto_Ascendente_283_I</t>
  </si>
  <si>
    <t>Tramo12-1725_Trayecto_Ascendente_283_I</t>
  </si>
  <si>
    <t>Tramo13-1760_Trayecto_Ascendente_283_I</t>
  </si>
  <si>
    <t>Tramo14-1830_Trayecto_Ascendente_283_I</t>
  </si>
  <si>
    <t>Tramo14-1900_Trayecto_Ascendente_283_I</t>
  </si>
  <si>
    <t>Tramo14-1945_Trayecto_Ascendente_283_I</t>
  </si>
  <si>
    <t>Tramo15-1985_Trayecto_Ascendente_283_I</t>
  </si>
  <si>
    <t>Tramo15-2025_Trayecto_Ascendente_283_I</t>
  </si>
  <si>
    <t>Tramo16-2075_Trayecto_Ascendente_283_I</t>
  </si>
  <si>
    <t>Tramo16-2125_Trayecto_Ascendente_283_I</t>
  </si>
  <si>
    <t>Tramo16-2175_Trayecto_Ascendente_283_I</t>
  </si>
  <si>
    <t>Tramo16-2225_Trayecto_Ascendente_283_I</t>
  </si>
  <si>
    <t>Tramo17-2255_Trayecto_Ascendente_283_I</t>
  </si>
  <si>
    <t>Tramo18-2335_Trayecto_Ascendente_283_I</t>
  </si>
  <si>
    <t>Tramo18-2415_Trayecto_Ascendente_283_I</t>
  </si>
  <si>
    <t>Tramo19-2430_Trayecto_Ascendente_283_I</t>
  </si>
  <si>
    <t>Tramo20-2480_Trayecto_Ascendente_283_I</t>
  </si>
  <si>
    <t>Tramo20-2530_Trayecto_Ascendente_283_I</t>
  </si>
  <si>
    <t>Tramo20-2580_Trayecto_Ascendente_283_I</t>
  </si>
  <si>
    <t>Tramo20-2630_Trayecto_Ascendente_283_I</t>
  </si>
  <si>
    <t>Tramo20-2680_Trayecto_Ascendente_283_I</t>
  </si>
  <si>
    <t>Tramo20-2730_Trayecto_Ascendente_283_I</t>
  </si>
  <si>
    <t>Tramo20-2780_Trayecto_Ascendente_283_I</t>
  </si>
  <si>
    <t>Tramo20-2830_Trayecto_Ascendente_283_I</t>
  </si>
  <si>
    <t>Tramo20-2880_Trayecto_Ascendente_283_I</t>
  </si>
  <si>
    <t>Tramo21-2895_Trayecto_Ascendente_283_I</t>
  </si>
  <si>
    <t>Tramo22-2975_Trayecto_Ascendente_283_I</t>
  </si>
  <si>
    <t>Tramo22-3055_Trayecto_Ascendente_283_I</t>
  </si>
  <si>
    <t>Tramo23-3085_Trayecto_Ascendente_283_I</t>
  </si>
  <si>
    <t>Tramo24-3135_Trayecto_Ascendente_283_I</t>
  </si>
  <si>
    <t>Tramo24-3185_Trayecto_Ascendente_283_I</t>
  </si>
  <si>
    <t>Tramo24-3235_Trayecto_Ascendente_283_I</t>
  </si>
  <si>
    <t>Tramo24-3295_Trayecto_Ascendente_283_I</t>
  </si>
  <si>
    <t>Tramo25-3310_Trayecto_Ascendente_283_I</t>
  </si>
  <si>
    <t>Tramo26-3380_Trayecto_Ascendente_283_I</t>
  </si>
  <si>
    <t>Tramo27-3395_Trayecto_Ascendente_283_I</t>
  </si>
  <si>
    <t>Tramo28-3455_Trayecto_Ascendente_283_I</t>
  </si>
  <si>
    <t>Tramo28-3515_Trayecto_Ascendente_283_I</t>
  </si>
  <si>
    <t>Tramo29-3535_Trayecto_Ascendente_283_I</t>
  </si>
  <si>
    <t>Tramo30-3605_Trayecto_Ascendente_283_I</t>
  </si>
  <si>
    <t>Tramo31-3620_Trayecto_Ascendente_283_I</t>
  </si>
  <si>
    <t>Tramo32-3680_Trayecto_Ascendente_283_I</t>
  </si>
  <si>
    <t>Tramo32-3740_Trayecto_Ascendente_283_I</t>
  </si>
  <si>
    <t>Tramo32-3800_Trayecto_Ascendente_283_I</t>
  </si>
  <si>
    <t>Tramo33-3820_Trayecto_Ascendente_283_I</t>
  </si>
  <si>
    <t>Tramo34-3840_Trayecto_Ascendente_283_I</t>
  </si>
  <si>
    <t>Tramo34-3860_Trayecto_Ascendente_283_I</t>
  </si>
  <si>
    <t>Tramo34-3880_Trayecto_Ascendente_283_I</t>
  </si>
  <si>
    <t>Tramo35-3900_Trayecto_Ascendente_283_I</t>
  </si>
  <si>
    <t>Tramo36-3960_Trayecto_Ascendente_283_I</t>
  </si>
  <si>
    <t>Tramo37-3975_Trayecto_Ascendente_283_I</t>
  </si>
  <si>
    <t>Tramo38-3995_Trayecto_Ascendente_283_I</t>
  </si>
  <si>
    <t>Tramo39-4010_Trayecto_Ascendente_283_I</t>
  </si>
  <si>
    <t>Tramo40-4060_Trayecto_Ascendente_283_I</t>
  </si>
  <si>
    <t>Tramo40-4120_Trayecto_Ascendente_283_I</t>
  </si>
  <si>
    <t>Tramo41-4140_Trayecto_Ascendente_283_I</t>
  </si>
  <si>
    <t>Tramo41-4160_Trayecto_Descendente_283_I</t>
  </si>
  <si>
    <t>Tramo40-4210_Trayecto_Descendente_283_I</t>
  </si>
  <si>
    <t>Tramo40-4270_Trayecto_Descendente_283_I</t>
  </si>
  <si>
    <t>Tramo39-4285_Trayecto_Descendente_283_I</t>
  </si>
  <si>
    <t>Tramo38-4305_Trayecto_Descendente_283_I</t>
  </si>
  <si>
    <t>Tramo37-4320_Trayecto_Descendente_283_I</t>
  </si>
  <si>
    <t>Tramo36-4380_Trayecto_Descendente_283_I</t>
  </si>
  <si>
    <t>Tramo35-4400_Trayecto_Descendente_283_I</t>
  </si>
  <si>
    <t>Tramo34-4420_Trayecto_Descendente_283_I</t>
  </si>
  <si>
    <t>Tramo34-4440_Trayecto_Descendente_283_I</t>
  </si>
  <si>
    <t>Tramo34-4460_Trayecto_Descendente_283_I</t>
  </si>
  <si>
    <t>Tramo42-4540_Trayecto_Descendente_283_I</t>
  </si>
  <si>
    <t>Tramo43-4580_Trayecto_Descendente_283_I</t>
  </si>
  <si>
    <t>Tramo44-4630_Trayecto_Descendente_283_I</t>
  </si>
  <si>
    <t>Tramo44-4690_Trayecto_Descendente_283_I</t>
  </si>
  <si>
    <t>Tramo45-4720_Trayecto_Descendente_283_I</t>
  </si>
  <si>
    <t>Tramo46-4790_Trayecto_Descendente_283_I</t>
  </si>
  <si>
    <t>Tramo47-4810_Trayecto_Descendente_283_I</t>
  </si>
  <si>
    <t>Tramo48-4880_Trayecto_Descendente_283_I</t>
  </si>
  <si>
    <t>Tramo49-4900_Trayecto_Descendente_283_I</t>
  </si>
  <si>
    <t>Tramo50-4960_Trayecto_Descendente_283_I</t>
  </si>
  <si>
    <t>Tramo51-4980_Trayecto_Descendente_283_I</t>
  </si>
  <si>
    <t>Tramo52-5015_Trayecto_Descendente_283_I</t>
  </si>
  <si>
    <t>Tramo53-5065_Trayecto_Descendente_283_I</t>
  </si>
  <si>
    <t>Tramo53-5115_Trayecto_Descendente_283_I</t>
  </si>
  <si>
    <t>Tramo53-5175_Trayecto_Descendente_283_I</t>
  </si>
  <si>
    <t>Tramo53-5235_Trayecto_Descendente_283_I</t>
  </si>
  <si>
    <t>Tramo20-5285_Trayecto_Descendente_283_I</t>
  </si>
  <si>
    <t>Tramo20-5335_Trayecto_Descendente_283_I</t>
  </si>
  <si>
    <t>Tramo20-5385_Trayecto_Descendente_283_I</t>
  </si>
  <si>
    <t>Tramo20-5435_Trayecto_Descendente_283_I</t>
  </si>
  <si>
    <t>Tramo20-5485_Trayecto_Descendente_283_I</t>
  </si>
  <si>
    <t>Tramo20-5535_Trayecto_Descendente_283_I</t>
  </si>
  <si>
    <t>Tramo20-5585_Trayecto_Descendente_283_I</t>
  </si>
  <si>
    <t>Tramo20-5635_Trayecto_Descendente_283_I</t>
  </si>
  <si>
    <t>Tramo20-5685_Trayecto_Descendente_283_I</t>
  </si>
  <si>
    <t>Tramo19-5700_Trayecto_Descendente_283_I</t>
  </si>
  <si>
    <t>Tramo18-5780_Trayecto_Descendente_283_I</t>
  </si>
  <si>
    <t>Tramo18-5860_Trayecto_Descendente_283_I</t>
  </si>
  <si>
    <t>Tramo17-5890_Trayecto_Descendente_283_I</t>
  </si>
  <si>
    <t>Tramo16-5940_Trayecto_Descendente_283_I</t>
  </si>
  <si>
    <t>Tramo16-5990_Trayecto_Descendente_283_I</t>
  </si>
  <si>
    <t>Tramo16-6040_Trayecto_Descendente_283_I</t>
  </si>
  <si>
    <t>Tramo16-6090_Trayecto_Descendente_283_I</t>
  </si>
  <si>
    <t>Tramo15-6130_Trayecto_Descendente_283_I</t>
  </si>
  <si>
    <t>Tramo15-6170_Trayecto_Descendente_283_I</t>
  </si>
  <si>
    <t>Tramo14-6230_Trayecto_Descendente_283_I</t>
  </si>
  <si>
    <t>Tramo14-6290_Trayecto_Descendente_283_I</t>
  </si>
  <si>
    <t>Tramo14-6355_Trayecto_Descendente_283_I</t>
  </si>
  <si>
    <t>Tramo13-6390_Trayecto_Descendente_283_I</t>
  </si>
  <si>
    <t>Tramo12-6440_Trayecto_Descendente_283_I</t>
  </si>
  <si>
    <t>Tramo12-6490_Trayecto_Descendente_283_I</t>
  </si>
  <si>
    <t>Tramo12-6540_Trayecto_Descendente_283_I</t>
  </si>
  <si>
    <t>Tramo12-6590_Trayecto_Descendente_283_I</t>
  </si>
  <si>
    <t>Tramo11-6640_Trayecto_Descendente_283_I</t>
  </si>
  <si>
    <t>Tramo10-6690_Trayecto_Descendente_283_I</t>
  </si>
  <si>
    <t>Tramo10-6730_Trayecto_Descendente_283_I</t>
  </si>
  <si>
    <t>Tramo54-6800_Trayecto_Descendente_283_I</t>
  </si>
  <si>
    <t>Tramo55-6850_Trayecto_Descendente_283_I</t>
  </si>
  <si>
    <t>Tramo55-6900_Trayecto_Descendente_283_I</t>
  </si>
  <si>
    <t>Tramo56-6970_Trayecto_Descendente_283_I</t>
  </si>
  <si>
    <t>Tramo9-7020_Trayecto_Descendente_283_I</t>
  </si>
  <si>
    <t>Tramo9-7070_Trayecto_Descendente_283_I</t>
  </si>
  <si>
    <t>Tramo9-7110_Trayecto_Descendente_283_I</t>
  </si>
  <si>
    <t>Tramo8-7160_Trayecto_Descendente_283_I</t>
  </si>
  <si>
    <t>Tramo8-7220_Trayecto_Descendente_283_I</t>
  </si>
  <si>
    <t>Tramo7-7245_Trayecto_Descendente_283_I</t>
  </si>
  <si>
    <t>Tramo6-7295_Trayecto_Descendente_283_I</t>
  </si>
  <si>
    <t>Tramo5-7345_Trayecto_Descendente_283_I</t>
  </si>
  <si>
    <t>Tramo5-7395_Trayecto_Descendente_283_I</t>
  </si>
  <si>
    <t>Tramo57-7465_Trayecto_Descendente_283_I</t>
  </si>
  <si>
    <t>Tramo58-7545_Trayecto_Descendente_283_I</t>
  </si>
  <si>
    <t>Tramo58-7625_Trayecto_Descendente_283_I</t>
  </si>
  <si>
    <t>Tramo58-7705_Trayecto_Descendente_283_I</t>
  </si>
  <si>
    <t>TOTAL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</si>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</sst>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/>
    </xf>
    <xf numFmtId="2" fontId="0" fillId="0" borderId="3" xfId="0" applyNumberFormat="1" applyBorder="1" applyAlignment="1">
      <alignment horizontal="center"/>
    </xf>
    <xf numFmtId="1" fontId="4" fillId="0" borderId="1" xfId="0" applyNumberFormat="1" applyFont="1" applyBorder="1" applyAlignment="1">
      <alignment horizontal="left" vertical="center" wrapText="1"/>
    </xf>
    <xf numFmtId="2" fontId="5" fillId="5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/>
    </xf>
    <xf numFmtId="2" fontId="4" fillId="0" borderId="1" xfId="0" applyNumberFormat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" fontId="5" fillId="0" borderId="0" xfId="0" applyNumberFormat="1" applyFont="1" applyAlignment="1">
      <alignment horizontal="left" vertical="center" wrapText="1"/>
    </xf>
    <xf numFmtId="164" fontId="6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" fontId="0" fillId="3" borderId="0" xfId="0" applyNumberFormat="1" applyFill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7" fillId="0" borderId="4" xfId="0" applyFont="1" applyBorder="1"/>
    <xf numFmtId="2" fontId="7" fillId="0" borderId="5" xfId="0" applyNumberFormat="1" applyFont="1" applyBorder="1"/>
    <xf numFmtId="0" fontId="7" fillId="0" borderId="0" xfId="0" applyFont="1"/>
    <xf numFmtId="2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E261-CE23-4DC5-8842-695886FAC2BE}">
  <sheetPr codeName="Hoja2"/>
  <dimension ref="A1:X232"/>
  <sheetViews>
    <sheetView tabSelected="1" workbookViewId="0">
      <pane ySplit="1" topLeftCell="A140" activePane="bottomLeft" state="frozen"/>
      <selection activeCell="H1" sqref="H1"/>
      <selection pane="bottomLeft" activeCell="D1" sqref="D1:D1048576"/>
    </sheetView>
  </sheetViews>
  <sheetFormatPr baseColWidth="10" defaultColWidth="11.42578125" defaultRowHeight="15" x14ac:dyDescent="0.25"/>
  <cols>
    <col min="1" max="1" width="11.42578125" style="36"/>
    <col min="2" max="2" width="11.42578125" style="37"/>
    <col min="3" max="3" width="11.42578125" style="38"/>
    <col min="4" max="4" width="11.42578125" style="39"/>
    <col min="5" max="5" width="11.42578125" style="40"/>
    <col min="6" max="6" width="11.42578125" style="41"/>
    <col min="7" max="8" width="11.42578125" style="40"/>
    <col min="9" max="9" width="40.85546875" style="42" bestFit="1" customWidth="1"/>
    <col min="10" max="11" width="11.42578125" style="40"/>
    <col min="12" max="13" width="13.5703125" style="40" customWidth="1"/>
  </cols>
  <sheetData>
    <row r="1" spans="1:15" s="8" customFormat="1" ht="45" x14ac:dyDescent="0.25">
      <c r="A1" s="1" t="s">
        <v>0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7" t="s">
        <v>10</v>
      </c>
      <c r="M1" s="7" t="s">
        <v>11</v>
      </c>
      <c r="N1" s="5" t="s">
        <v>12</v>
      </c>
      <c r="O1" s="4" t="s">
        <v>13</v>
      </c>
    </row>
    <row r="2" spans="1:15" x14ac:dyDescent="0.25">
      <c r="A2" s="9">
        <v>1</v>
      </c>
      <c r="B2" s="10">
        <f>1</f>
        <v>1</v>
      </c>
      <c r="C2" s="11">
        <v>50</v>
      </c>
      <c r="D2" s="12">
        <v>1.43</v>
      </c>
      <c r="E2" s="13">
        <v>0</v>
      </c>
      <c r="F2" s="14">
        <v>50</v>
      </c>
      <c r="G2" s="15">
        <f>C2*SIN(RADIANS(D2))</f>
        <v>1.2477808627819407</v>
      </c>
      <c r="H2" s="15">
        <f>G2</f>
        <v>1.2477808627819407</v>
      </c>
      <c r="I2" s="16" t="s">
        <v>14</v>
      </c>
      <c r="J2" s="17">
        <v>39</v>
      </c>
      <c r="K2" s="18">
        <f>J2*1000/3600</f>
        <v>10.833333333333334</v>
      </c>
      <c r="L2" s="13">
        <v>0</v>
      </c>
      <c r="M2" s="13">
        <v>0</v>
      </c>
      <c r="N2" s="15">
        <f>C2/K2</f>
        <v>4.615384615384615</v>
      </c>
      <c r="O2" s="15">
        <f>N2+M2</f>
        <v>4.615384615384615</v>
      </c>
    </row>
    <row r="3" spans="1:15" x14ac:dyDescent="0.25">
      <c r="A3" s="9">
        <v>1</v>
      </c>
      <c r="B3" s="10">
        <f>B2+1</f>
        <v>2</v>
      </c>
      <c r="C3" s="11">
        <v>50</v>
      </c>
      <c r="D3" s="12">
        <v>1.43</v>
      </c>
      <c r="E3" s="13">
        <f xml:space="preserve"> F2</f>
        <v>50</v>
      </c>
      <c r="F3" s="19">
        <f>E3+C3</f>
        <v>100</v>
      </c>
      <c r="G3" s="15">
        <f t="shared" ref="G3:G67" si="0">C3*SIN(RADIANS(D3))</f>
        <v>1.2477808627819407</v>
      </c>
      <c r="H3" s="15">
        <f>H2+G3</f>
        <v>2.4955617255638813</v>
      </c>
      <c r="I3" s="16" t="s">
        <v>15</v>
      </c>
      <c r="J3" s="17">
        <v>39</v>
      </c>
      <c r="K3" s="18">
        <f t="shared" ref="K3:K66" si="1">J3*1000/3600</f>
        <v>10.833333333333334</v>
      </c>
      <c r="L3" s="13">
        <v>1</v>
      </c>
      <c r="M3" s="13">
        <v>5</v>
      </c>
      <c r="N3" s="15">
        <f t="shared" ref="N3:N66" si="2">C3/K3</f>
        <v>4.615384615384615</v>
      </c>
      <c r="O3" s="15">
        <f t="shared" ref="O3:O66" si="3">N3+M3</f>
        <v>9.615384615384615</v>
      </c>
    </row>
    <row r="4" spans="1:15" x14ac:dyDescent="0.25">
      <c r="A4" s="9">
        <v>1</v>
      </c>
      <c r="B4" s="10">
        <f>B3+1</f>
        <v>3</v>
      </c>
      <c r="C4" s="11">
        <v>50</v>
      </c>
      <c r="D4" s="12">
        <v>1.43</v>
      </c>
      <c r="E4" s="13">
        <f t="shared" ref="E4:E68" si="4" xml:space="preserve"> F3</f>
        <v>100</v>
      </c>
      <c r="F4" s="19">
        <f t="shared" ref="F4:F67" si="5">E4+C4</f>
        <v>150</v>
      </c>
      <c r="G4" s="15">
        <f t="shared" si="0"/>
        <v>1.2477808627819407</v>
      </c>
      <c r="H4" s="15">
        <f t="shared" ref="H4:H67" si="6">H3+G4</f>
        <v>3.743342588345822</v>
      </c>
      <c r="I4" s="16" t="s">
        <v>16</v>
      </c>
      <c r="J4" s="17">
        <v>39</v>
      </c>
      <c r="K4" s="18">
        <f t="shared" si="1"/>
        <v>10.833333333333334</v>
      </c>
      <c r="L4" s="13">
        <v>0</v>
      </c>
      <c r="M4" s="13">
        <v>0</v>
      </c>
      <c r="N4" s="15">
        <f t="shared" si="2"/>
        <v>4.615384615384615</v>
      </c>
      <c r="O4" s="15">
        <f t="shared" si="3"/>
        <v>4.615384615384615</v>
      </c>
    </row>
    <row r="5" spans="1:15" x14ac:dyDescent="0.25">
      <c r="A5" s="9">
        <v>1</v>
      </c>
      <c r="B5" s="10">
        <f t="shared" ref="B5:B68" si="7">B4+1</f>
        <v>4</v>
      </c>
      <c r="C5" s="11">
        <v>50</v>
      </c>
      <c r="D5" s="12">
        <v>1.43</v>
      </c>
      <c r="E5" s="13">
        <f t="shared" si="4"/>
        <v>150</v>
      </c>
      <c r="F5" s="19">
        <f t="shared" si="5"/>
        <v>200</v>
      </c>
      <c r="G5" s="15">
        <f t="shared" si="0"/>
        <v>1.2477808627819407</v>
      </c>
      <c r="H5" s="15">
        <f t="shared" si="6"/>
        <v>4.9911234511277627</v>
      </c>
      <c r="I5" s="16" t="s">
        <v>17</v>
      </c>
      <c r="J5" s="17">
        <v>39</v>
      </c>
      <c r="K5" s="18">
        <f t="shared" si="1"/>
        <v>10.833333333333334</v>
      </c>
      <c r="L5" s="13">
        <v>0</v>
      </c>
      <c r="M5" s="13">
        <v>0</v>
      </c>
      <c r="N5" s="15">
        <f t="shared" si="2"/>
        <v>4.615384615384615</v>
      </c>
      <c r="O5" s="15">
        <f t="shared" si="3"/>
        <v>4.615384615384615</v>
      </c>
    </row>
    <row r="6" spans="1:15" x14ac:dyDescent="0.25">
      <c r="A6" s="9">
        <v>1</v>
      </c>
      <c r="B6" s="10">
        <f t="shared" si="7"/>
        <v>5</v>
      </c>
      <c r="C6" s="11">
        <v>50</v>
      </c>
      <c r="D6" s="12">
        <v>1.43</v>
      </c>
      <c r="E6" s="13">
        <f t="shared" si="4"/>
        <v>200</v>
      </c>
      <c r="F6" s="19">
        <f t="shared" si="5"/>
        <v>250</v>
      </c>
      <c r="G6" s="15">
        <f t="shared" si="0"/>
        <v>1.2477808627819407</v>
      </c>
      <c r="H6" s="15">
        <f t="shared" si="6"/>
        <v>6.2389043139097033</v>
      </c>
      <c r="I6" s="16" t="s">
        <v>18</v>
      </c>
      <c r="J6" s="17">
        <v>39</v>
      </c>
      <c r="K6" s="18">
        <f t="shared" si="1"/>
        <v>10.833333333333334</v>
      </c>
      <c r="L6" s="13">
        <v>0</v>
      </c>
      <c r="M6" s="13">
        <v>0</v>
      </c>
      <c r="N6" s="15">
        <f t="shared" si="2"/>
        <v>4.615384615384615</v>
      </c>
      <c r="O6" s="15">
        <f t="shared" si="3"/>
        <v>4.615384615384615</v>
      </c>
    </row>
    <row r="7" spans="1:15" x14ac:dyDescent="0.25">
      <c r="A7" s="9">
        <v>1</v>
      </c>
      <c r="B7" s="10">
        <f t="shared" si="7"/>
        <v>6</v>
      </c>
      <c r="C7" s="11">
        <v>50</v>
      </c>
      <c r="D7" s="12">
        <v>1.43</v>
      </c>
      <c r="E7" s="13">
        <f t="shared" si="4"/>
        <v>250</v>
      </c>
      <c r="F7" s="19">
        <f t="shared" si="5"/>
        <v>300</v>
      </c>
      <c r="G7" s="15">
        <f t="shared" si="0"/>
        <v>1.2477808627819407</v>
      </c>
      <c r="H7" s="15">
        <f t="shared" si="6"/>
        <v>7.486685176691644</v>
      </c>
      <c r="I7" s="16" t="s">
        <v>19</v>
      </c>
      <c r="J7" s="17">
        <v>39</v>
      </c>
      <c r="K7" s="18">
        <f t="shared" si="1"/>
        <v>10.833333333333334</v>
      </c>
      <c r="L7" s="13">
        <v>0</v>
      </c>
      <c r="M7" s="13">
        <v>0</v>
      </c>
      <c r="N7" s="15">
        <f t="shared" si="2"/>
        <v>4.615384615384615</v>
      </c>
      <c r="O7" s="15">
        <f t="shared" si="3"/>
        <v>4.615384615384615</v>
      </c>
    </row>
    <row r="8" spans="1:15" x14ac:dyDescent="0.25">
      <c r="A8" s="9">
        <v>1</v>
      </c>
      <c r="B8" s="10">
        <f t="shared" si="7"/>
        <v>7</v>
      </c>
      <c r="C8" s="11">
        <v>50</v>
      </c>
      <c r="D8" s="12">
        <v>1.43</v>
      </c>
      <c r="E8" s="13">
        <f t="shared" si="4"/>
        <v>300</v>
      </c>
      <c r="F8" s="19">
        <f t="shared" si="5"/>
        <v>350</v>
      </c>
      <c r="G8" s="15">
        <f t="shared" si="0"/>
        <v>1.2477808627819407</v>
      </c>
      <c r="H8" s="15">
        <f t="shared" si="6"/>
        <v>8.7344660394735847</v>
      </c>
      <c r="I8" s="16" t="s">
        <v>20</v>
      </c>
      <c r="J8" s="17">
        <v>39</v>
      </c>
      <c r="K8" s="18">
        <f t="shared" si="1"/>
        <v>10.833333333333334</v>
      </c>
      <c r="L8" s="13">
        <v>0</v>
      </c>
      <c r="M8" s="13">
        <v>0</v>
      </c>
      <c r="N8" s="15">
        <f t="shared" si="2"/>
        <v>4.615384615384615</v>
      </c>
      <c r="O8" s="15">
        <f t="shared" si="3"/>
        <v>4.615384615384615</v>
      </c>
    </row>
    <row r="9" spans="1:15" x14ac:dyDescent="0.25">
      <c r="A9" s="9">
        <v>1</v>
      </c>
      <c r="B9" s="10">
        <f t="shared" si="7"/>
        <v>8</v>
      </c>
      <c r="C9" s="11">
        <v>50</v>
      </c>
      <c r="D9" s="12">
        <v>1.43</v>
      </c>
      <c r="E9" s="13">
        <f t="shared" si="4"/>
        <v>350</v>
      </c>
      <c r="F9" s="19">
        <f t="shared" si="5"/>
        <v>400</v>
      </c>
      <c r="G9" s="15">
        <f t="shared" si="0"/>
        <v>1.2477808627819407</v>
      </c>
      <c r="H9" s="15">
        <f t="shared" si="6"/>
        <v>9.9822469022555254</v>
      </c>
      <c r="I9" s="16" t="s">
        <v>21</v>
      </c>
      <c r="J9" s="17">
        <v>39</v>
      </c>
      <c r="K9" s="18">
        <f t="shared" si="1"/>
        <v>10.833333333333334</v>
      </c>
      <c r="L9" s="13">
        <v>0</v>
      </c>
      <c r="M9" s="13">
        <v>0</v>
      </c>
      <c r="N9" s="15">
        <f t="shared" si="2"/>
        <v>4.615384615384615</v>
      </c>
      <c r="O9" s="15">
        <f t="shared" si="3"/>
        <v>4.615384615384615</v>
      </c>
    </row>
    <row r="10" spans="1:15" x14ac:dyDescent="0.25">
      <c r="A10" s="9">
        <v>2</v>
      </c>
      <c r="B10" s="10">
        <f t="shared" si="7"/>
        <v>9</v>
      </c>
      <c r="C10" s="11">
        <v>60</v>
      </c>
      <c r="D10" s="12">
        <v>6.65</v>
      </c>
      <c r="E10" s="13">
        <f t="shared" si="4"/>
        <v>400</v>
      </c>
      <c r="F10" s="19">
        <f t="shared" si="5"/>
        <v>460</v>
      </c>
      <c r="G10" s="15">
        <f t="shared" si="0"/>
        <v>6.9482392734592251</v>
      </c>
      <c r="H10" s="15">
        <f t="shared" si="6"/>
        <v>16.930486175714751</v>
      </c>
      <c r="I10" s="16" t="s">
        <v>22</v>
      </c>
      <c r="J10" s="17">
        <v>14</v>
      </c>
      <c r="K10" s="18">
        <f t="shared" si="1"/>
        <v>3.8888888888888888</v>
      </c>
      <c r="L10" s="13">
        <v>0</v>
      </c>
      <c r="M10" s="13">
        <v>0</v>
      </c>
      <c r="N10" s="15">
        <f t="shared" si="2"/>
        <v>15.428571428571429</v>
      </c>
      <c r="O10" s="15">
        <f t="shared" si="3"/>
        <v>15.428571428571429</v>
      </c>
    </row>
    <row r="11" spans="1:15" x14ac:dyDescent="0.25">
      <c r="A11" s="9">
        <v>3</v>
      </c>
      <c r="B11" s="10">
        <f t="shared" si="7"/>
        <v>10</v>
      </c>
      <c r="C11" s="11">
        <v>50</v>
      </c>
      <c r="D11" s="12">
        <v>1.95</v>
      </c>
      <c r="E11" s="13">
        <f t="shared" si="4"/>
        <v>460</v>
      </c>
      <c r="F11" s="19">
        <f t="shared" si="5"/>
        <v>510</v>
      </c>
      <c r="G11" s="15">
        <f t="shared" si="0"/>
        <v>1.7013675251083722</v>
      </c>
      <c r="H11" s="15">
        <f t="shared" si="6"/>
        <v>18.631853700823122</v>
      </c>
      <c r="I11" s="16" t="s">
        <v>23</v>
      </c>
      <c r="J11" s="17">
        <v>48</v>
      </c>
      <c r="K11" s="18">
        <f t="shared" si="1"/>
        <v>13.333333333333334</v>
      </c>
      <c r="L11" s="13">
        <v>0</v>
      </c>
      <c r="M11" s="13">
        <v>0</v>
      </c>
      <c r="N11" s="15">
        <f t="shared" si="2"/>
        <v>3.75</v>
      </c>
      <c r="O11" s="15">
        <f t="shared" si="3"/>
        <v>3.75</v>
      </c>
    </row>
    <row r="12" spans="1:15" x14ac:dyDescent="0.25">
      <c r="A12" s="9">
        <v>3</v>
      </c>
      <c r="B12" s="10">
        <f t="shared" si="7"/>
        <v>11</v>
      </c>
      <c r="C12" s="11">
        <v>50</v>
      </c>
      <c r="D12" s="12">
        <v>1.95</v>
      </c>
      <c r="E12" s="13">
        <f t="shared" si="4"/>
        <v>510</v>
      </c>
      <c r="F12" s="19">
        <f t="shared" si="5"/>
        <v>560</v>
      </c>
      <c r="G12" s="15">
        <f t="shared" si="0"/>
        <v>1.7013675251083722</v>
      </c>
      <c r="H12" s="15">
        <f t="shared" si="6"/>
        <v>20.333221225931496</v>
      </c>
      <c r="I12" s="16" t="s">
        <v>24</v>
      </c>
      <c r="J12" s="17">
        <v>48</v>
      </c>
      <c r="K12" s="18">
        <f t="shared" si="1"/>
        <v>13.333333333333334</v>
      </c>
      <c r="L12" s="13">
        <v>0</v>
      </c>
      <c r="M12" s="13">
        <v>0</v>
      </c>
      <c r="N12" s="15">
        <f t="shared" si="2"/>
        <v>3.75</v>
      </c>
      <c r="O12" s="15">
        <f t="shared" si="3"/>
        <v>3.75</v>
      </c>
    </row>
    <row r="13" spans="1:15" x14ac:dyDescent="0.25">
      <c r="A13" s="9">
        <v>3</v>
      </c>
      <c r="B13" s="10">
        <f t="shared" si="7"/>
        <v>12</v>
      </c>
      <c r="C13" s="11">
        <v>50</v>
      </c>
      <c r="D13" s="12">
        <v>1.95</v>
      </c>
      <c r="E13" s="13">
        <f t="shared" si="4"/>
        <v>560</v>
      </c>
      <c r="F13" s="19">
        <f t="shared" si="5"/>
        <v>610</v>
      </c>
      <c r="G13" s="15">
        <f t="shared" si="0"/>
        <v>1.7013675251083722</v>
      </c>
      <c r="H13" s="15">
        <f t="shared" si="6"/>
        <v>22.03458875103987</v>
      </c>
      <c r="I13" s="16" t="s">
        <v>25</v>
      </c>
      <c r="J13" s="17">
        <v>48</v>
      </c>
      <c r="K13" s="18">
        <f t="shared" si="1"/>
        <v>13.333333333333334</v>
      </c>
      <c r="L13" s="13">
        <v>0</v>
      </c>
      <c r="M13" s="13">
        <v>0</v>
      </c>
      <c r="N13" s="15">
        <f t="shared" si="2"/>
        <v>3.75</v>
      </c>
      <c r="O13" s="15">
        <f t="shared" si="3"/>
        <v>3.75</v>
      </c>
    </row>
    <row r="14" spans="1:15" x14ac:dyDescent="0.25">
      <c r="A14" s="9">
        <v>3</v>
      </c>
      <c r="B14" s="10">
        <f t="shared" si="7"/>
        <v>13</v>
      </c>
      <c r="C14" s="11">
        <v>50</v>
      </c>
      <c r="D14" s="12">
        <v>1.95</v>
      </c>
      <c r="E14" s="13">
        <f t="shared" si="4"/>
        <v>610</v>
      </c>
      <c r="F14" s="19">
        <f t="shared" si="5"/>
        <v>660</v>
      </c>
      <c r="G14" s="15">
        <f t="shared" si="0"/>
        <v>1.7013675251083722</v>
      </c>
      <c r="H14" s="15">
        <f t="shared" si="6"/>
        <v>23.735956276148244</v>
      </c>
      <c r="I14" s="16" t="s">
        <v>26</v>
      </c>
      <c r="J14" s="17">
        <v>48</v>
      </c>
      <c r="K14" s="18">
        <f t="shared" si="1"/>
        <v>13.333333333333334</v>
      </c>
      <c r="L14" s="13">
        <v>0</v>
      </c>
      <c r="M14" s="13">
        <v>0</v>
      </c>
      <c r="N14" s="15">
        <f t="shared" si="2"/>
        <v>3.75</v>
      </c>
      <c r="O14" s="15">
        <f t="shared" si="3"/>
        <v>3.75</v>
      </c>
    </row>
    <row r="15" spans="1:15" x14ac:dyDescent="0.25">
      <c r="A15" s="9">
        <v>3</v>
      </c>
      <c r="B15" s="10">
        <f t="shared" si="7"/>
        <v>14</v>
      </c>
      <c r="C15" s="11">
        <v>50</v>
      </c>
      <c r="D15" s="12">
        <v>1.95</v>
      </c>
      <c r="E15" s="13">
        <f t="shared" si="4"/>
        <v>660</v>
      </c>
      <c r="F15" s="19">
        <f t="shared" si="5"/>
        <v>710</v>
      </c>
      <c r="G15" s="15">
        <f t="shared" si="0"/>
        <v>1.7013675251083722</v>
      </c>
      <c r="H15" s="15">
        <f t="shared" si="6"/>
        <v>25.437323801256618</v>
      </c>
      <c r="I15" s="16" t="s">
        <v>27</v>
      </c>
      <c r="J15" s="17">
        <v>48</v>
      </c>
      <c r="K15" s="18">
        <f t="shared" si="1"/>
        <v>13.333333333333334</v>
      </c>
      <c r="L15" s="13">
        <v>0</v>
      </c>
      <c r="M15" s="13">
        <v>0</v>
      </c>
      <c r="N15" s="15">
        <f t="shared" si="2"/>
        <v>3.75</v>
      </c>
      <c r="O15" s="15">
        <f t="shared" si="3"/>
        <v>3.75</v>
      </c>
    </row>
    <row r="16" spans="1:15" x14ac:dyDescent="0.25">
      <c r="A16" s="9">
        <v>3</v>
      </c>
      <c r="B16" s="10">
        <f t="shared" si="7"/>
        <v>15</v>
      </c>
      <c r="C16" s="11">
        <v>50</v>
      </c>
      <c r="D16" s="12">
        <v>1.95</v>
      </c>
      <c r="E16" s="13">
        <f t="shared" si="4"/>
        <v>710</v>
      </c>
      <c r="F16" s="19">
        <f t="shared" si="5"/>
        <v>760</v>
      </c>
      <c r="G16" s="15">
        <f t="shared" si="0"/>
        <v>1.7013675251083722</v>
      </c>
      <c r="H16" s="15">
        <f t="shared" si="6"/>
        <v>27.138691326364992</v>
      </c>
      <c r="I16" s="16" t="s">
        <v>28</v>
      </c>
      <c r="J16" s="17">
        <v>48</v>
      </c>
      <c r="K16" s="18">
        <f t="shared" si="1"/>
        <v>13.333333333333334</v>
      </c>
      <c r="L16" s="13">
        <v>0</v>
      </c>
      <c r="M16" s="13">
        <v>0</v>
      </c>
      <c r="N16" s="15">
        <f t="shared" si="2"/>
        <v>3.75</v>
      </c>
      <c r="O16" s="15">
        <f t="shared" si="3"/>
        <v>3.75</v>
      </c>
    </row>
    <row r="17" spans="1:15" x14ac:dyDescent="0.25">
      <c r="A17" s="9">
        <v>3</v>
      </c>
      <c r="B17" s="10">
        <f t="shared" si="7"/>
        <v>16</v>
      </c>
      <c r="C17" s="11">
        <v>50</v>
      </c>
      <c r="D17" s="12">
        <v>1.95</v>
      </c>
      <c r="E17" s="13">
        <f t="shared" si="4"/>
        <v>760</v>
      </c>
      <c r="F17" s="19">
        <f t="shared" si="5"/>
        <v>810</v>
      </c>
      <c r="G17" s="15">
        <f t="shared" si="0"/>
        <v>1.7013675251083722</v>
      </c>
      <c r="H17" s="15">
        <f t="shared" si="6"/>
        <v>28.840058851473366</v>
      </c>
      <c r="I17" s="16" t="s">
        <v>29</v>
      </c>
      <c r="J17" s="17">
        <v>48</v>
      </c>
      <c r="K17" s="18">
        <f t="shared" si="1"/>
        <v>13.333333333333334</v>
      </c>
      <c r="L17" s="13">
        <v>0</v>
      </c>
      <c r="M17" s="13">
        <v>0</v>
      </c>
      <c r="N17" s="15">
        <f t="shared" si="2"/>
        <v>3.75</v>
      </c>
      <c r="O17" s="15">
        <f t="shared" si="3"/>
        <v>3.75</v>
      </c>
    </row>
    <row r="18" spans="1:15" x14ac:dyDescent="0.25">
      <c r="A18" s="9">
        <v>3</v>
      </c>
      <c r="B18" s="10">
        <f t="shared" si="7"/>
        <v>17</v>
      </c>
      <c r="C18" s="11">
        <v>50</v>
      </c>
      <c r="D18" s="12">
        <v>1.95</v>
      </c>
      <c r="E18" s="13">
        <f t="shared" si="4"/>
        <v>810</v>
      </c>
      <c r="F18" s="19">
        <f t="shared" si="5"/>
        <v>860</v>
      </c>
      <c r="G18" s="15">
        <f t="shared" si="0"/>
        <v>1.7013675251083722</v>
      </c>
      <c r="H18" s="15">
        <f t="shared" si="6"/>
        <v>30.54142637658174</v>
      </c>
      <c r="I18" s="16" t="s">
        <v>30</v>
      </c>
      <c r="J18" s="17">
        <v>48</v>
      </c>
      <c r="K18" s="18">
        <f t="shared" si="1"/>
        <v>13.333333333333334</v>
      </c>
      <c r="L18" s="13">
        <v>0</v>
      </c>
      <c r="M18" s="13">
        <v>0</v>
      </c>
      <c r="N18" s="15">
        <f t="shared" si="2"/>
        <v>3.75</v>
      </c>
      <c r="O18" s="15">
        <f t="shared" si="3"/>
        <v>3.75</v>
      </c>
    </row>
    <row r="19" spans="1:15" x14ac:dyDescent="0.25">
      <c r="A19" s="9">
        <v>3</v>
      </c>
      <c r="B19" s="10">
        <f t="shared" si="7"/>
        <v>18</v>
      </c>
      <c r="C19" s="11">
        <v>40</v>
      </c>
      <c r="D19" s="12">
        <v>1.95</v>
      </c>
      <c r="E19" s="13">
        <f t="shared" si="4"/>
        <v>860</v>
      </c>
      <c r="F19" s="19">
        <f t="shared" si="5"/>
        <v>900</v>
      </c>
      <c r="G19" s="15">
        <f t="shared" si="0"/>
        <v>1.3610940200866977</v>
      </c>
      <c r="H19" s="15">
        <f t="shared" si="6"/>
        <v>31.902520396668436</v>
      </c>
      <c r="I19" s="16" t="s">
        <v>31</v>
      </c>
      <c r="J19" s="17">
        <v>48</v>
      </c>
      <c r="K19" s="18">
        <f t="shared" si="1"/>
        <v>13.333333333333334</v>
      </c>
      <c r="L19" s="13">
        <v>0</v>
      </c>
      <c r="M19" s="13">
        <v>0</v>
      </c>
      <c r="N19" s="15">
        <f t="shared" si="2"/>
        <v>3</v>
      </c>
      <c r="O19" s="15">
        <f t="shared" si="3"/>
        <v>3</v>
      </c>
    </row>
    <row r="20" spans="1:15" x14ac:dyDescent="0.25">
      <c r="A20" s="9">
        <v>4</v>
      </c>
      <c r="B20" s="10">
        <f t="shared" si="7"/>
        <v>19</v>
      </c>
      <c r="C20" s="11">
        <v>60</v>
      </c>
      <c r="D20" s="12">
        <v>0.95</v>
      </c>
      <c r="E20" s="13">
        <f t="shared" si="4"/>
        <v>900</v>
      </c>
      <c r="F20" s="19">
        <f t="shared" si="5"/>
        <v>960</v>
      </c>
      <c r="G20" s="15">
        <f t="shared" si="0"/>
        <v>0.99479209126185153</v>
      </c>
      <c r="H20" s="15">
        <f t="shared" si="6"/>
        <v>32.897312487930286</v>
      </c>
      <c r="I20" s="16" t="s">
        <v>32</v>
      </c>
      <c r="J20" s="13">
        <v>47</v>
      </c>
      <c r="K20" s="18">
        <f t="shared" si="1"/>
        <v>13.055555555555555</v>
      </c>
      <c r="L20" s="13">
        <v>0</v>
      </c>
      <c r="M20" s="13">
        <v>0</v>
      </c>
      <c r="N20" s="15">
        <f t="shared" si="2"/>
        <v>4.5957446808510642</v>
      </c>
      <c r="O20" s="15">
        <f t="shared" si="3"/>
        <v>4.5957446808510642</v>
      </c>
    </row>
    <row r="21" spans="1:15" x14ac:dyDescent="0.25">
      <c r="A21" s="9">
        <v>5</v>
      </c>
      <c r="B21" s="10">
        <f t="shared" si="7"/>
        <v>20</v>
      </c>
      <c r="C21" s="11">
        <v>50</v>
      </c>
      <c r="D21" s="12">
        <v>4</v>
      </c>
      <c r="E21" s="13">
        <f t="shared" si="4"/>
        <v>960</v>
      </c>
      <c r="F21" s="19">
        <f t="shared" si="5"/>
        <v>1010</v>
      </c>
      <c r="G21" s="15">
        <f t="shared" si="0"/>
        <v>3.4878236872062649</v>
      </c>
      <c r="H21" s="15">
        <f t="shared" si="6"/>
        <v>36.385136175136552</v>
      </c>
      <c r="I21" s="16" t="s">
        <v>33</v>
      </c>
      <c r="J21" s="17">
        <v>50</v>
      </c>
      <c r="K21" s="18">
        <f t="shared" si="1"/>
        <v>13.888888888888889</v>
      </c>
      <c r="L21" s="13">
        <v>0</v>
      </c>
      <c r="M21" s="13">
        <v>0</v>
      </c>
      <c r="N21" s="15">
        <f t="shared" si="2"/>
        <v>3.6</v>
      </c>
      <c r="O21" s="15">
        <f t="shared" si="3"/>
        <v>3.6</v>
      </c>
    </row>
    <row r="22" spans="1:15" x14ac:dyDescent="0.25">
      <c r="A22" s="9">
        <v>5</v>
      </c>
      <c r="B22" s="10">
        <f t="shared" si="7"/>
        <v>21</v>
      </c>
      <c r="C22" s="11">
        <v>50</v>
      </c>
      <c r="D22" s="12">
        <v>4</v>
      </c>
      <c r="E22" s="13">
        <f t="shared" si="4"/>
        <v>1010</v>
      </c>
      <c r="F22" s="19">
        <f t="shared" si="5"/>
        <v>1060</v>
      </c>
      <c r="G22" s="15">
        <f t="shared" si="0"/>
        <v>3.4878236872062649</v>
      </c>
      <c r="H22" s="15">
        <f t="shared" si="6"/>
        <v>39.872959862342817</v>
      </c>
      <c r="I22" s="16" t="s">
        <v>34</v>
      </c>
      <c r="J22" s="17">
        <v>50</v>
      </c>
      <c r="K22" s="18">
        <f t="shared" si="1"/>
        <v>13.888888888888889</v>
      </c>
      <c r="L22" s="13">
        <v>0</v>
      </c>
      <c r="M22" s="13">
        <v>0</v>
      </c>
      <c r="N22" s="15">
        <f t="shared" si="2"/>
        <v>3.6</v>
      </c>
      <c r="O22" s="15">
        <f t="shared" si="3"/>
        <v>3.6</v>
      </c>
    </row>
    <row r="23" spans="1:15" x14ac:dyDescent="0.25">
      <c r="A23" s="9">
        <v>6</v>
      </c>
      <c r="B23" s="10">
        <f t="shared" si="7"/>
        <v>22</v>
      </c>
      <c r="C23" s="11">
        <v>50</v>
      </c>
      <c r="D23" s="12">
        <v>0</v>
      </c>
      <c r="E23" s="13">
        <f t="shared" si="4"/>
        <v>1060</v>
      </c>
      <c r="F23" s="19">
        <f t="shared" si="5"/>
        <v>1110</v>
      </c>
      <c r="G23" s="15">
        <f t="shared" si="0"/>
        <v>0</v>
      </c>
      <c r="H23" s="15">
        <f t="shared" si="6"/>
        <v>39.872959862342817</v>
      </c>
      <c r="I23" s="16" t="s">
        <v>35</v>
      </c>
      <c r="J23" s="13">
        <v>24</v>
      </c>
      <c r="K23" s="18">
        <f t="shared" si="1"/>
        <v>6.666666666666667</v>
      </c>
      <c r="L23" s="13">
        <v>0</v>
      </c>
      <c r="M23" s="13">
        <v>0</v>
      </c>
      <c r="N23" s="15">
        <f t="shared" si="2"/>
        <v>7.5</v>
      </c>
      <c r="O23" s="15">
        <f t="shared" si="3"/>
        <v>7.5</v>
      </c>
    </row>
    <row r="24" spans="1:15" x14ac:dyDescent="0.25">
      <c r="A24" s="9">
        <v>7</v>
      </c>
      <c r="B24" s="10">
        <f t="shared" si="7"/>
        <v>23</v>
      </c>
      <c r="C24" s="11">
        <v>25</v>
      </c>
      <c r="D24" s="12">
        <v>2.29</v>
      </c>
      <c r="E24" s="13">
        <f t="shared" si="4"/>
        <v>1110</v>
      </c>
      <c r="F24" s="19">
        <f t="shared" si="5"/>
        <v>1135</v>
      </c>
      <c r="G24" s="15">
        <f t="shared" si="0"/>
        <v>0.99893499003951891</v>
      </c>
      <c r="H24" s="15">
        <f t="shared" si="6"/>
        <v>40.871894852382333</v>
      </c>
      <c r="I24" s="16" t="s">
        <v>36</v>
      </c>
      <c r="J24" s="13">
        <v>24</v>
      </c>
      <c r="K24" s="18">
        <f t="shared" si="1"/>
        <v>6.666666666666667</v>
      </c>
      <c r="L24" s="13">
        <v>0</v>
      </c>
      <c r="M24" s="13">
        <v>0</v>
      </c>
      <c r="N24" s="15">
        <f t="shared" si="2"/>
        <v>3.75</v>
      </c>
      <c r="O24" s="15">
        <f t="shared" si="3"/>
        <v>3.75</v>
      </c>
    </row>
    <row r="25" spans="1:15" x14ac:dyDescent="0.25">
      <c r="A25" s="9">
        <v>8</v>
      </c>
      <c r="B25" s="10">
        <f t="shared" si="7"/>
        <v>24</v>
      </c>
      <c r="C25" s="11">
        <v>50</v>
      </c>
      <c r="D25" s="12">
        <v>2.6</v>
      </c>
      <c r="E25" s="13">
        <f t="shared" si="4"/>
        <v>1135</v>
      </c>
      <c r="F25" s="19">
        <f t="shared" si="5"/>
        <v>1185</v>
      </c>
      <c r="G25" s="15">
        <f t="shared" si="0"/>
        <v>2.268149406462689</v>
      </c>
      <c r="H25" s="15">
        <f t="shared" si="6"/>
        <v>43.140044258845023</v>
      </c>
      <c r="I25" s="16" t="s">
        <v>37</v>
      </c>
      <c r="J25" s="13">
        <v>33</v>
      </c>
      <c r="K25" s="18">
        <f t="shared" si="1"/>
        <v>9.1666666666666661</v>
      </c>
      <c r="L25" s="13">
        <v>0</v>
      </c>
      <c r="M25" s="13">
        <v>0</v>
      </c>
      <c r="N25" s="15">
        <f t="shared" si="2"/>
        <v>5.454545454545455</v>
      </c>
      <c r="O25" s="15">
        <f t="shared" si="3"/>
        <v>5.454545454545455</v>
      </c>
    </row>
    <row r="26" spans="1:15" x14ac:dyDescent="0.25">
      <c r="A26" s="9">
        <v>8</v>
      </c>
      <c r="B26" s="10">
        <f t="shared" si="7"/>
        <v>25</v>
      </c>
      <c r="C26" s="11">
        <v>60</v>
      </c>
      <c r="D26" s="12">
        <v>2.6</v>
      </c>
      <c r="E26" s="13">
        <f t="shared" si="4"/>
        <v>1185</v>
      </c>
      <c r="F26" s="19">
        <f t="shared" si="5"/>
        <v>1245</v>
      </c>
      <c r="G26" s="15">
        <f t="shared" si="0"/>
        <v>2.7217792877552269</v>
      </c>
      <c r="H26" s="15">
        <f t="shared" si="6"/>
        <v>45.861823546600249</v>
      </c>
      <c r="I26" s="16" t="s">
        <v>38</v>
      </c>
      <c r="J26" s="13">
        <v>33</v>
      </c>
      <c r="K26" s="18">
        <f t="shared" si="1"/>
        <v>9.1666666666666661</v>
      </c>
      <c r="L26" s="13">
        <v>0</v>
      </c>
      <c r="M26" s="13">
        <v>0</v>
      </c>
      <c r="N26" s="15">
        <f t="shared" si="2"/>
        <v>6.5454545454545459</v>
      </c>
      <c r="O26" s="15">
        <f t="shared" si="3"/>
        <v>6.5454545454545459</v>
      </c>
    </row>
    <row r="27" spans="1:15" x14ac:dyDescent="0.25">
      <c r="A27" s="9">
        <v>9</v>
      </c>
      <c r="B27" s="10">
        <f t="shared" si="7"/>
        <v>26</v>
      </c>
      <c r="C27" s="20">
        <v>70</v>
      </c>
      <c r="D27" s="12">
        <v>4.9000000000000004</v>
      </c>
      <c r="E27" s="13">
        <f t="shared" si="4"/>
        <v>1245</v>
      </c>
      <c r="F27" s="19">
        <f t="shared" si="5"/>
        <v>1315</v>
      </c>
      <c r="G27" s="15">
        <f t="shared" si="0"/>
        <v>5.9791846196157232</v>
      </c>
      <c r="H27" s="15">
        <f t="shared" si="6"/>
        <v>51.841008166215971</v>
      </c>
      <c r="I27" s="16" t="s">
        <v>39</v>
      </c>
      <c r="J27" s="13">
        <v>37</v>
      </c>
      <c r="K27" s="18">
        <f t="shared" si="1"/>
        <v>10.277777777777779</v>
      </c>
      <c r="L27" s="13">
        <v>0</v>
      </c>
      <c r="M27" s="13">
        <v>0</v>
      </c>
      <c r="N27" s="15">
        <f t="shared" si="2"/>
        <v>6.8108108108108105</v>
      </c>
      <c r="O27" s="15">
        <f t="shared" si="3"/>
        <v>6.8108108108108105</v>
      </c>
    </row>
    <row r="28" spans="1:15" x14ac:dyDescent="0.25">
      <c r="A28" s="9">
        <v>9</v>
      </c>
      <c r="B28" s="10">
        <f t="shared" si="7"/>
        <v>27</v>
      </c>
      <c r="C28" s="11">
        <v>70</v>
      </c>
      <c r="D28" s="12">
        <v>4.9000000000000004</v>
      </c>
      <c r="E28" s="13">
        <f t="shared" si="4"/>
        <v>1315</v>
      </c>
      <c r="F28" s="19">
        <f t="shared" si="5"/>
        <v>1385</v>
      </c>
      <c r="G28" s="15">
        <f t="shared" si="0"/>
        <v>5.9791846196157232</v>
      </c>
      <c r="H28" s="15">
        <f t="shared" si="6"/>
        <v>57.820192785831694</v>
      </c>
      <c r="I28" s="16" t="s">
        <v>40</v>
      </c>
      <c r="J28" s="13">
        <v>37</v>
      </c>
      <c r="K28" s="18">
        <f t="shared" si="1"/>
        <v>10.277777777777779</v>
      </c>
      <c r="L28" s="13">
        <v>0</v>
      </c>
      <c r="M28" s="13">
        <v>0</v>
      </c>
      <c r="N28" s="15">
        <f t="shared" si="2"/>
        <v>6.8108108108108105</v>
      </c>
      <c r="O28" s="15">
        <f t="shared" si="3"/>
        <v>6.8108108108108105</v>
      </c>
    </row>
    <row r="29" spans="1:15" x14ac:dyDescent="0.25">
      <c r="A29" s="9">
        <v>10</v>
      </c>
      <c r="B29" s="10">
        <f t="shared" si="7"/>
        <v>28</v>
      </c>
      <c r="C29" s="11">
        <v>50</v>
      </c>
      <c r="D29" s="12">
        <v>3.81</v>
      </c>
      <c r="E29" s="13">
        <f t="shared" si="4"/>
        <v>1385</v>
      </c>
      <c r="F29" s="19">
        <f t="shared" si="5"/>
        <v>1435</v>
      </c>
      <c r="G29" s="15">
        <f t="shared" si="0"/>
        <v>3.3224024299368033</v>
      </c>
      <c r="H29" s="15">
        <f t="shared" si="6"/>
        <v>61.142595215768495</v>
      </c>
      <c r="I29" s="16" t="s">
        <v>41</v>
      </c>
      <c r="J29" s="13">
        <v>25</v>
      </c>
      <c r="K29" s="18">
        <f t="shared" si="1"/>
        <v>6.9444444444444446</v>
      </c>
      <c r="L29" s="13">
        <v>1</v>
      </c>
      <c r="M29" s="13">
        <v>5</v>
      </c>
      <c r="N29" s="15">
        <f t="shared" si="2"/>
        <v>7.2</v>
      </c>
      <c r="O29" s="15">
        <f t="shared" si="3"/>
        <v>12.2</v>
      </c>
    </row>
    <row r="30" spans="1:15" x14ac:dyDescent="0.25">
      <c r="A30" s="9">
        <v>10</v>
      </c>
      <c r="B30" s="10">
        <f t="shared" si="7"/>
        <v>29</v>
      </c>
      <c r="C30" s="11">
        <v>40</v>
      </c>
      <c r="D30" s="12">
        <v>3.81</v>
      </c>
      <c r="E30" s="13">
        <f t="shared" si="4"/>
        <v>1435</v>
      </c>
      <c r="F30" s="19">
        <f t="shared" si="5"/>
        <v>1475</v>
      </c>
      <c r="G30" s="15">
        <f t="shared" si="0"/>
        <v>2.657921943949443</v>
      </c>
      <c r="H30" s="15">
        <f t="shared" si="6"/>
        <v>63.800517159717941</v>
      </c>
      <c r="I30" s="16" t="s">
        <v>42</v>
      </c>
      <c r="J30" s="13">
        <v>25</v>
      </c>
      <c r="K30" s="18">
        <f t="shared" si="1"/>
        <v>6.9444444444444446</v>
      </c>
      <c r="L30" s="13">
        <v>0</v>
      </c>
      <c r="M30" s="13">
        <v>0</v>
      </c>
      <c r="N30" s="15">
        <f t="shared" si="2"/>
        <v>5.76</v>
      </c>
      <c r="O30" s="15">
        <f t="shared" si="3"/>
        <v>5.76</v>
      </c>
    </row>
    <row r="31" spans="1:15" x14ac:dyDescent="0.25">
      <c r="A31" s="9">
        <v>11</v>
      </c>
      <c r="B31" s="10">
        <f t="shared" si="7"/>
        <v>30</v>
      </c>
      <c r="C31" s="11">
        <v>50</v>
      </c>
      <c r="D31" s="12">
        <v>4.57</v>
      </c>
      <c r="E31" s="13">
        <f t="shared" si="4"/>
        <v>1475</v>
      </c>
      <c r="F31" s="19">
        <f t="shared" si="5"/>
        <v>1525</v>
      </c>
      <c r="G31" s="15">
        <f t="shared" si="0"/>
        <v>3.9838500579454776</v>
      </c>
      <c r="H31" s="15">
        <f t="shared" si="6"/>
        <v>67.784367217663416</v>
      </c>
      <c r="I31" s="16" t="s">
        <v>43</v>
      </c>
      <c r="J31" s="13">
        <v>25</v>
      </c>
      <c r="K31" s="18">
        <f t="shared" si="1"/>
        <v>6.9444444444444446</v>
      </c>
      <c r="L31" s="13">
        <v>0</v>
      </c>
      <c r="M31" s="13">
        <v>0</v>
      </c>
      <c r="N31" s="15">
        <f t="shared" si="2"/>
        <v>7.2</v>
      </c>
      <c r="O31" s="15">
        <f t="shared" si="3"/>
        <v>7.2</v>
      </c>
    </row>
    <row r="32" spans="1:15" x14ac:dyDescent="0.25">
      <c r="A32" s="9">
        <v>12</v>
      </c>
      <c r="B32" s="10">
        <f t="shared" si="7"/>
        <v>31</v>
      </c>
      <c r="C32" s="11">
        <v>50</v>
      </c>
      <c r="D32" s="12">
        <v>2</v>
      </c>
      <c r="E32" s="13">
        <f t="shared" si="4"/>
        <v>1525</v>
      </c>
      <c r="F32" s="19">
        <f t="shared" si="5"/>
        <v>1575</v>
      </c>
      <c r="G32" s="15">
        <f t="shared" si="0"/>
        <v>1.7449748351250485</v>
      </c>
      <c r="H32" s="15">
        <f t="shared" si="6"/>
        <v>69.529342052788465</v>
      </c>
      <c r="I32" s="16" t="s">
        <v>44</v>
      </c>
      <c r="J32" s="13">
        <v>35</v>
      </c>
      <c r="K32" s="18">
        <f t="shared" si="1"/>
        <v>9.7222222222222214</v>
      </c>
      <c r="L32" s="13">
        <v>0</v>
      </c>
      <c r="M32" s="13">
        <v>0</v>
      </c>
      <c r="N32" s="15">
        <f t="shared" si="2"/>
        <v>5.1428571428571432</v>
      </c>
      <c r="O32" s="15">
        <f t="shared" si="3"/>
        <v>5.1428571428571432</v>
      </c>
    </row>
    <row r="33" spans="1:15" x14ac:dyDescent="0.25">
      <c r="A33" s="9">
        <v>12</v>
      </c>
      <c r="B33" s="10">
        <f t="shared" si="7"/>
        <v>32</v>
      </c>
      <c r="C33" s="11">
        <v>50</v>
      </c>
      <c r="D33" s="12">
        <v>2</v>
      </c>
      <c r="E33" s="13">
        <f t="shared" si="4"/>
        <v>1575</v>
      </c>
      <c r="F33" s="19">
        <f t="shared" si="5"/>
        <v>1625</v>
      </c>
      <c r="G33" s="15">
        <f t="shared" si="0"/>
        <v>1.7449748351250485</v>
      </c>
      <c r="H33" s="15">
        <f t="shared" si="6"/>
        <v>71.274316887913514</v>
      </c>
      <c r="I33" s="16" t="s">
        <v>45</v>
      </c>
      <c r="J33" s="13">
        <v>35</v>
      </c>
      <c r="K33" s="18">
        <f t="shared" si="1"/>
        <v>9.7222222222222214</v>
      </c>
      <c r="L33" s="13">
        <v>1</v>
      </c>
      <c r="M33" s="13">
        <v>5</v>
      </c>
      <c r="N33" s="15">
        <f t="shared" si="2"/>
        <v>5.1428571428571432</v>
      </c>
      <c r="O33" s="15">
        <f t="shared" si="3"/>
        <v>10.142857142857142</v>
      </c>
    </row>
    <row r="34" spans="1:15" x14ac:dyDescent="0.25">
      <c r="A34" s="9">
        <v>12</v>
      </c>
      <c r="B34" s="10">
        <f t="shared" si="7"/>
        <v>33</v>
      </c>
      <c r="C34" s="11">
        <v>50</v>
      </c>
      <c r="D34" s="12">
        <v>2</v>
      </c>
      <c r="E34" s="13">
        <f t="shared" si="4"/>
        <v>1625</v>
      </c>
      <c r="F34" s="19">
        <f t="shared" si="5"/>
        <v>1675</v>
      </c>
      <c r="G34" s="15">
        <f t="shared" si="0"/>
        <v>1.7449748351250485</v>
      </c>
      <c r="H34" s="15">
        <f t="shared" si="6"/>
        <v>73.019291723038563</v>
      </c>
      <c r="I34" s="16" t="s">
        <v>46</v>
      </c>
      <c r="J34" s="13">
        <v>35</v>
      </c>
      <c r="K34" s="18">
        <f t="shared" si="1"/>
        <v>9.7222222222222214</v>
      </c>
      <c r="L34" s="13">
        <v>0</v>
      </c>
      <c r="M34" s="13">
        <v>0</v>
      </c>
      <c r="N34" s="15">
        <f t="shared" si="2"/>
        <v>5.1428571428571432</v>
      </c>
      <c r="O34" s="15">
        <f t="shared" si="3"/>
        <v>5.1428571428571432</v>
      </c>
    </row>
    <row r="35" spans="1:15" x14ac:dyDescent="0.25">
      <c r="A35" s="9">
        <v>12</v>
      </c>
      <c r="B35" s="10">
        <f t="shared" si="7"/>
        <v>34</v>
      </c>
      <c r="C35" s="11">
        <v>50</v>
      </c>
      <c r="D35" s="12">
        <v>2</v>
      </c>
      <c r="E35" s="13">
        <f t="shared" si="4"/>
        <v>1675</v>
      </c>
      <c r="F35" s="19">
        <f t="shared" si="5"/>
        <v>1725</v>
      </c>
      <c r="G35" s="15">
        <f t="shared" si="0"/>
        <v>1.7449748351250485</v>
      </c>
      <c r="H35" s="15">
        <f t="shared" si="6"/>
        <v>74.764266558163612</v>
      </c>
      <c r="I35" s="16" t="s">
        <v>47</v>
      </c>
      <c r="J35" s="13">
        <v>35</v>
      </c>
      <c r="K35" s="18">
        <f t="shared" si="1"/>
        <v>9.7222222222222214</v>
      </c>
      <c r="L35" s="13">
        <v>1</v>
      </c>
      <c r="M35" s="13">
        <v>5</v>
      </c>
      <c r="N35" s="15">
        <f t="shared" si="2"/>
        <v>5.1428571428571432</v>
      </c>
      <c r="O35" s="15">
        <f t="shared" si="3"/>
        <v>10.142857142857142</v>
      </c>
    </row>
    <row r="36" spans="1:15" x14ac:dyDescent="0.25">
      <c r="A36" s="9">
        <v>13</v>
      </c>
      <c r="B36" s="10">
        <f t="shared" si="7"/>
        <v>35</v>
      </c>
      <c r="C36" s="11">
        <v>35</v>
      </c>
      <c r="D36" s="12">
        <v>1.64</v>
      </c>
      <c r="E36" s="13">
        <f t="shared" si="4"/>
        <v>1725</v>
      </c>
      <c r="F36" s="19">
        <f t="shared" si="5"/>
        <v>1760</v>
      </c>
      <c r="G36" s="15">
        <f t="shared" si="0"/>
        <v>1.0016821980303185</v>
      </c>
      <c r="H36" s="15">
        <f t="shared" si="6"/>
        <v>75.765948756193936</v>
      </c>
      <c r="I36" s="16" t="s">
        <v>48</v>
      </c>
      <c r="J36" s="13">
        <v>35</v>
      </c>
      <c r="K36" s="18">
        <f t="shared" si="1"/>
        <v>9.7222222222222214</v>
      </c>
      <c r="L36" s="13">
        <v>0</v>
      </c>
      <c r="M36" s="13">
        <v>0</v>
      </c>
      <c r="N36" s="15">
        <f t="shared" si="2"/>
        <v>3.6</v>
      </c>
      <c r="O36" s="15">
        <f t="shared" si="3"/>
        <v>3.6</v>
      </c>
    </row>
    <row r="37" spans="1:15" x14ac:dyDescent="0.25">
      <c r="A37" s="9">
        <v>14</v>
      </c>
      <c r="B37" s="10">
        <f t="shared" si="7"/>
        <v>36</v>
      </c>
      <c r="C37" s="11">
        <v>70</v>
      </c>
      <c r="D37" s="12">
        <v>1.86</v>
      </c>
      <c r="E37" s="13">
        <f t="shared" si="4"/>
        <v>1760</v>
      </c>
      <c r="F37" s="19">
        <f t="shared" si="5"/>
        <v>1830</v>
      </c>
      <c r="G37" s="15">
        <f t="shared" si="0"/>
        <v>2.2720195740460114</v>
      </c>
      <c r="H37" s="15">
        <f t="shared" si="6"/>
        <v>78.037968330239949</v>
      </c>
      <c r="I37" s="16" t="s">
        <v>49</v>
      </c>
      <c r="J37" s="17">
        <v>24</v>
      </c>
      <c r="K37" s="18">
        <f t="shared" si="1"/>
        <v>6.666666666666667</v>
      </c>
      <c r="L37" s="13">
        <v>0</v>
      </c>
      <c r="M37" s="13">
        <v>0</v>
      </c>
      <c r="N37" s="15">
        <f t="shared" si="2"/>
        <v>10.5</v>
      </c>
      <c r="O37" s="15">
        <f t="shared" si="3"/>
        <v>10.5</v>
      </c>
    </row>
    <row r="38" spans="1:15" x14ac:dyDescent="0.25">
      <c r="A38" s="9">
        <v>14</v>
      </c>
      <c r="B38" s="10">
        <f t="shared" si="7"/>
        <v>37</v>
      </c>
      <c r="C38" s="11">
        <v>70</v>
      </c>
      <c r="D38" s="12">
        <v>1.86</v>
      </c>
      <c r="E38" s="13">
        <f t="shared" si="4"/>
        <v>1830</v>
      </c>
      <c r="F38" s="19">
        <f t="shared" si="5"/>
        <v>1900</v>
      </c>
      <c r="G38" s="15">
        <f t="shared" si="0"/>
        <v>2.2720195740460114</v>
      </c>
      <c r="H38" s="15">
        <f t="shared" si="6"/>
        <v>80.309987904285961</v>
      </c>
      <c r="I38" s="16" t="s">
        <v>50</v>
      </c>
      <c r="J38" s="17">
        <v>24</v>
      </c>
      <c r="K38" s="18">
        <f t="shared" si="1"/>
        <v>6.666666666666667</v>
      </c>
      <c r="L38" s="13">
        <v>1</v>
      </c>
      <c r="M38" s="13">
        <v>5</v>
      </c>
      <c r="N38" s="15">
        <f t="shared" si="2"/>
        <v>10.5</v>
      </c>
      <c r="O38" s="15">
        <f t="shared" si="3"/>
        <v>15.5</v>
      </c>
    </row>
    <row r="39" spans="1:15" x14ac:dyDescent="0.25">
      <c r="A39" s="9">
        <v>14</v>
      </c>
      <c r="B39" s="10">
        <f t="shared" si="7"/>
        <v>38</v>
      </c>
      <c r="C39" s="11">
        <v>45</v>
      </c>
      <c r="D39" s="12">
        <v>1.86</v>
      </c>
      <c r="E39" s="13">
        <f t="shared" si="4"/>
        <v>1900</v>
      </c>
      <c r="F39" s="19">
        <f t="shared" si="5"/>
        <v>1945</v>
      </c>
      <c r="G39" s="15">
        <f t="shared" si="0"/>
        <v>1.4605840118867215</v>
      </c>
      <c r="H39" s="15">
        <f t="shared" si="6"/>
        <v>81.770571916172685</v>
      </c>
      <c r="I39" s="16" t="s">
        <v>51</v>
      </c>
      <c r="J39" s="17">
        <v>24</v>
      </c>
      <c r="K39" s="18">
        <f t="shared" si="1"/>
        <v>6.666666666666667</v>
      </c>
      <c r="L39" s="13">
        <v>0</v>
      </c>
      <c r="M39" s="13">
        <v>0</v>
      </c>
      <c r="N39" s="15">
        <f t="shared" si="2"/>
        <v>6.75</v>
      </c>
      <c r="O39" s="15">
        <f t="shared" si="3"/>
        <v>6.75</v>
      </c>
    </row>
    <row r="40" spans="1:15" x14ac:dyDescent="0.25">
      <c r="A40" s="9">
        <v>15</v>
      </c>
      <c r="B40" s="10">
        <f t="shared" si="7"/>
        <v>39</v>
      </c>
      <c r="C40" s="11">
        <v>40</v>
      </c>
      <c r="D40" s="12">
        <v>9.23</v>
      </c>
      <c r="E40" s="13">
        <f t="shared" si="4"/>
        <v>1945</v>
      </c>
      <c r="F40" s="19">
        <f t="shared" si="5"/>
        <v>1985</v>
      </c>
      <c r="G40" s="15">
        <f t="shared" si="0"/>
        <v>6.4159211636716691</v>
      </c>
      <c r="H40" s="15">
        <f t="shared" si="6"/>
        <v>88.186493079844354</v>
      </c>
      <c r="I40" s="16" t="s">
        <v>52</v>
      </c>
      <c r="J40" s="17">
        <v>31</v>
      </c>
      <c r="K40" s="18">
        <f t="shared" si="1"/>
        <v>8.6111111111111107</v>
      </c>
      <c r="L40" s="13">
        <v>1</v>
      </c>
      <c r="M40" s="13">
        <v>5</v>
      </c>
      <c r="N40" s="15">
        <f t="shared" si="2"/>
        <v>4.645161290322581</v>
      </c>
      <c r="O40" s="15">
        <f t="shared" si="3"/>
        <v>9.6451612903225801</v>
      </c>
    </row>
    <row r="41" spans="1:15" x14ac:dyDescent="0.25">
      <c r="A41" s="9">
        <v>15</v>
      </c>
      <c r="B41" s="10">
        <f t="shared" si="7"/>
        <v>40</v>
      </c>
      <c r="C41" s="11">
        <v>40</v>
      </c>
      <c r="D41" s="12">
        <v>9.23</v>
      </c>
      <c r="E41" s="21">
        <f>F40</f>
        <v>1985</v>
      </c>
      <c r="F41" s="19">
        <f>E41+C41</f>
        <v>2025</v>
      </c>
      <c r="G41" s="15">
        <f t="shared" si="0"/>
        <v>6.4159211636716691</v>
      </c>
      <c r="H41" s="15">
        <f t="shared" si="6"/>
        <v>94.602414243516023</v>
      </c>
      <c r="I41" s="16" t="s">
        <v>53</v>
      </c>
      <c r="J41" s="17">
        <v>31</v>
      </c>
      <c r="K41" s="18">
        <f t="shared" si="1"/>
        <v>8.6111111111111107</v>
      </c>
      <c r="L41" s="13">
        <v>1</v>
      </c>
      <c r="M41" s="13">
        <v>5</v>
      </c>
      <c r="N41" s="15">
        <f t="shared" si="2"/>
        <v>4.645161290322581</v>
      </c>
      <c r="O41" s="15">
        <f t="shared" si="3"/>
        <v>9.6451612903225801</v>
      </c>
    </row>
    <row r="42" spans="1:15" x14ac:dyDescent="0.25">
      <c r="A42" s="9">
        <v>16</v>
      </c>
      <c r="B42" s="10">
        <f t="shared" si="7"/>
        <v>41</v>
      </c>
      <c r="C42" s="11">
        <v>50</v>
      </c>
      <c r="D42" s="12">
        <v>2.58</v>
      </c>
      <c r="E42" s="21">
        <f>F41</f>
        <v>2025</v>
      </c>
      <c r="F42" s="19">
        <f t="shared" si="5"/>
        <v>2075</v>
      </c>
      <c r="G42" s="15">
        <f t="shared" si="0"/>
        <v>2.2507139430598282</v>
      </c>
      <c r="H42" s="15">
        <f t="shared" si="6"/>
        <v>96.853128186575844</v>
      </c>
      <c r="I42" s="16" t="s">
        <v>54</v>
      </c>
      <c r="J42" s="13">
        <v>31</v>
      </c>
      <c r="K42" s="18">
        <f t="shared" si="1"/>
        <v>8.6111111111111107</v>
      </c>
      <c r="L42" s="13">
        <v>0</v>
      </c>
      <c r="M42" s="13">
        <v>0</v>
      </c>
      <c r="N42" s="15">
        <f t="shared" si="2"/>
        <v>5.806451612903226</v>
      </c>
      <c r="O42" s="15">
        <f t="shared" si="3"/>
        <v>5.806451612903226</v>
      </c>
    </row>
    <row r="43" spans="1:15" x14ac:dyDescent="0.25">
      <c r="A43" s="9">
        <v>16</v>
      </c>
      <c r="B43" s="10">
        <f t="shared" si="7"/>
        <v>42</v>
      </c>
      <c r="C43" s="11">
        <v>50</v>
      </c>
      <c r="D43" s="12">
        <v>2.58</v>
      </c>
      <c r="E43" s="13">
        <f t="shared" si="4"/>
        <v>2075</v>
      </c>
      <c r="F43" s="19">
        <f t="shared" si="5"/>
        <v>2125</v>
      </c>
      <c r="G43" s="15">
        <f t="shared" si="0"/>
        <v>2.2507139430598282</v>
      </c>
      <c r="H43" s="15">
        <f t="shared" si="6"/>
        <v>99.103842129635666</v>
      </c>
      <c r="I43" s="16" t="s">
        <v>55</v>
      </c>
      <c r="J43" s="13">
        <v>31</v>
      </c>
      <c r="K43" s="18">
        <f t="shared" si="1"/>
        <v>8.6111111111111107</v>
      </c>
      <c r="L43" s="13">
        <v>1</v>
      </c>
      <c r="M43" s="13">
        <v>5</v>
      </c>
      <c r="N43" s="15">
        <f t="shared" si="2"/>
        <v>5.806451612903226</v>
      </c>
      <c r="O43" s="15">
        <f t="shared" si="3"/>
        <v>10.806451612903226</v>
      </c>
    </row>
    <row r="44" spans="1:15" x14ac:dyDescent="0.25">
      <c r="A44" s="9">
        <v>16</v>
      </c>
      <c r="B44" s="10">
        <f t="shared" si="7"/>
        <v>43</v>
      </c>
      <c r="C44" s="11">
        <v>50</v>
      </c>
      <c r="D44" s="12">
        <v>2.58</v>
      </c>
      <c r="E44" s="13">
        <f t="shared" si="4"/>
        <v>2125</v>
      </c>
      <c r="F44" s="19">
        <f t="shared" si="5"/>
        <v>2175</v>
      </c>
      <c r="G44" s="15">
        <f t="shared" si="0"/>
        <v>2.2507139430598282</v>
      </c>
      <c r="H44" s="15">
        <f t="shared" si="6"/>
        <v>101.35455607269549</v>
      </c>
      <c r="I44" s="16" t="s">
        <v>56</v>
      </c>
      <c r="J44" s="13">
        <v>31</v>
      </c>
      <c r="K44" s="18">
        <f t="shared" si="1"/>
        <v>8.6111111111111107</v>
      </c>
      <c r="L44" s="13">
        <v>0</v>
      </c>
      <c r="M44" s="13">
        <v>0</v>
      </c>
      <c r="N44" s="15">
        <f t="shared" si="2"/>
        <v>5.806451612903226</v>
      </c>
      <c r="O44" s="15">
        <f t="shared" si="3"/>
        <v>5.806451612903226</v>
      </c>
    </row>
    <row r="45" spans="1:15" x14ac:dyDescent="0.25">
      <c r="A45" s="9">
        <v>16</v>
      </c>
      <c r="B45" s="10">
        <f t="shared" si="7"/>
        <v>44</v>
      </c>
      <c r="C45" s="11">
        <v>50</v>
      </c>
      <c r="D45" s="12">
        <v>2.58</v>
      </c>
      <c r="E45" s="13">
        <f t="shared" si="4"/>
        <v>2175</v>
      </c>
      <c r="F45" s="19">
        <f t="shared" si="5"/>
        <v>2225</v>
      </c>
      <c r="G45" s="15">
        <f t="shared" si="0"/>
        <v>2.2507139430598282</v>
      </c>
      <c r="H45" s="15">
        <f t="shared" si="6"/>
        <v>103.60527001575531</v>
      </c>
      <c r="I45" s="16" t="s">
        <v>57</v>
      </c>
      <c r="J45" s="13">
        <v>31</v>
      </c>
      <c r="K45" s="18">
        <f t="shared" si="1"/>
        <v>8.6111111111111107</v>
      </c>
      <c r="L45" s="13">
        <v>0</v>
      </c>
      <c r="M45" s="13">
        <v>0</v>
      </c>
      <c r="N45" s="15">
        <f t="shared" si="2"/>
        <v>5.806451612903226</v>
      </c>
      <c r="O45" s="15">
        <f t="shared" si="3"/>
        <v>5.806451612903226</v>
      </c>
    </row>
    <row r="46" spans="1:15" x14ac:dyDescent="0.25">
      <c r="A46" s="9">
        <v>17</v>
      </c>
      <c r="B46" s="10">
        <f t="shared" si="7"/>
        <v>45</v>
      </c>
      <c r="C46" s="11">
        <v>30</v>
      </c>
      <c r="D46" s="12">
        <v>1.91</v>
      </c>
      <c r="E46" s="13">
        <f t="shared" si="4"/>
        <v>2225</v>
      </c>
      <c r="F46" s="19">
        <f t="shared" si="5"/>
        <v>2255</v>
      </c>
      <c r="G46" s="15">
        <f t="shared" si="0"/>
        <v>0.99988844557313838</v>
      </c>
      <c r="H46" s="15">
        <f t="shared" si="6"/>
        <v>104.60515846132844</v>
      </c>
      <c r="I46" s="16" t="s">
        <v>58</v>
      </c>
      <c r="J46" s="13">
        <v>26</v>
      </c>
      <c r="K46" s="18">
        <f t="shared" si="1"/>
        <v>7.2222222222222223</v>
      </c>
      <c r="L46" s="13">
        <v>0</v>
      </c>
      <c r="M46" s="13">
        <v>0</v>
      </c>
      <c r="N46" s="15">
        <f t="shared" si="2"/>
        <v>4.1538461538461542</v>
      </c>
      <c r="O46" s="15">
        <f t="shared" si="3"/>
        <v>4.1538461538461542</v>
      </c>
    </row>
    <row r="47" spans="1:15" x14ac:dyDescent="0.25">
      <c r="A47" s="9">
        <v>18</v>
      </c>
      <c r="B47" s="10">
        <f t="shared" si="7"/>
        <v>46</v>
      </c>
      <c r="C47" s="11">
        <v>80</v>
      </c>
      <c r="D47" s="12">
        <v>1.07</v>
      </c>
      <c r="E47" s="13">
        <f t="shared" si="4"/>
        <v>2255</v>
      </c>
      <c r="F47" s="19">
        <f t="shared" si="5"/>
        <v>2335</v>
      </c>
      <c r="G47" s="15">
        <f t="shared" si="0"/>
        <v>1.4939150007500128</v>
      </c>
      <c r="H47" s="15">
        <f t="shared" si="6"/>
        <v>106.09907346207845</v>
      </c>
      <c r="I47" s="16" t="s">
        <v>59</v>
      </c>
      <c r="J47" s="13">
        <v>21</v>
      </c>
      <c r="K47" s="18">
        <f t="shared" si="1"/>
        <v>5.833333333333333</v>
      </c>
      <c r="L47" s="13">
        <v>1</v>
      </c>
      <c r="M47" s="13">
        <v>5</v>
      </c>
      <c r="N47" s="15">
        <f t="shared" si="2"/>
        <v>13.714285714285715</v>
      </c>
      <c r="O47" s="15">
        <f t="shared" si="3"/>
        <v>18.714285714285715</v>
      </c>
    </row>
    <row r="48" spans="1:15" x14ac:dyDescent="0.25">
      <c r="A48" s="9">
        <v>18</v>
      </c>
      <c r="B48" s="10">
        <f t="shared" si="7"/>
        <v>47</v>
      </c>
      <c r="C48" s="11">
        <v>80</v>
      </c>
      <c r="D48" s="12">
        <v>1.07</v>
      </c>
      <c r="E48" s="13">
        <f t="shared" si="4"/>
        <v>2335</v>
      </c>
      <c r="F48" s="19">
        <f t="shared" si="5"/>
        <v>2415</v>
      </c>
      <c r="G48" s="15">
        <f t="shared" si="0"/>
        <v>1.4939150007500128</v>
      </c>
      <c r="H48" s="15">
        <f t="shared" si="6"/>
        <v>107.59298846282846</v>
      </c>
      <c r="I48" s="16" t="s">
        <v>60</v>
      </c>
      <c r="J48" s="13">
        <v>21</v>
      </c>
      <c r="K48" s="18">
        <f t="shared" si="1"/>
        <v>5.833333333333333</v>
      </c>
      <c r="L48" s="13">
        <v>0</v>
      </c>
      <c r="M48" s="13">
        <v>0</v>
      </c>
      <c r="N48" s="15">
        <f t="shared" si="2"/>
        <v>13.714285714285715</v>
      </c>
      <c r="O48" s="15">
        <f t="shared" si="3"/>
        <v>13.714285714285715</v>
      </c>
    </row>
    <row r="49" spans="1:15" x14ac:dyDescent="0.25">
      <c r="A49" s="9">
        <v>19</v>
      </c>
      <c r="B49" s="10">
        <f t="shared" si="7"/>
        <v>48</v>
      </c>
      <c r="C49" s="11">
        <v>15</v>
      </c>
      <c r="D49" s="12">
        <v>3.81</v>
      </c>
      <c r="E49" s="13">
        <f t="shared" si="4"/>
        <v>2415</v>
      </c>
      <c r="F49" s="19">
        <f t="shared" si="5"/>
        <v>2430</v>
      </c>
      <c r="G49" s="15">
        <f t="shared" si="0"/>
        <v>0.99672072898104103</v>
      </c>
      <c r="H49" s="15">
        <f t="shared" si="6"/>
        <v>108.5897091918095</v>
      </c>
      <c r="I49" s="16" t="s">
        <v>61</v>
      </c>
      <c r="J49" s="13">
        <v>12</v>
      </c>
      <c r="K49" s="18">
        <f t="shared" si="1"/>
        <v>3.3333333333333335</v>
      </c>
      <c r="L49" s="13">
        <v>0</v>
      </c>
      <c r="M49" s="13">
        <v>0</v>
      </c>
      <c r="N49" s="15">
        <f t="shared" si="2"/>
        <v>4.5</v>
      </c>
      <c r="O49" s="15">
        <f t="shared" si="3"/>
        <v>4.5</v>
      </c>
    </row>
    <row r="50" spans="1:15" x14ac:dyDescent="0.25">
      <c r="A50" s="9">
        <v>20</v>
      </c>
      <c r="B50" s="10">
        <f t="shared" si="7"/>
        <v>49</v>
      </c>
      <c r="C50" s="11">
        <v>50</v>
      </c>
      <c r="D50" s="12">
        <v>7.47</v>
      </c>
      <c r="E50" s="13">
        <f t="shared" si="4"/>
        <v>2430</v>
      </c>
      <c r="F50" s="19">
        <f t="shared" si="5"/>
        <v>2480</v>
      </c>
      <c r="G50" s="15">
        <f t="shared" si="0"/>
        <v>6.500352751801751</v>
      </c>
      <c r="H50" s="15">
        <f t="shared" si="6"/>
        <v>115.09006194361126</v>
      </c>
      <c r="I50" s="16" t="s">
        <v>62</v>
      </c>
      <c r="J50" s="13">
        <v>25</v>
      </c>
      <c r="K50" s="18">
        <f t="shared" si="1"/>
        <v>6.9444444444444446</v>
      </c>
      <c r="L50" s="13">
        <v>0</v>
      </c>
      <c r="M50" s="13">
        <v>0</v>
      </c>
      <c r="N50" s="15">
        <f t="shared" si="2"/>
        <v>7.2</v>
      </c>
      <c r="O50" s="15">
        <f t="shared" si="3"/>
        <v>7.2</v>
      </c>
    </row>
    <row r="51" spans="1:15" x14ac:dyDescent="0.25">
      <c r="A51" s="9">
        <v>20</v>
      </c>
      <c r="B51" s="10">
        <f t="shared" si="7"/>
        <v>50</v>
      </c>
      <c r="C51" s="11">
        <v>50</v>
      </c>
      <c r="D51" s="12">
        <v>7.47</v>
      </c>
      <c r="E51" s="13">
        <f t="shared" si="4"/>
        <v>2480</v>
      </c>
      <c r="F51" s="19">
        <f t="shared" si="5"/>
        <v>2530</v>
      </c>
      <c r="G51" s="15">
        <f t="shared" si="0"/>
        <v>6.500352751801751</v>
      </c>
      <c r="H51" s="15">
        <f t="shared" si="6"/>
        <v>121.59041469541302</v>
      </c>
      <c r="I51" s="16" t="s">
        <v>63</v>
      </c>
      <c r="J51" s="13">
        <v>25</v>
      </c>
      <c r="K51" s="18">
        <f t="shared" si="1"/>
        <v>6.9444444444444446</v>
      </c>
      <c r="L51" s="13">
        <v>1</v>
      </c>
      <c r="M51" s="13">
        <v>5</v>
      </c>
      <c r="N51" s="15">
        <f t="shared" si="2"/>
        <v>7.2</v>
      </c>
      <c r="O51" s="15">
        <f t="shared" si="3"/>
        <v>12.2</v>
      </c>
    </row>
    <row r="52" spans="1:15" x14ac:dyDescent="0.25">
      <c r="A52" s="9">
        <v>20</v>
      </c>
      <c r="B52" s="10">
        <f t="shared" si="7"/>
        <v>51</v>
      </c>
      <c r="C52" s="11">
        <v>50</v>
      </c>
      <c r="D52" s="12">
        <v>7.47</v>
      </c>
      <c r="E52" s="13">
        <f t="shared" si="4"/>
        <v>2530</v>
      </c>
      <c r="F52" s="19">
        <f t="shared" si="5"/>
        <v>2580</v>
      </c>
      <c r="G52" s="15">
        <f t="shared" si="0"/>
        <v>6.500352751801751</v>
      </c>
      <c r="H52" s="15">
        <f t="shared" si="6"/>
        <v>128.09076744721477</v>
      </c>
      <c r="I52" s="16" t="s">
        <v>64</v>
      </c>
      <c r="J52" s="13">
        <v>25</v>
      </c>
      <c r="K52" s="18">
        <f t="shared" si="1"/>
        <v>6.9444444444444446</v>
      </c>
      <c r="L52" s="13">
        <v>0</v>
      </c>
      <c r="M52" s="13">
        <v>0</v>
      </c>
      <c r="N52" s="15">
        <f t="shared" si="2"/>
        <v>7.2</v>
      </c>
      <c r="O52" s="15">
        <f t="shared" si="3"/>
        <v>7.2</v>
      </c>
    </row>
    <row r="53" spans="1:15" x14ac:dyDescent="0.25">
      <c r="A53" s="9">
        <v>20</v>
      </c>
      <c r="B53" s="10">
        <f t="shared" si="7"/>
        <v>52</v>
      </c>
      <c r="C53" s="11">
        <v>50</v>
      </c>
      <c r="D53" s="12">
        <v>7.47</v>
      </c>
      <c r="E53" s="13">
        <f t="shared" si="4"/>
        <v>2580</v>
      </c>
      <c r="F53" s="19">
        <f t="shared" si="5"/>
        <v>2630</v>
      </c>
      <c r="G53" s="15">
        <f t="shared" si="0"/>
        <v>6.500352751801751</v>
      </c>
      <c r="H53" s="15">
        <f t="shared" si="6"/>
        <v>134.59112019901653</v>
      </c>
      <c r="I53" s="16" t="s">
        <v>65</v>
      </c>
      <c r="J53" s="13">
        <v>25</v>
      </c>
      <c r="K53" s="18">
        <f t="shared" si="1"/>
        <v>6.9444444444444446</v>
      </c>
      <c r="L53" s="13">
        <v>1</v>
      </c>
      <c r="M53" s="13">
        <v>5</v>
      </c>
      <c r="N53" s="15">
        <f t="shared" si="2"/>
        <v>7.2</v>
      </c>
      <c r="O53" s="15">
        <f t="shared" si="3"/>
        <v>12.2</v>
      </c>
    </row>
    <row r="54" spans="1:15" x14ac:dyDescent="0.25">
      <c r="A54" s="9">
        <v>20</v>
      </c>
      <c r="B54" s="10">
        <f t="shared" si="7"/>
        <v>53</v>
      </c>
      <c r="C54" s="11">
        <v>50</v>
      </c>
      <c r="D54" s="12">
        <v>7.47</v>
      </c>
      <c r="E54" s="13">
        <f t="shared" si="4"/>
        <v>2630</v>
      </c>
      <c r="F54" s="19">
        <f t="shared" si="5"/>
        <v>2680</v>
      </c>
      <c r="G54" s="15">
        <f t="shared" si="0"/>
        <v>6.500352751801751</v>
      </c>
      <c r="H54" s="15">
        <f t="shared" si="6"/>
        <v>141.09147295081829</v>
      </c>
      <c r="I54" s="16" t="s">
        <v>66</v>
      </c>
      <c r="J54" s="13">
        <v>25</v>
      </c>
      <c r="K54" s="18">
        <f t="shared" si="1"/>
        <v>6.9444444444444446</v>
      </c>
      <c r="L54" s="13">
        <v>0</v>
      </c>
      <c r="M54" s="13">
        <v>0</v>
      </c>
      <c r="N54" s="15">
        <f t="shared" si="2"/>
        <v>7.2</v>
      </c>
      <c r="O54" s="15">
        <f t="shared" si="3"/>
        <v>7.2</v>
      </c>
    </row>
    <row r="55" spans="1:15" x14ac:dyDescent="0.25">
      <c r="A55" s="9">
        <v>20</v>
      </c>
      <c r="B55" s="10">
        <f t="shared" si="7"/>
        <v>54</v>
      </c>
      <c r="C55" s="11">
        <v>50</v>
      </c>
      <c r="D55" s="12">
        <v>7.47</v>
      </c>
      <c r="E55" s="13">
        <f t="shared" si="4"/>
        <v>2680</v>
      </c>
      <c r="F55" s="19">
        <f t="shared" si="5"/>
        <v>2730</v>
      </c>
      <c r="G55" s="15">
        <f t="shared" si="0"/>
        <v>6.500352751801751</v>
      </c>
      <c r="H55" s="15">
        <f t="shared" si="6"/>
        <v>147.59182570262004</v>
      </c>
      <c r="I55" s="16" t="s">
        <v>67</v>
      </c>
      <c r="J55" s="13">
        <v>25</v>
      </c>
      <c r="K55" s="18">
        <f t="shared" si="1"/>
        <v>6.9444444444444446</v>
      </c>
      <c r="L55" s="13">
        <v>1</v>
      </c>
      <c r="M55" s="13">
        <v>5</v>
      </c>
      <c r="N55" s="15">
        <f t="shared" si="2"/>
        <v>7.2</v>
      </c>
      <c r="O55" s="15">
        <f t="shared" si="3"/>
        <v>12.2</v>
      </c>
    </row>
    <row r="56" spans="1:15" x14ac:dyDescent="0.25">
      <c r="A56" s="9">
        <v>20</v>
      </c>
      <c r="B56" s="10">
        <f t="shared" si="7"/>
        <v>55</v>
      </c>
      <c r="C56" s="11">
        <v>50</v>
      </c>
      <c r="D56" s="12">
        <v>7.47</v>
      </c>
      <c r="E56" s="13">
        <f t="shared" si="4"/>
        <v>2730</v>
      </c>
      <c r="F56" s="19">
        <f t="shared" si="5"/>
        <v>2780</v>
      </c>
      <c r="G56" s="15">
        <f t="shared" si="0"/>
        <v>6.500352751801751</v>
      </c>
      <c r="H56" s="15">
        <f t="shared" si="6"/>
        <v>154.0921784544218</v>
      </c>
      <c r="I56" s="16" t="s">
        <v>68</v>
      </c>
      <c r="J56" s="13">
        <v>25</v>
      </c>
      <c r="K56" s="18">
        <f t="shared" si="1"/>
        <v>6.9444444444444446</v>
      </c>
      <c r="L56" s="13">
        <v>0</v>
      </c>
      <c r="M56" s="13">
        <v>0</v>
      </c>
      <c r="N56" s="15">
        <f t="shared" si="2"/>
        <v>7.2</v>
      </c>
      <c r="O56" s="15">
        <f t="shared" si="3"/>
        <v>7.2</v>
      </c>
    </row>
    <row r="57" spans="1:15" x14ac:dyDescent="0.25">
      <c r="A57" s="9">
        <v>20</v>
      </c>
      <c r="B57" s="10">
        <f t="shared" si="7"/>
        <v>56</v>
      </c>
      <c r="C57" s="11">
        <v>50</v>
      </c>
      <c r="D57" s="12">
        <v>7.47</v>
      </c>
      <c r="E57" s="13">
        <f t="shared" si="4"/>
        <v>2780</v>
      </c>
      <c r="F57" s="19">
        <f t="shared" si="5"/>
        <v>2830</v>
      </c>
      <c r="G57" s="15">
        <f t="shared" si="0"/>
        <v>6.500352751801751</v>
      </c>
      <c r="H57" s="15">
        <f t="shared" si="6"/>
        <v>160.59253120622355</v>
      </c>
      <c r="I57" s="16" t="s">
        <v>69</v>
      </c>
      <c r="J57" s="13">
        <v>25</v>
      </c>
      <c r="K57" s="18">
        <f t="shared" si="1"/>
        <v>6.9444444444444446</v>
      </c>
      <c r="L57" s="13">
        <v>1</v>
      </c>
      <c r="M57" s="13">
        <v>5</v>
      </c>
      <c r="N57" s="15">
        <f t="shared" si="2"/>
        <v>7.2</v>
      </c>
      <c r="O57" s="15">
        <f t="shared" si="3"/>
        <v>12.2</v>
      </c>
    </row>
    <row r="58" spans="1:15" x14ac:dyDescent="0.25">
      <c r="A58" s="9">
        <v>20</v>
      </c>
      <c r="B58" s="10">
        <f t="shared" si="7"/>
        <v>57</v>
      </c>
      <c r="C58" s="11">
        <v>50</v>
      </c>
      <c r="D58" s="12">
        <v>7.47</v>
      </c>
      <c r="E58" s="13">
        <f t="shared" si="4"/>
        <v>2830</v>
      </c>
      <c r="F58" s="19">
        <f t="shared" si="5"/>
        <v>2880</v>
      </c>
      <c r="G58" s="15">
        <f t="shared" si="0"/>
        <v>6.500352751801751</v>
      </c>
      <c r="H58" s="15">
        <f t="shared" si="6"/>
        <v>167.09288395802531</v>
      </c>
      <c r="I58" s="16" t="s">
        <v>70</v>
      </c>
      <c r="J58" s="13">
        <v>25</v>
      </c>
      <c r="K58" s="18">
        <f t="shared" si="1"/>
        <v>6.9444444444444446</v>
      </c>
      <c r="L58" s="13">
        <v>0</v>
      </c>
      <c r="M58" s="13">
        <v>0</v>
      </c>
      <c r="N58" s="15">
        <f t="shared" si="2"/>
        <v>7.2</v>
      </c>
      <c r="O58" s="15">
        <f t="shared" si="3"/>
        <v>7.2</v>
      </c>
    </row>
    <row r="59" spans="1:15" x14ac:dyDescent="0.25">
      <c r="A59" s="9">
        <v>21</v>
      </c>
      <c r="B59" s="10">
        <f t="shared" si="7"/>
        <v>58</v>
      </c>
      <c r="C59" s="11">
        <v>15</v>
      </c>
      <c r="D59" s="12">
        <v>0</v>
      </c>
      <c r="E59" s="13">
        <f t="shared" si="4"/>
        <v>2880</v>
      </c>
      <c r="F59" s="19">
        <f t="shared" si="5"/>
        <v>2895</v>
      </c>
      <c r="G59" s="15">
        <f t="shared" si="0"/>
        <v>0</v>
      </c>
      <c r="H59" s="15">
        <f t="shared" si="6"/>
        <v>167.09288395802531</v>
      </c>
      <c r="I59" s="16" t="s">
        <v>71</v>
      </c>
      <c r="J59" s="13">
        <v>25</v>
      </c>
      <c r="K59" s="18">
        <f t="shared" si="1"/>
        <v>6.9444444444444446</v>
      </c>
      <c r="L59" s="13">
        <v>1</v>
      </c>
      <c r="M59" s="13">
        <v>5</v>
      </c>
      <c r="N59" s="15">
        <f t="shared" si="2"/>
        <v>2.16</v>
      </c>
      <c r="O59" s="15">
        <f t="shared" si="3"/>
        <v>7.16</v>
      </c>
    </row>
    <row r="60" spans="1:15" x14ac:dyDescent="0.25">
      <c r="A60" s="9">
        <v>22</v>
      </c>
      <c r="B60" s="10">
        <f t="shared" si="7"/>
        <v>59</v>
      </c>
      <c r="C60" s="11">
        <v>80</v>
      </c>
      <c r="D60" s="12">
        <v>1.79</v>
      </c>
      <c r="E60" s="13">
        <f t="shared" si="4"/>
        <v>2895</v>
      </c>
      <c r="F60" s="19">
        <f t="shared" si="5"/>
        <v>2975</v>
      </c>
      <c r="G60" s="15">
        <f t="shared" si="0"/>
        <v>2.4989049437491264</v>
      </c>
      <c r="H60" s="15">
        <f t="shared" si="6"/>
        <v>169.59178890177444</v>
      </c>
      <c r="I60" s="16" t="s">
        <v>72</v>
      </c>
      <c r="J60" s="13">
        <v>28</v>
      </c>
      <c r="K60" s="18">
        <f t="shared" si="1"/>
        <v>7.7777777777777777</v>
      </c>
      <c r="L60" s="13">
        <v>1</v>
      </c>
      <c r="M60" s="13">
        <v>5</v>
      </c>
      <c r="N60" s="15">
        <f t="shared" si="2"/>
        <v>10.285714285714286</v>
      </c>
      <c r="O60" s="15">
        <f t="shared" si="3"/>
        <v>15.285714285714286</v>
      </c>
    </row>
    <row r="61" spans="1:15" x14ac:dyDescent="0.25">
      <c r="A61" s="9">
        <v>22</v>
      </c>
      <c r="B61" s="10">
        <f t="shared" si="7"/>
        <v>60</v>
      </c>
      <c r="C61" s="11">
        <v>80</v>
      </c>
      <c r="D61" s="12">
        <v>1.79</v>
      </c>
      <c r="E61" s="13">
        <f t="shared" si="4"/>
        <v>2975</v>
      </c>
      <c r="F61" s="19">
        <f t="shared" si="5"/>
        <v>3055</v>
      </c>
      <c r="G61" s="15">
        <f t="shared" si="0"/>
        <v>2.4989049437491264</v>
      </c>
      <c r="H61" s="15">
        <f t="shared" si="6"/>
        <v>172.09069384552356</v>
      </c>
      <c r="I61" s="16" t="s">
        <v>73</v>
      </c>
      <c r="J61" s="13">
        <v>28</v>
      </c>
      <c r="K61" s="18">
        <f t="shared" si="1"/>
        <v>7.7777777777777777</v>
      </c>
      <c r="L61" s="13">
        <v>1</v>
      </c>
      <c r="M61" s="13">
        <v>5</v>
      </c>
      <c r="N61" s="15">
        <f t="shared" si="2"/>
        <v>10.285714285714286</v>
      </c>
      <c r="O61" s="15">
        <f t="shared" si="3"/>
        <v>15.285714285714286</v>
      </c>
    </row>
    <row r="62" spans="1:15" x14ac:dyDescent="0.25">
      <c r="A62" s="9">
        <v>23</v>
      </c>
      <c r="B62" s="10">
        <f t="shared" si="7"/>
        <v>61</v>
      </c>
      <c r="C62" s="11">
        <v>30</v>
      </c>
      <c r="D62" s="12">
        <v>1.91</v>
      </c>
      <c r="E62" s="13">
        <f t="shared" si="4"/>
        <v>3055</v>
      </c>
      <c r="F62" s="19">
        <f t="shared" si="5"/>
        <v>3085</v>
      </c>
      <c r="G62" s="15">
        <f t="shared" si="0"/>
        <v>0.99988844557313838</v>
      </c>
      <c r="H62" s="15">
        <f t="shared" si="6"/>
        <v>173.09058229109669</v>
      </c>
      <c r="I62" s="16" t="s">
        <v>74</v>
      </c>
      <c r="J62" s="13">
        <v>26</v>
      </c>
      <c r="K62" s="18">
        <f t="shared" si="1"/>
        <v>7.2222222222222223</v>
      </c>
      <c r="L62" s="13">
        <v>0</v>
      </c>
      <c r="M62" s="13">
        <v>0</v>
      </c>
      <c r="N62" s="15">
        <f t="shared" si="2"/>
        <v>4.1538461538461542</v>
      </c>
      <c r="O62" s="15">
        <f t="shared" si="3"/>
        <v>4.1538461538461542</v>
      </c>
    </row>
    <row r="63" spans="1:15" x14ac:dyDescent="0.25">
      <c r="A63" s="9">
        <v>24</v>
      </c>
      <c r="B63" s="10">
        <f t="shared" si="7"/>
        <v>62</v>
      </c>
      <c r="C63" s="11">
        <v>50</v>
      </c>
      <c r="D63" s="12">
        <v>3.27</v>
      </c>
      <c r="E63" s="13">
        <f t="shared" si="4"/>
        <v>3085</v>
      </c>
      <c r="F63" s="19">
        <f t="shared" si="5"/>
        <v>3135</v>
      </c>
      <c r="G63" s="15">
        <f t="shared" si="0"/>
        <v>2.8520644269946143</v>
      </c>
      <c r="H63" s="15">
        <f t="shared" si="6"/>
        <v>175.94264671809131</v>
      </c>
      <c r="I63" s="16" t="s">
        <v>75</v>
      </c>
      <c r="J63" s="13">
        <v>33</v>
      </c>
      <c r="K63" s="18">
        <f t="shared" si="1"/>
        <v>9.1666666666666661</v>
      </c>
      <c r="L63" s="13">
        <v>0</v>
      </c>
      <c r="M63" s="13">
        <v>0</v>
      </c>
      <c r="N63" s="15">
        <f t="shared" si="2"/>
        <v>5.454545454545455</v>
      </c>
      <c r="O63" s="15">
        <f t="shared" si="3"/>
        <v>5.454545454545455</v>
      </c>
    </row>
    <row r="64" spans="1:15" x14ac:dyDescent="0.25">
      <c r="A64" s="9">
        <v>24</v>
      </c>
      <c r="B64" s="10">
        <f t="shared" si="7"/>
        <v>63</v>
      </c>
      <c r="C64" s="11">
        <v>50</v>
      </c>
      <c r="D64" s="12">
        <v>3.27</v>
      </c>
      <c r="E64" s="13">
        <f t="shared" si="4"/>
        <v>3135</v>
      </c>
      <c r="F64" s="19">
        <f t="shared" si="5"/>
        <v>3185</v>
      </c>
      <c r="G64" s="15">
        <f t="shared" si="0"/>
        <v>2.8520644269946143</v>
      </c>
      <c r="H64" s="15">
        <f t="shared" si="6"/>
        <v>178.79471114508593</v>
      </c>
      <c r="I64" s="16" t="s">
        <v>76</v>
      </c>
      <c r="J64" s="13">
        <v>33</v>
      </c>
      <c r="K64" s="18">
        <f t="shared" si="1"/>
        <v>9.1666666666666661</v>
      </c>
      <c r="L64" s="13">
        <v>1</v>
      </c>
      <c r="M64" s="13">
        <v>5</v>
      </c>
      <c r="N64" s="15">
        <f t="shared" si="2"/>
        <v>5.454545454545455</v>
      </c>
      <c r="O64" s="15">
        <f t="shared" si="3"/>
        <v>10.454545454545455</v>
      </c>
    </row>
    <row r="65" spans="1:15" x14ac:dyDescent="0.25">
      <c r="A65" s="9">
        <v>24</v>
      </c>
      <c r="B65" s="10">
        <f t="shared" si="7"/>
        <v>64</v>
      </c>
      <c r="C65" s="11">
        <v>50</v>
      </c>
      <c r="D65" s="12">
        <v>3.27</v>
      </c>
      <c r="E65" s="13">
        <f t="shared" si="4"/>
        <v>3185</v>
      </c>
      <c r="F65" s="19">
        <f t="shared" si="5"/>
        <v>3235</v>
      </c>
      <c r="G65" s="15">
        <f t="shared" si="0"/>
        <v>2.8520644269946143</v>
      </c>
      <c r="H65" s="15">
        <f t="shared" si="6"/>
        <v>181.64677557208054</v>
      </c>
      <c r="I65" s="16" t="s">
        <v>77</v>
      </c>
      <c r="J65" s="13">
        <v>33</v>
      </c>
      <c r="K65" s="18">
        <f t="shared" si="1"/>
        <v>9.1666666666666661</v>
      </c>
      <c r="L65" s="13">
        <v>0</v>
      </c>
      <c r="M65" s="13">
        <v>0</v>
      </c>
      <c r="N65" s="15">
        <f t="shared" si="2"/>
        <v>5.454545454545455</v>
      </c>
      <c r="O65" s="15">
        <f t="shared" si="3"/>
        <v>5.454545454545455</v>
      </c>
    </row>
    <row r="66" spans="1:15" x14ac:dyDescent="0.25">
      <c r="A66" s="9">
        <v>24</v>
      </c>
      <c r="B66" s="10">
        <f t="shared" si="7"/>
        <v>65</v>
      </c>
      <c r="C66" s="11">
        <v>60</v>
      </c>
      <c r="D66" s="12">
        <v>3.27</v>
      </c>
      <c r="E66" s="13">
        <f t="shared" si="4"/>
        <v>3235</v>
      </c>
      <c r="F66" s="19">
        <f t="shared" si="5"/>
        <v>3295</v>
      </c>
      <c r="G66" s="15">
        <f t="shared" si="0"/>
        <v>3.422477312393537</v>
      </c>
      <c r="H66" s="15">
        <f t="shared" si="6"/>
        <v>185.06925288447408</v>
      </c>
      <c r="I66" s="16" t="s">
        <v>78</v>
      </c>
      <c r="J66" s="13">
        <v>33</v>
      </c>
      <c r="K66" s="18">
        <f t="shared" si="1"/>
        <v>9.1666666666666661</v>
      </c>
      <c r="L66" s="13">
        <v>0</v>
      </c>
      <c r="M66" s="13">
        <v>0</v>
      </c>
      <c r="N66" s="15">
        <f t="shared" si="2"/>
        <v>6.5454545454545459</v>
      </c>
      <c r="O66" s="15">
        <f t="shared" si="3"/>
        <v>6.5454545454545459</v>
      </c>
    </row>
    <row r="67" spans="1:15" x14ac:dyDescent="0.25">
      <c r="A67" s="9">
        <v>25</v>
      </c>
      <c r="B67" s="10">
        <f t="shared" si="7"/>
        <v>66</v>
      </c>
      <c r="C67" s="11">
        <v>15</v>
      </c>
      <c r="D67" s="12">
        <v>7.59</v>
      </c>
      <c r="E67" s="13">
        <f t="shared" si="4"/>
        <v>3295</v>
      </c>
      <c r="F67" s="19">
        <f t="shared" si="5"/>
        <v>3310</v>
      </c>
      <c r="G67" s="15">
        <f t="shared" si="0"/>
        <v>1.9812508274381626</v>
      </c>
      <c r="H67" s="15">
        <f t="shared" si="6"/>
        <v>187.05050371191226</v>
      </c>
      <c r="I67" s="16" t="s">
        <v>79</v>
      </c>
      <c r="J67" s="13">
        <v>30</v>
      </c>
      <c r="K67" s="18">
        <f t="shared" ref="K67:K130" si="8">J67*1000/3600</f>
        <v>8.3333333333333339</v>
      </c>
      <c r="L67" s="13">
        <v>1</v>
      </c>
      <c r="M67" s="13">
        <v>5</v>
      </c>
      <c r="N67" s="15">
        <f t="shared" ref="N67:N130" si="9">C67/K67</f>
        <v>1.7999999999999998</v>
      </c>
      <c r="O67" s="15">
        <f t="shared" ref="O67:O130" si="10">N67+M67</f>
        <v>6.8</v>
      </c>
    </row>
    <row r="68" spans="1:15" x14ac:dyDescent="0.25">
      <c r="A68" s="9">
        <v>26</v>
      </c>
      <c r="B68" s="10">
        <f t="shared" si="7"/>
        <v>67</v>
      </c>
      <c r="C68" s="11">
        <v>70</v>
      </c>
      <c r="D68" s="12">
        <v>7.33</v>
      </c>
      <c r="E68" s="13">
        <f t="shared" si="4"/>
        <v>3310</v>
      </c>
      <c r="F68" s="19">
        <f t="shared" ref="F68:F132" si="11">E68+C68</f>
        <v>3380</v>
      </c>
      <c r="G68" s="15">
        <f t="shared" ref="G68:G136" si="12">C68*SIN(RADIANS(D68))</f>
        <v>8.9308762112878792</v>
      </c>
      <c r="H68" s="15">
        <f t="shared" ref="H68:H131" si="13">H67+G68</f>
        <v>195.98137992320014</v>
      </c>
      <c r="I68" s="16" t="s">
        <v>80</v>
      </c>
      <c r="J68" s="13">
        <v>16</v>
      </c>
      <c r="K68" s="18">
        <f t="shared" si="8"/>
        <v>4.4444444444444446</v>
      </c>
      <c r="L68" s="13">
        <v>0</v>
      </c>
      <c r="M68" s="13">
        <v>0</v>
      </c>
      <c r="N68" s="15">
        <f t="shared" si="9"/>
        <v>15.75</v>
      </c>
      <c r="O68" s="15">
        <f t="shared" si="10"/>
        <v>15.75</v>
      </c>
    </row>
    <row r="69" spans="1:15" x14ac:dyDescent="0.25">
      <c r="A69" s="9">
        <v>27</v>
      </c>
      <c r="B69" s="10">
        <f t="shared" ref="B69:B132" si="14">B68+1</f>
        <v>68</v>
      </c>
      <c r="C69" s="11">
        <v>15</v>
      </c>
      <c r="D69" s="12">
        <v>3.81</v>
      </c>
      <c r="E69" s="13">
        <f t="shared" ref="E69:E137" si="15" xml:space="preserve"> F68</f>
        <v>3380</v>
      </c>
      <c r="F69" s="19">
        <f t="shared" si="11"/>
        <v>3395</v>
      </c>
      <c r="G69" s="15">
        <f t="shared" si="12"/>
        <v>0.99672072898104103</v>
      </c>
      <c r="H69" s="15">
        <f t="shared" si="13"/>
        <v>196.97810065218118</v>
      </c>
      <c r="I69" s="16" t="s">
        <v>81</v>
      </c>
      <c r="J69" s="13">
        <v>7</v>
      </c>
      <c r="K69" s="18">
        <f t="shared" si="8"/>
        <v>1.9444444444444444</v>
      </c>
      <c r="L69" s="13">
        <v>0</v>
      </c>
      <c r="M69" s="13">
        <v>0</v>
      </c>
      <c r="N69" s="15">
        <f t="shared" si="9"/>
        <v>7.7142857142857144</v>
      </c>
      <c r="O69" s="15">
        <f t="shared" si="10"/>
        <v>7.7142857142857144</v>
      </c>
    </row>
    <row r="70" spans="1:15" x14ac:dyDescent="0.25">
      <c r="A70" s="9">
        <v>28</v>
      </c>
      <c r="B70" s="10">
        <f t="shared" si="14"/>
        <v>69</v>
      </c>
      <c r="C70" s="11">
        <v>60</v>
      </c>
      <c r="D70" s="12">
        <v>2.39</v>
      </c>
      <c r="E70" s="13">
        <f t="shared" si="15"/>
        <v>3395</v>
      </c>
      <c r="F70" s="19">
        <f t="shared" si="11"/>
        <v>3455</v>
      </c>
      <c r="G70" s="15">
        <f t="shared" si="12"/>
        <v>2.5020763957266947</v>
      </c>
      <c r="H70" s="15">
        <f t="shared" si="13"/>
        <v>199.48017704790789</v>
      </c>
      <c r="I70" s="16" t="s">
        <v>82</v>
      </c>
      <c r="J70" s="13">
        <v>20</v>
      </c>
      <c r="K70" s="18">
        <f t="shared" si="8"/>
        <v>5.5555555555555554</v>
      </c>
      <c r="L70" s="13">
        <v>1</v>
      </c>
      <c r="M70" s="13">
        <v>5</v>
      </c>
      <c r="N70" s="15">
        <f t="shared" si="9"/>
        <v>10.8</v>
      </c>
      <c r="O70" s="15">
        <f t="shared" si="10"/>
        <v>15.8</v>
      </c>
    </row>
    <row r="71" spans="1:15" x14ac:dyDescent="0.25">
      <c r="A71" s="9">
        <v>28</v>
      </c>
      <c r="B71" s="10">
        <f t="shared" si="14"/>
        <v>70</v>
      </c>
      <c r="C71" s="11">
        <v>60</v>
      </c>
      <c r="D71" s="12">
        <v>2.39</v>
      </c>
      <c r="E71" s="13">
        <f t="shared" si="15"/>
        <v>3455</v>
      </c>
      <c r="F71" s="19">
        <f t="shared" si="11"/>
        <v>3515</v>
      </c>
      <c r="G71" s="15">
        <f t="shared" si="12"/>
        <v>2.5020763957266947</v>
      </c>
      <c r="H71" s="15">
        <f t="shared" si="13"/>
        <v>201.98225344363459</v>
      </c>
      <c r="I71" s="16" t="s">
        <v>83</v>
      </c>
      <c r="J71" s="13">
        <v>20</v>
      </c>
      <c r="K71" s="18">
        <f t="shared" si="8"/>
        <v>5.5555555555555554</v>
      </c>
      <c r="L71" s="13">
        <v>0</v>
      </c>
      <c r="M71" s="13">
        <v>0</v>
      </c>
      <c r="N71" s="15">
        <f t="shared" si="9"/>
        <v>10.8</v>
      </c>
      <c r="O71" s="15">
        <f t="shared" si="10"/>
        <v>10.8</v>
      </c>
    </row>
    <row r="72" spans="1:15" x14ac:dyDescent="0.25">
      <c r="A72" s="9">
        <v>29</v>
      </c>
      <c r="B72" s="10">
        <f t="shared" si="14"/>
        <v>71</v>
      </c>
      <c r="C72" s="11">
        <v>20</v>
      </c>
      <c r="D72" s="12">
        <v>0</v>
      </c>
      <c r="E72" s="13">
        <f t="shared" si="15"/>
        <v>3515</v>
      </c>
      <c r="F72" s="19">
        <f t="shared" si="11"/>
        <v>3535</v>
      </c>
      <c r="G72" s="15">
        <f t="shared" si="12"/>
        <v>0</v>
      </c>
      <c r="H72" s="15">
        <f t="shared" si="13"/>
        <v>201.98225344363459</v>
      </c>
      <c r="I72" s="16" t="s">
        <v>84</v>
      </c>
      <c r="J72" s="13">
        <v>13</v>
      </c>
      <c r="K72" s="18">
        <f t="shared" si="8"/>
        <v>3.6111111111111112</v>
      </c>
      <c r="L72" s="13">
        <v>0</v>
      </c>
      <c r="M72" s="13">
        <v>0</v>
      </c>
      <c r="N72" s="15">
        <f t="shared" si="9"/>
        <v>5.5384615384615383</v>
      </c>
      <c r="O72" s="15">
        <f t="shared" si="10"/>
        <v>5.5384615384615383</v>
      </c>
    </row>
    <row r="73" spans="1:15" x14ac:dyDescent="0.25">
      <c r="A73" s="9">
        <v>30</v>
      </c>
      <c r="B73" s="10">
        <f t="shared" si="14"/>
        <v>72</v>
      </c>
      <c r="C73" s="11">
        <v>70</v>
      </c>
      <c r="D73" s="12">
        <v>1.64</v>
      </c>
      <c r="E73" s="13">
        <f t="shared" si="15"/>
        <v>3535</v>
      </c>
      <c r="F73" s="19">
        <f t="shared" si="11"/>
        <v>3605</v>
      </c>
      <c r="G73" s="15">
        <f t="shared" si="12"/>
        <v>2.0033643960606371</v>
      </c>
      <c r="H73" s="15">
        <f t="shared" si="13"/>
        <v>203.98561783969524</v>
      </c>
      <c r="I73" s="16" t="s">
        <v>85</v>
      </c>
      <c r="J73" s="13">
        <v>18</v>
      </c>
      <c r="K73" s="18">
        <f t="shared" si="8"/>
        <v>5</v>
      </c>
      <c r="L73" s="13">
        <v>0</v>
      </c>
      <c r="M73" s="13">
        <v>0</v>
      </c>
      <c r="N73" s="15">
        <f t="shared" si="9"/>
        <v>14</v>
      </c>
      <c r="O73" s="15">
        <f t="shared" si="10"/>
        <v>14</v>
      </c>
    </row>
    <row r="74" spans="1:15" x14ac:dyDescent="0.25">
      <c r="A74" s="9">
        <v>31</v>
      </c>
      <c r="B74" s="10">
        <f t="shared" si="14"/>
        <v>73</v>
      </c>
      <c r="C74" s="11">
        <v>15</v>
      </c>
      <c r="D74" s="12">
        <v>7.59</v>
      </c>
      <c r="E74" s="13">
        <f t="shared" si="15"/>
        <v>3605</v>
      </c>
      <c r="F74" s="19">
        <f t="shared" si="11"/>
        <v>3620</v>
      </c>
      <c r="G74" s="15">
        <f t="shared" si="12"/>
        <v>1.9812508274381626</v>
      </c>
      <c r="H74" s="15">
        <f t="shared" si="13"/>
        <v>205.96686866713341</v>
      </c>
      <c r="I74" s="16" t="s">
        <v>86</v>
      </c>
      <c r="J74" s="13">
        <v>10</v>
      </c>
      <c r="K74" s="18">
        <f t="shared" si="8"/>
        <v>2.7777777777777777</v>
      </c>
      <c r="L74" s="13">
        <v>0</v>
      </c>
      <c r="M74" s="13">
        <v>0</v>
      </c>
      <c r="N74" s="15">
        <f t="shared" si="9"/>
        <v>5.4</v>
      </c>
      <c r="O74" s="15">
        <f t="shared" si="10"/>
        <v>5.4</v>
      </c>
    </row>
    <row r="75" spans="1:15" x14ac:dyDescent="0.25">
      <c r="A75" s="9">
        <v>32</v>
      </c>
      <c r="B75" s="10">
        <f t="shared" si="14"/>
        <v>74</v>
      </c>
      <c r="C75" s="11">
        <v>60</v>
      </c>
      <c r="D75" s="12">
        <v>11.31</v>
      </c>
      <c r="E75" s="13">
        <f t="shared" si="15"/>
        <v>3620</v>
      </c>
      <c r="F75" s="19">
        <f t="shared" si="11"/>
        <v>3680</v>
      </c>
      <c r="G75" s="15">
        <f t="shared" si="12"/>
        <v>11.767037448124077</v>
      </c>
      <c r="H75" s="15">
        <f t="shared" si="13"/>
        <v>217.7339061152575</v>
      </c>
      <c r="I75" s="16" t="s">
        <v>87</v>
      </c>
      <c r="J75" s="13">
        <v>14</v>
      </c>
      <c r="K75" s="18">
        <f t="shared" si="8"/>
        <v>3.8888888888888888</v>
      </c>
      <c r="L75" s="13">
        <v>1</v>
      </c>
      <c r="M75" s="13">
        <v>5</v>
      </c>
      <c r="N75" s="15">
        <f t="shared" si="9"/>
        <v>15.428571428571429</v>
      </c>
      <c r="O75" s="15">
        <f t="shared" si="10"/>
        <v>20.428571428571431</v>
      </c>
    </row>
    <row r="76" spans="1:15" x14ac:dyDescent="0.25">
      <c r="A76" s="9">
        <v>32</v>
      </c>
      <c r="B76" s="10">
        <f t="shared" si="14"/>
        <v>75</v>
      </c>
      <c r="C76" s="11">
        <v>60</v>
      </c>
      <c r="D76" s="12">
        <v>11.31</v>
      </c>
      <c r="E76" s="13">
        <f t="shared" si="15"/>
        <v>3680</v>
      </c>
      <c r="F76" s="19">
        <f t="shared" si="11"/>
        <v>3740</v>
      </c>
      <c r="G76" s="15">
        <f t="shared" si="12"/>
        <v>11.767037448124077</v>
      </c>
      <c r="H76" s="15">
        <f t="shared" si="13"/>
        <v>229.50094356338158</v>
      </c>
      <c r="I76" s="16" t="s">
        <v>88</v>
      </c>
      <c r="J76" s="13">
        <v>14</v>
      </c>
      <c r="K76" s="18">
        <f t="shared" si="8"/>
        <v>3.8888888888888888</v>
      </c>
      <c r="L76" s="13">
        <v>0</v>
      </c>
      <c r="M76" s="13">
        <v>0</v>
      </c>
      <c r="N76" s="15">
        <f t="shared" si="9"/>
        <v>15.428571428571429</v>
      </c>
      <c r="O76" s="15">
        <f t="shared" si="10"/>
        <v>15.428571428571429</v>
      </c>
    </row>
    <row r="77" spans="1:15" x14ac:dyDescent="0.25">
      <c r="A77" s="9">
        <v>32</v>
      </c>
      <c r="B77" s="10">
        <f t="shared" si="14"/>
        <v>76</v>
      </c>
      <c r="C77" s="11">
        <v>60</v>
      </c>
      <c r="D77" s="12">
        <v>11.31</v>
      </c>
      <c r="E77" s="13">
        <f t="shared" si="15"/>
        <v>3740</v>
      </c>
      <c r="F77" s="19">
        <f t="shared" si="11"/>
        <v>3800</v>
      </c>
      <c r="G77" s="15">
        <f t="shared" si="12"/>
        <v>11.767037448124077</v>
      </c>
      <c r="H77" s="15">
        <f t="shared" si="13"/>
        <v>241.26798101150567</v>
      </c>
      <c r="I77" s="16" t="s">
        <v>89</v>
      </c>
      <c r="J77" s="13">
        <v>14</v>
      </c>
      <c r="K77" s="18">
        <f t="shared" si="8"/>
        <v>3.8888888888888888</v>
      </c>
      <c r="L77" s="13">
        <v>1</v>
      </c>
      <c r="M77" s="13">
        <v>5</v>
      </c>
      <c r="N77" s="15">
        <f t="shared" si="9"/>
        <v>15.428571428571429</v>
      </c>
      <c r="O77" s="15">
        <f t="shared" si="10"/>
        <v>20.428571428571431</v>
      </c>
    </row>
    <row r="78" spans="1:15" x14ac:dyDescent="0.25">
      <c r="A78" s="9">
        <v>33</v>
      </c>
      <c r="B78" s="10">
        <f t="shared" si="14"/>
        <v>77</v>
      </c>
      <c r="C78" s="11">
        <v>20</v>
      </c>
      <c r="D78" s="12">
        <v>2.86</v>
      </c>
      <c r="E78" s="13">
        <f t="shared" si="15"/>
        <v>3800</v>
      </c>
      <c r="F78" s="19">
        <f t="shared" si="11"/>
        <v>3820</v>
      </c>
      <c r="G78" s="15">
        <f t="shared" si="12"/>
        <v>0.99791380321416057</v>
      </c>
      <c r="H78" s="15">
        <f t="shared" si="13"/>
        <v>242.26589481471984</v>
      </c>
      <c r="I78" s="16" t="s">
        <v>90</v>
      </c>
      <c r="J78" s="13">
        <v>7</v>
      </c>
      <c r="K78" s="18">
        <f t="shared" si="8"/>
        <v>1.9444444444444444</v>
      </c>
      <c r="L78" s="13">
        <v>1</v>
      </c>
      <c r="M78" s="13">
        <v>5</v>
      </c>
      <c r="N78" s="15">
        <f t="shared" si="9"/>
        <v>10.285714285714286</v>
      </c>
      <c r="O78" s="15">
        <f t="shared" si="10"/>
        <v>15.285714285714286</v>
      </c>
    </row>
    <row r="79" spans="1:15" x14ac:dyDescent="0.25">
      <c r="A79" s="9">
        <v>34</v>
      </c>
      <c r="B79" s="10">
        <f t="shared" si="14"/>
        <v>78</v>
      </c>
      <c r="C79" s="11">
        <v>20</v>
      </c>
      <c r="D79" s="12">
        <v>1.91</v>
      </c>
      <c r="E79" s="13">
        <f t="shared" si="15"/>
        <v>3820</v>
      </c>
      <c r="F79" s="19">
        <f t="shared" si="11"/>
        <v>3840</v>
      </c>
      <c r="G79" s="15">
        <f t="shared" si="12"/>
        <v>0.666592297048759</v>
      </c>
      <c r="H79" s="15">
        <f t="shared" si="13"/>
        <v>242.93248711176861</v>
      </c>
      <c r="I79" s="16" t="s">
        <v>91</v>
      </c>
      <c r="J79" s="13">
        <v>15</v>
      </c>
      <c r="K79" s="18">
        <f t="shared" si="8"/>
        <v>4.166666666666667</v>
      </c>
      <c r="L79" s="13">
        <v>1</v>
      </c>
      <c r="M79" s="13">
        <v>5</v>
      </c>
      <c r="N79" s="15">
        <f t="shared" si="9"/>
        <v>4.8</v>
      </c>
      <c r="O79" s="15">
        <f t="shared" si="10"/>
        <v>9.8000000000000007</v>
      </c>
    </row>
    <row r="80" spans="1:15" x14ac:dyDescent="0.25">
      <c r="A80" s="9">
        <v>34</v>
      </c>
      <c r="B80" s="10">
        <f t="shared" si="14"/>
        <v>79</v>
      </c>
      <c r="C80" s="11">
        <v>20</v>
      </c>
      <c r="D80" s="12">
        <v>1.91</v>
      </c>
      <c r="E80" s="13">
        <f t="shared" si="15"/>
        <v>3840</v>
      </c>
      <c r="F80" s="19">
        <f t="shared" si="11"/>
        <v>3860</v>
      </c>
      <c r="G80" s="15">
        <f t="shared" si="12"/>
        <v>0.666592297048759</v>
      </c>
      <c r="H80" s="15">
        <f t="shared" si="13"/>
        <v>243.59907940881737</v>
      </c>
      <c r="I80" s="16" t="s">
        <v>92</v>
      </c>
      <c r="J80" s="13">
        <v>15</v>
      </c>
      <c r="K80" s="18">
        <f t="shared" si="8"/>
        <v>4.166666666666667</v>
      </c>
      <c r="L80" s="13">
        <v>1</v>
      </c>
      <c r="M80" s="13">
        <v>5</v>
      </c>
      <c r="N80" s="15">
        <f t="shared" si="9"/>
        <v>4.8</v>
      </c>
      <c r="O80" s="15">
        <f t="shared" si="10"/>
        <v>9.8000000000000007</v>
      </c>
    </row>
    <row r="81" spans="1:15" x14ac:dyDescent="0.25">
      <c r="A81" s="9">
        <v>34</v>
      </c>
      <c r="B81" s="10">
        <f t="shared" si="14"/>
        <v>80</v>
      </c>
      <c r="C81" s="11">
        <v>20</v>
      </c>
      <c r="D81" s="12">
        <v>1.91</v>
      </c>
      <c r="E81" s="13">
        <f t="shared" si="15"/>
        <v>3860</v>
      </c>
      <c r="F81" s="19">
        <f t="shared" si="11"/>
        <v>3880</v>
      </c>
      <c r="G81" s="15">
        <f t="shared" si="12"/>
        <v>0.666592297048759</v>
      </c>
      <c r="H81" s="15">
        <f t="shared" si="13"/>
        <v>244.26567170586614</v>
      </c>
      <c r="I81" s="16" t="s">
        <v>93</v>
      </c>
      <c r="J81" s="13">
        <v>15</v>
      </c>
      <c r="K81" s="18">
        <f t="shared" si="8"/>
        <v>4.166666666666667</v>
      </c>
      <c r="L81" s="13">
        <v>1</v>
      </c>
      <c r="M81" s="13">
        <v>5</v>
      </c>
      <c r="N81" s="15">
        <f t="shared" si="9"/>
        <v>4.8</v>
      </c>
      <c r="O81" s="15">
        <f t="shared" si="10"/>
        <v>9.8000000000000007</v>
      </c>
    </row>
    <row r="82" spans="1:15" x14ac:dyDescent="0.25">
      <c r="A82" s="9">
        <v>35</v>
      </c>
      <c r="B82" s="10">
        <f t="shared" si="14"/>
        <v>81</v>
      </c>
      <c r="C82" s="11">
        <v>20</v>
      </c>
      <c r="D82" s="12">
        <v>0</v>
      </c>
      <c r="E82" s="13">
        <f t="shared" si="15"/>
        <v>3880</v>
      </c>
      <c r="F82" s="19">
        <f t="shared" si="11"/>
        <v>3900</v>
      </c>
      <c r="G82" s="15">
        <f t="shared" si="12"/>
        <v>0</v>
      </c>
      <c r="H82" s="15">
        <f t="shared" si="13"/>
        <v>244.26567170586614</v>
      </c>
      <c r="I82" s="16" t="s">
        <v>94</v>
      </c>
      <c r="J82" s="13">
        <v>15</v>
      </c>
      <c r="K82" s="18">
        <f t="shared" si="8"/>
        <v>4.166666666666667</v>
      </c>
      <c r="L82" s="13">
        <v>0</v>
      </c>
      <c r="M82" s="13">
        <v>0</v>
      </c>
      <c r="N82" s="15">
        <f t="shared" si="9"/>
        <v>4.8</v>
      </c>
      <c r="O82" s="15">
        <f t="shared" si="10"/>
        <v>4.8</v>
      </c>
    </row>
    <row r="83" spans="1:15" x14ac:dyDescent="0.25">
      <c r="A83" s="9">
        <v>36</v>
      </c>
      <c r="B83" s="10">
        <f t="shared" si="14"/>
        <v>82</v>
      </c>
      <c r="C83" s="11">
        <v>60</v>
      </c>
      <c r="D83" s="12">
        <v>0.95</v>
      </c>
      <c r="E83" s="13">
        <f xml:space="preserve"> F82</f>
        <v>3900</v>
      </c>
      <c r="F83" s="19">
        <f t="shared" si="11"/>
        <v>3960</v>
      </c>
      <c r="G83" s="15">
        <f t="shared" si="12"/>
        <v>0.99479209126185153</v>
      </c>
      <c r="H83" s="15">
        <f>H82+G83</f>
        <v>245.26046379712798</v>
      </c>
      <c r="I83" s="16" t="s">
        <v>95</v>
      </c>
      <c r="J83" s="13">
        <v>15</v>
      </c>
      <c r="K83" s="18">
        <f t="shared" si="8"/>
        <v>4.166666666666667</v>
      </c>
      <c r="L83" s="13">
        <v>0</v>
      </c>
      <c r="M83" s="13">
        <v>0</v>
      </c>
      <c r="N83" s="15">
        <f t="shared" si="9"/>
        <v>14.399999999999999</v>
      </c>
      <c r="O83" s="15">
        <f t="shared" si="10"/>
        <v>14.399999999999999</v>
      </c>
    </row>
    <row r="84" spans="1:15" x14ac:dyDescent="0.25">
      <c r="A84" s="9">
        <v>37</v>
      </c>
      <c r="B84" s="10">
        <f t="shared" si="14"/>
        <v>83</v>
      </c>
      <c r="C84" s="11">
        <v>15</v>
      </c>
      <c r="D84" s="12">
        <v>0</v>
      </c>
      <c r="E84" s="13">
        <f t="shared" si="15"/>
        <v>3960</v>
      </c>
      <c r="F84" s="19">
        <f t="shared" si="11"/>
        <v>3975</v>
      </c>
      <c r="G84" s="15">
        <f t="shared" si="12"/>
        <v>0</v>
      </c>
      <c r="H84" s="15">
        <f t="shared" si="13"/>
        <v>245.26046379712798</v>
      </c>
      <c r="I84" s="16" t="s">
        <v>96</v>
      </c>
      <c r="J84" s="13">
        <v>10</v>
      </c>
      <c r="K84" s="18">
        <f t="shared" si="8"/>
        <v>2.7777777777777777</v>
      </c>
      <c r="L84" s="13">
        <v>0</v>
      </c>
      <c r="M84" s="13">
        <v>0</v>
      </c>
      <c r="N84" s="15">
        <f t="shared" si="9"/>
        <v>5.4</v>
      </c>
      <c r="O84" s="15">
        <f t="shared" si="10"/>
        <v>5.4</v>
      </c>
    </row>
    <row r="85" spans="1:15" x14ac:dyDescent="0.25">
      <c r="A85" s="9">
        <v>38</v>
      </c>
      <c r="B85" s="10">
        <f t="shared" si="14"/>
        <v>84</v>
      </c>
      <c r="C85" s="11">
        <v>20</v>
      </c>
      <c r="D85" s="12">
        <v>2.86</v>
      </c>
      <c r="E85" s="13">
        <f t="shared" si="15"/>
        <v>3975</v>
      </c>
      <c r="F85" s="19">
        <f t="shared" si="11"/>
        <v>3995</v>
      </c>
      <c r="G85" s="15">
        <f t="shared" si="12"/>
        <v>0.99791380321416057</v>
      </c>
      <c r="H85" s="15">
        <f t="shared" si="13"/>
        <v>246.25837760034216</v>
      </c>
      <c r="I85" s="16" t="s">
        <v>97</v>
      </c>
      <c r="J85" s="13">
        <v>10</v>
      </c>
      <c r="K85" s="18">
        <f t="shared" si="8"/>
        <v>2.7777777777777777</v>
      </c>
      <c r="L85" s="13">
        <v>0</v>
      </c>
      <c r="M85" s="13">
        <v>0</v>
      </c>
      <c r="N85" s="15">
        <f t="shared" si="9"/>
        <v>7.2</v>
      </c>
      <c r="O85" s="15">
        <f t="shared" si="10"/>
        <v>7.2</v>
      </c>
    </row>
    <row r="86" spans="1:15" x14ac:dyDescent="0.25">
      <c r="A86" s="9">
        <v>39</v>
      </c>
      <c r="B86" s="10">
        <f t="shared" si="14"/>
        <v>85</v>
      </c>
      <c r="C86" s="11">
        <v>15</v>
      </c>
      <c r="D86" s="12">
        <v>3.81</v>
      </c>
      <c r="E86" s="13">
        <f t="shared" si="15"/>
        <v>3995</v>
      </c>
      <c r="F86" s="19">
        <f t="shared" si="11"/>
        <v>4010</v>
      </c>
      <c r="G86" s="15">
        <f t="shared" si="12"/>
        <v>0.99672072898104103</v>
      </c>
      <c r="H86" s="15">
        <f t="shared" si="13"/>
        <v>247.2550983293232</v>
      </c>
      <c r="I86" s="16" t="s">
        <v>98</v>
      </c>
      <c r="J86" s="13">
        <v>10</v>
      </c>
      <c r="K86" s="18">
        <f t="shared" si="8"/>
        <v>2.7777777777777777</v>
      </c>
      <c r="L86" s="13">
        <v>0</v>
      </c>
      <c r="M86" s="13">
        <v>0</v>
      </c>
      <c r="N86" s="15">
        <f t="shared" si="9"/>
        <v>5.4</v>
      </c>
      <c r="O86" s="15">
        <f t="shared" si="10"/>
        <v>5.4</v>
      </c>
    </row>
    <row r="87" spans="1:15" x14ac:dyDescent="0.25">
      <c r="A87" s="9">
        <v>40</v>
      </c>
      <c r="B87" s="10">
        <f t="shared" si="14"/>
        <v>86</v>
      </c>
      <c r="C87" s="11">
        <v>50</v>
      </c>
      <c r="D87" s="12">
        <v>5.19</v>
      </c>
      <c r="E87" s="13">
        <f t="shared" si="15"/>
        <v>4010</v>
      </c>
      <c r="F87" s="19">
        <f t="shared" si="11"/>
        <v>4060</v>
      </c>
      <c r="G87" s="15">
        <f t="shared" si="12"/>
        <v>4.5229382100499285</v>
      </c>
      <c r="H87" s="15">
        <f t="shared" si="13"/>
        <v>251.77803653937312</v>
      </c>
      <c r="I87" s="16" t="s">
        <v>99</v>
      </c>
      <c r="J87" s="13">
        <v>21</v>
      </c>
      <c r="K87" s="18">
        <f t="shared" si="8"/>
        <v>5.833333333333333</v>
      </c>
      <c r="L87" s="13">
        <v>1</v>
      </c>
      <c r="M87" s="13">
        <v>5</v>
      </c>
      <c r="N87" s="15">
        <f t="shared" si="9"/>
        <v>8.5714285714285712</v>
      </c>
      <c r="O87" s="15">
        <f t="shared" si="10"/>
        <v>13.571428571428571</v>
      </c>
    </row>
    <row r="88" spans="1:15" x14ac:dyDescent="0.25">
      <c r="A88" s="9">
        <v>40</v>
      </c>
      <c r="B88" s="10">
        <f t="shared" si="14"/>
        <v>87</v>
      </c>
      <c r="C88" s="11">
        <v>60</v>
      </c>
      <c r="D88" s="12">
        <v>5.19</v>
      </c>
      <c r="E88" s="13">
        <f t="shared" si="15"/>
        <v>4060</v>
      </c>
      <c r="F88" s="19">
        <f t="shared" si="11"/>
        <v>4120</v>
      </c>
      <c r="G88" s="15">
        <f t="shared" si="12"/>
        <v>5.4275258520599134</v>
      </c>
      <c r="H88" s="15">
        <f t="shared" si="13"/>
        <v>257.20556239143303</v>
      </c>
      <c r="I88" s="16" t="s">
        <v>100</v>
      </c>
      <c r="J88" s="13">
        <v>21</v>
      </c>
      <c r="K88" s="18">
        <f t="shared" si="8"/>
        <v>5.833333333333333</v>
      </c>
      <c r="L88" s="13">
        <v>1</v>
      </c>
      <c r="M88" s="13">
        <v>5</v>
      </c>
      <c r="N88" s="15">
        <f t="shared" si="9"/>
        <v>10.285714285714286</v>
      </c>
      <c r="O88" s="15">
        <f t="shared" si="10"/>
        <v>15.285714285714286</v>
      </c>
    </row>
    <row r="89" spans="1:15" x14ac:dyDescent="0.25">
      <c r="A89" s="22">
        <v>41</v>
      </c>
      <c r="B89" s="10">
        <f t="shared" si="14"/>
        <v>88</v>
      </c>
      <c r="C89" s="11">
        <v>20</v>
      </c>
      <c r="D89" s="12">
        <v>2.86</v>
      </c>
      <c r="E89" s="13">
        <f t="shared" si="15"/>
        <v>4120</v>
      </c>
      <c r="F89" s="19">
        <f t="shared" si="11"/>
        <v>4140</v>
      </c>
      <c r="G89" s="15">
        <f t="shared" si="12"/>
        <v>0.99791380321416057</v>
      </c>
      <c r="H89" s="15">
        <f t="shared" si="13"/>
        <v>258.20347619464718</v>
      </c>
      <c r="I89" s="16" t="s">
        <v>101</v>
      </c>
      <c r="J89" s="13">
        <v>8</v>
      </c>
      <c r="K89" s="18">
        <f t="shared" si="8"/>
        <v>2.2222222222222223</v>
      </c>
      <c r="L89" s="13">
        <v>0</v>
      </c>
      <c r="M89" s="13">
        <v>0</v>
      </c>
      <c r="N89" s="15">
        <f t="shared" si="9"/>
        <v>9</v>
      </c>
      <c r="O89" s="15">
        <f t="shared" si="10"/>
        <v>9</v>
      </c>
    </row>
    <row r="90" spans="1:15" x14ac:dyDescent="0.25">
      <c r="A90" s="22">
        <v>41</v>
      </c>
      <c r="B90" s="10">
        <f t="shared" si="14"/>
        <v>89</v>
      </c>
      <c r="C90" s="11">
        <v>20</v>
      </c>
      <c r="D90" s="12">
        <v>-2.86</v>
      </c>
      <c r="E90" s="13">
        <f t="shared" si="15"/>
        <v>4140</v>
      </c>
      <c r="F90" s="19">
        <f t="shared" si="11"/>
        <v>4160</v>
      </c>
      <c r="G90" s="15">
        <f t="shared" si="12"/>
        <v>-0.99791380321416057</v>
      </c>
      <c r="H90" s="15">
        <f t="shared" si="13"/>
        <v>257.20556239143303</v>
      </c>
      <c r="I90" s="16" t="s">
        <v>102</v>
      </c>
      <c r="J90" s="13">
        <v>10</v>
      </c>
      <c r="K90" s="18">
        <f t="shared" si="8"/>
        <v>2.7777777777777777</v>
      </c>
      <c r="L90" s="13">
        <v>0</v>
      </c>
      <c r="M90" s="13">
        <v>0</v>
      </c>
      <c r="N90" s="15">
        <f t="shared" si="9"/>
        <v>7.2</v>
      </c>
      <c r="O90" s="15">
        <f t="shared" si="10"/>
        <v>7.2</v>
      </c>
    </row>
    <row r="91" spans="1:15" x14ac:dyDescent="0.25">
      <c r="A91" s="22">
        <v>40</v>
      </c>
      <c r="B91" s="10">
        <f t="shared" si="14"/>
        <v>90</v>
      </c>
      <c r="C91" s="11">
        <v>50</v>
      </c>
      <c r="D91" s="12">
        <v>-5.19</v>
      </c>
      <c r="E91" s="13">
        <f t="shared" si="15"/>
        <v>4160</v>
      </c>
      <c r="F91" s="19">
        <f t="shared" si="11"/>
        <v>4210</v>
      </c>
      <c r="G91" s="15">
        <f t="shared" si="12"/>
        <v>-4.5229382100499285</v>
      </c>
      <c r="H91" s="15">
        <f t="shared" si="13"/>
        <v>252.68262418138312</v>
      </c>
      <c r="I91" s="16" t="s">
        <v>103</v>
      </c>
      <c r="J91" s="13">
        <v>17</v>
      </c>
      <c r="K91" s="18">
        <f t="shared" si="8"/>
        <v>4.7222222222222223</v>
      </c>
      <c r="L91" s="13">
        <v>1</v>
      </c>
      <c r="M91" s="13">
        <v>5</v>
      </c>
      <c r="N91" s="15">
        <f t="shared" si="9"/>
        <v>10.588235294117647</v>
      </c>
      <c r="O91" s="15">
        <f t="shared" si="10"/>
        <v>15.588235294117647</v>
      </c>
    </row>
    <row r="92" spans="1:15" x14ac:dyDescent="0.25">
      <c r="A92" s="22">
        <v>40</v>
      </c>
      <c r="B92" s="10">
        <f t="shared" si="14"/>
        <v>91</v>
      </c>
      <c r="C92" s="11">
        <v>60</v>
      </c>
      <c r="D92" s="12">
        <v>-5.19</v>
      </c>
      <c r="E92" s="13">
        <f t="shared" si="15"/>
        <v>4210</v>
      </c>
      <c r="F92" s="19">
        <f t="shared" si="11"/>
        <v>4270</v>
      </c>
      <c r="G92" s="15">
        <f t="shared" si="12"/>
        <v>-5.4275258520599134</v>
      </c>
      <c r="H92" s="15">
        <f t="shared" si="13"/>
        <v>247.2550983293232</v>
      </c>
      <c r="I92" s="16" t="s">
        <v>104</v>
      </c>
      <c r="J92" s="13">
        <v>17</v>
      </c>
      <c r="K92" s="18">
        <f t="shared" si="8"/>
        <v>4.7222222222222223</v>
      </c>
      <c r="L92" s="13">
        <v>1</v>
      </c>
      <c r="M92" s="13">
        <v>5</v>
      </c>
      <c r="N92" s="15">
        <f t="shared" si="9"/>
        <v>12.705882352941176</v>
      </c>
      <c r="O92" s="15">
        <f t="shared" si="10"/>
        <v>17.705882352941174</v>
      </c>
    </row>
    <row r="93" spans="1:15" x14ac:dyDescent="0.25">
      <c r="A93" s="22">
        <v>39</v>
      </c>
      <c r="B93" s="10">
        <f t="shared" si="14"/>
        <v>92</v>
      </c>
      <c r="C93" s="11">
        <v>15</v>
      </c>
      <c r="D93" s="12">
        <v>-3.81</v>
      </c>
      <c r="E93" s="13">
        <f t="shared" si="15"/>
        <v>4270</v>
      </c>
      <c r="F93" s="19">
        <f t="shared" si="11"/>
        <v>4285</v>
      </c>
      <c r="G93" s="15">
        <f t="shared" si="12"/>
        <v>-0.99672072898104103</v>
      </c>
      <c r="H93" s="15">
        <f t="shared" si="13"/>
        <v>246.25837760034216</v>
      </c>
      <c r="I93" s="16" t="s">
        <v>105</v>
      </c>
      <c r="J93" s="13">
        <v>8</v>
      </c>
      <c r="K93" s="18">
        <f t="shared" si="8"/>
        <v>2.2222222222222223</v>
      </c>
      <c r="L93" s="13">
        <v>0</v>
      </c>
      <c r="M93" s="13">
        <v>0</v>
      </c>
      <c r="N93" s="15">
        <f t="shared" si="9"/>
        <v>6.75</v>
      </c>
      <c r="O93" s="15">
        <f t="shared" si="10"/>
        <v>6.75</v>
      </c>
    </row>
    <row r="94" spans="1:15" x14ac:dyDescent="0.25">
      <c r="A94" s="22">
        <v>38</v>
      </c>
      <c r="B94" s="10">
        <f t="shared" si="14"/>
        <v>93</v>
      </c>
      <c r="C94" s="11">
        <v>20</v>
      </c>
      <c r="D94" s="12">
        <v>2.86</v>
      </c>
      <c r="E94" s="13">
        <f t="shared" si="15"/>
        <v>4285</v>
      </c>
      <c r="F94" s="19">
        <f t="shared" si="11"/>
        <v>4305</v>
      </c>
      <c r="G94" s="15">
        <f t="shared" si="12"/>
        <v>0.99791380321416057</v>
      </c>
      <c r="H94" s="15">
        <f t="shared" si="13"/>
        <v>247.2562914035563</v>
      </c>
      <c r="I94" s="16" t="s">
        <v>106</v>
      </c>
      <c r="J94" s="13">
        <v>8</v>
      </c>
      <c r="K94" s="18">
        <f t="shared" si="8"/>
        <v>2.2222222222222223</v>
      </c>
      <c r="L94" s="13">
        <v>0</v>
      </c>
      <c r="M94" s="13">
        <v>0</v>
      </c>
      <c r="N94" s="15">
        <f t="shared" si="9"/>
        <v>9</v>
      </c>
      <c r="O94" s="15">
        <f t="shared" si="10"/>
        <v>9</v>
      </c>
    </row>
    <row r="95" spans="1:15" x14ac:dyDescent="0.25">
      <c r="A95" s="22">
        <v>37</v>
      </c>
      <c r="B95" s="10">
        <f t="shared" si="14"/>
        <v>94</v>
      </c>
      <c r="C95" s="11">
        <v>15</v>
      </c>
      <c r="D95" s="12">
        <v>0</v>
      </c>
      <c r="E95" s="13">
        <f t="shared" si="15"/>
        <v>4305</v>
      </c>
      <c r="F95" s="19">
        <f t="shared" si="11"/>
        <v>4320</v>
      </c>
      <c r="G95" s="15">
        <f t="shared" si="12"/>
        <v>0</v>
      </c>
      <c r="H95" s="15">
        <f t="shared" si="13"/>
        <v>247.2562914035563</v>
      </c>
      <c r="I95" s="16" t="s">
        <v>107</v>
      </c>
      <c r="J95" s="13">
        <v>8</v>
      </c>
      <c r="K95" s="18">
        <f t="shared" si="8"/>
        <v>2.2222222222222223</v>
      </c>
      <c r="L95" s="13">
        <v>0</v>
      </c>
      <c r="M95" s="13">
        <v>0</v>
      </c>
      <c r="N95" s="15">
        <f t="shared" si="9"/>
        <v>6.75</v>
      </c>
      <c r="O95" s="15">
        <f t="shared" si="10"/>
        <v>6.75</v>
      </c>
    </row>
    <row r="96" spans="1:15" x14ac:dyDescent="0.25">
      <c r="A96" s="22">
        <v>36</v>
      </c>
      <c r="B96" s="10">
        <f t="shared" si="14"/>
        <v>95</v>
      </c>
      <c r="C96" s="11">
        <v>60</v>
      </c>
      <c r="D96" s="12">
        <v>-0.95</v>
      </c>
      <c r="E96" s="13">
        <f t="shared" si="15"/>
        <v>4320</v>
      </c>
      <c r="F96" s="19">
        <f t="shared" si="11"/>
        <v>4380</v>
      </c>
      <c r="G96" s="15">
        <f t="shared" si="12"/>
        <v>-0.99479209126185153</v>
      </c>
      <c r="H96" s="15">
        <f t="shared" si="13"/>
        <v>246.26149931229446</v>
      </c>
      <c r="I96" s="16" t="s">
        <v>108</v>
      </c>
      <c r="J96" s="13">
        <v>17</v>
      </c>
      <c r="K96" s="18">
        <f t="shared" si="8"/>
        <v>4.7222222222222223</v>
      </c>
      <c r="L96" s="13">
        <v>0</v>
      </c>
      <c r="M96" s="13">
        <v>0</v>
      </c>
      <c r="N96" s="15">
        <f t="shared" si="9"/>
        <v>12.705882352941176</v>
      </c>
      <c r="O96" s="15">
        <f t="shared" si="10"/>
        <v>12.705882352941176</v>
      </c>
    </row>
    <row r="97" spans="1:15" x14ac:dyDescent="0.25">
      <c r="A97" s="22">
        <v>35</v>
      </c>
      <c r="B97" s="10">
        <f t="shared" si="14"/>
        <v>96</v>
      </c>
      <c r="C97" s="11">
        <v>20</v>
      </c>
      <c r="D97" s="12">
        <v>0</v>
      </c>
      <c r="E97" s="13">
        <f t="shared" si="15"/>
        <v>4380</v>
      </c>
      <c r="F97" s="19">
        <f t="shared" si="11"/>
        <v>4400</v>
      </c>
      <c r="G97" s="15">
        <f t="shared" si="12"/>
        <v>0</v>
      </c>
      <c r="H97" s="15">
        <f t="shared" si="13"/>
        <v>246.26149931229446</v>
      </c>
      <c r="I97" s="16" t="s">
        <v>109</v>
      </c>
      <c r="J97" s="13">
        <v>17</v>
      </c>
      <c r="K97" s="18">
        <f t="shared" si="8"/>
        <v>4.7222222222222223</v>
      </c>
      <c r="L97" s="13">
        <v>0</v>
      </c>
      <c r="M97" s="13">
        <v>0</v>
      </c>
      <c r="N97" s="15">
        <f t="shared" si="9"/>
        <v>4.2352941176470589</v>
      </c>
      <c r="O97" s="15">
        <f t="shared" si="10"/>
        <v>4.2352941176470589</v>
      </c>
    </row>
    <row r="98" spans="1:15" x14ac:dyDescent="0.25">
      <c r="A98" s="22">
        <v>34</v>
      </c>
      <c r="B98" s="10">
        <f t="shared" si="14"/>
        <v>97</v>
      </c>
      <c r="C98" s="11">
        <v>20</v>
      </c>
      <c r="D98" s="12">
        <v>-1.91</v>
      </c>
      <c r="E98" s="13">
        <f t="shared" si="15"/>
        <v>4400</v>
      </c>
      <c r="F98" s="19">
        <f t="shared" si="11"/>
        <v>4420</v>
      </c>
      <c r="G98" s="15">
        <f t="shared" si="12"/>
        <v>-0.666592297048759</v>
      </c>
      <c r="H98" s="15">
        <f t="shared" si="13"/>
        <v>245.5949070152457</v>
      </c>
      <c r="I98" s="16" t="s">
        <v>110</v>
      </c>
      <c r="J98" s="13">
        <v>43</v>
      </c>
      <c r="K98" s="18">
        <f t="shared" si="8"/>
        <v>11.944444444444445</v>
      </c>
      <c r="L98" s="13">
        <v>1</v>
      </c>
      <c r="M98" s="13">
        <v>5</v>
      </c>
      <c r="N98" s="15">
        <f t="shared" si="9"/>
        <v>1.6744186046511627</v>
      </c>
      <c r="O98" s="15">
        <f t="shared" si="10"/>
        <v>6.6744186046511622</v>
      </c>
    </row>
    <row r="99" spans="1:15" x14ac:dyDescent="0.25">
      <c r="A99" s="22">
        <v>34</v>
      </c>
      <c r="B99" s="10">
        <f t="shared" si="14"/>
        <v>98</v>
      </c>
      <c r="C99" s="11">
        <v>20</v>
      </c>
      <c r="D99" s="12">
        <v>-1.91</v>
      </c>
      <c r="E99" s="13">
        <f t="shared" si="15"/>
        <v>4420</v>
      </c>
      <c r="F99" s="19">
        <f t="shared" si="11"/>
        <v>4440</v>
      </c>
      <c r="G99" s="15">
        <f t="shared" si="12"/>
        <v>-0.666592297048759</v>
      </c>
      <c r="H99" s="15">
        <f t="shared" si="13"/>
        <v>244.92831471819693</v>
      </c>
      <c r="I99" s="16" t="s">
        <v>111</v>
      </c>
      <c r="J99" s="13">
        <v>43</v>
      </c>
      <c r="K99" s="18">
        <f t="shared" si="8"/>
        <v>11.944444444444445</v>
      </c>
      <c r="L99" s="13">
        <v>1</v>
      </c>
      <c r="M99" s="13">
        <v>5</v>
      </c>
      <c r="N99" s="15">
        <f t="shared" si="9"/>
        <v>1.6744186046511627</v>
      </c>
      <c r="O99" s="15">
        <f t="shared" si="10"/>
        <v>6.6744186046511622</v>
      </c>
    </row>
    <row r="100" spans="1:15" x14ac:dyDescent="0.25">
      <c r="A100" s="22">
        <v>34</v>
      </c>
      <c r="B100" s="10">
        <f t="shared" si="14"/>
        <v>99</v>
      </c>
      <c r="C100" s="11">
        <v>20</v>
      </c>
      <c r="D100" s="12">
        <v>-1.91</v>
      </c>
      <c r="E100" s="13">
        <f t="shared" si="15"/>
        <v>4440</v>
      </c>
      <c r="F100" s="19">
        <f t="shared" si="11"/>
        <v>4460</v>
      </c>
      <c r="G100" s="15">
        <f t="shared" si="12"/>
        <v>-0.666592297048759</v>
      </c>
      <c r="H100" s="15">
        <f t="shared" si="13"/>
        <v>244.26172242114816</v>
      </c>
      <c r="I100" s="16" t="s">
        <v>112</v>
      </c>
      <c r="J100" s="13">
        <v>43</v>
      </c>
      <c r="K100" s="18">
        <f t="shared" si="8"/>
        <v>11.944444444444445</v>
      </c>
      <c r="L100" s="13">
        <v>1</v>
      </c>
      <c r="M100" s="13">
        <v>5</v>
      </c>
      <c r="N100" s="15">
        <f t="shared" si="9"/>
        <v>1.6744186046511627</v>
      </c>
      <c r="O100" s="15">
        <f t="shared" si="10"/>
        <v>6.6744186046511622</v>
      </c>
    </row>
    <row r="101" spans="1:15" x14ac:dyDescent="0.25">
      <c r="A101" s="9">
        <v>42</v>
      </c>
      <c r="B101" s="10">
        <f t="shared" si="14"/>
        <v>100</v>
      </c>
      <c r="C101" s="11">
        <v>80</v>
      </c>
      <c r="D101" s="12">
        <v>-10.62</v>
      </c>
      <c r="E101" s="13">
        <f t="shared" si="15"/>
        <v>4460</v>
      </c>
      <c r="F101" s="19">
        <f t="shared" si="11"/>
        <v>4540</v>
      </c>
      <c r="G101" s="15">
        <f t="shared" si="12"/>
        <v>-14.743555884986662</v>
      </c>
      <c r="H101" s="15">
        <f t="shared" si="13"/>
        <v>229.51816653616152</v>
      </c>
      <c r="I101" s="16" t="s">
        <v>113</v>
      </c>
      <c r="J101" s="13">
        <v>43</v>
      </c>
      <c r="K101" s="18">
        <f t="shared" si="8"/>
        <v>11.944444444444445</v>
      </c>
      <c r="L101" s="13">
        <v>0</v>
      </c>
      <c r="M101" s="13">
        <v>0</v>
      </c>
      <c r="N101" s="15">
        <f t="shared" si="9"/>
        <v>6.6976744186046506</v>
      </c>
      <c r="O101" s="15">
        <f t="shared" si="10"/>
        <v>6.6976744186046506</v>
      </c>
    </row>
    <row r="102" spans="1:15" x14ac:dyDescent="0.25">
      <c r="A102" s="9">
        <v>43</v>
      </c>
      <c r="B102" s="10">
        <f t="shared" si="14"/>
        <v>101</v>
      </c>
      <c r="C102" s="11">
        <v>40</v>
      </c>
      <c r="D102" s="12">
        <v>-2.86</v>
      </c>
      <c r="E102" s="13">
        <f t="shared" si="15"/>
        <v>4540</v>
      </c>
      <c r="F102" s="19">
        <f t="shared" si="11"/>
        <v>4580</v>
      </c>
      <c r="G102" s="15">
        <f t="shared" si="12"/>
        <v>-1.9958276064283211</v>
      </c>
      <c r="H102" s="15">
        <f t="shared" si="13"/>
        <v>227.52233892973319</v>
      </c>
      <c r="I102" s="16" t="s">
        <v>114</v>
      </c>
      <c r="J102" s="13">
        <v>23</v>
      </c>
      <c r="K102" s="18">
        <f t="shared" si="8"/>
        <v>6.3888888888888893</v>
      </c>
      <c r="L102" s="13">
        <v>0</v>
      </c>
      <c r="M102" s="13">
        <v>0</v>
      </c>
      <c r="N102" s="15">
        <f t="shared" si="9"/>
        <v>6.2608695652173907</v>
      </c>
      <c r="O102" s="15">
        <f t="shared" si="10"/>
        <v>6.2608695652173907</v>
      </c>
    </row>
    <row r="103" spans="1:15" x14ac:dyDescent="0.25">
      <c r="A103" s="9">
        <v>44</v>
      </c>
      <c r="B103" s="10">
        <f t="shared" si="14"/>
        <v>102</v>
      </c>
      <c r="C103" s="11">
        <v>50</v>
      </c>
      <c r="D103" s="12">
        <v>-3.64</v>
      </c>
      <c r="E103" s="13">
        <f t="shared" si="15"/>
        <v>4580</v>
      </c>
      <c r="F103" s="19">
        <f t="shared" si="11"/>
        <v>4630</v>
      </c>
      <c r="G103" s="15">
        <f t="shared" si="12"/>
        <v>-3.1743629134203069</v>
      </c>
      <c r="H103" s="15">
        <f t="shared" si="13"/>
        <v>224.34797601631288</v>
      </c>
      <c r="I103" s="16" t="s">
        <v>115</v>
      </c>
      <c r="J103" s="13">
        <v>22</v>
      </c>
      <c r="K103" s="18">
        <f t="shared" si="8"/>
        <v>6.1111111111111107</v>
      </c>
      <c r="L103" s="13">
        <v>1</v>
      </c>
      <c r="M103" s="13">
        <v>5</v>
      </c>
      <c r="N103" s="15">
        <f t="shared" si="9"/>
        <v>8.1818181818181817</v>
      </c>
      <c r="O103" s="15">
        <f t="shared" si="10"/>
        <v>13.181818181818182</v>
      </c>
    </row>
    <row r="104" spans="1:15" x14ac:dyDescent="0.25">
      <c r="A104" s="9">
        <v>44</v>
      </c>
      <c r="B104" s="10">
        <f t="shared" si="14"/>
        <v>103</v>
      </c>
      <c r="C104" s="11">
        <v>60</v>
      </c>
      <c r="D104" s="12">
        <v>-3.64</v>
      </c>
      <c r="E104" s="13">
        <f t="shared" si="15"/>
        <v>4630</v>
      </c>
      <c r="F104" s="19">
        <f t="shared" si="11"/>
        <v>4690</v>
      </c>
      <c r="G104" s="15">
        <f t="shared" si="12"/>
        <v>-3.809235496104368</v>
      </c>
      <c r="H104" s="15">
        <f t="shared" si="13"/>
        <v>220.53874052020851</v>
      </c>
      <c r="I104" s="16" t="s">
        <v>116</v>
      </c>
      <c r="J104" s="13">
        <v>22</v>
      </c>
      <c r="K104" s="18">
        <f t="shared" si="8"/>
        <v>6.1111111111111107</v>
      </c>
      <c r="L104" s="13">
        <v>0</v>
      </c>
      <c r="M104" s="13">
        <v>0</v>
      </c>
      <c r="N104" s="15">
        <f t="shared" si="9"/>
        <v>9.8181818181818183</v>
      </c>
      <c r="O104" s="15">
        <f t="shared" si="10"/>
        <v>9.8181818181818183</v>
      </c>
    </row>
    <row r="105" spans="1:15" x14ac:dyDescent="0.25">
      <c r="A105" s="9">
        <v>45</v>
      </c>
      <c r="B105" s="10">
        <f t="shared" si="14"/>
        <v>104</v>
      </c>
      <c r="C105" s="11">
        <v>30</v>
      </c>
      <c r="D105" s="12">
        <v>-5.71</v>
      </c>
      <c r="E105" s="13">
        <f t="shared" si="15"/>
        <v>4690</v>
      </c>
      <c r="F105" s="19">
        <f t="shared" si="11"/>
        <v>4720</v>
      </c>
      <c r="G105" s="15">
        <f t="shared" si="12"/>
        <v>-2.9848025456817702</v>
      </c>
      <c r="H105" s="15">
        <f t="shared" si="13"/>
        <v>217.55393797452675</v>
      </c>
      <c r="I105" s="16" t="s">
        <v>117</v>
      </c>
      <c r="J105" s="13">
        <v>5</v>
      </c>
      <c r="K105" s="18">
        <f t="shared" si="8"/>
        <v>1.3888888888888888</v>
      </c>
      <c r="L105" s="13">
        <v>0</v>
      </c>
      <c r="M105" s="13">
        <v>0</v>
      </c>
      <c r="N105" s="15">
        <f t="shared" si="9"/>
        <v>21.6</v>
      </c>
      <c r="O105" s="15">
        <f t="shared" si="10"/>
        <v>21.6</v>
      </c>
    </row>
    <row r="106" spans="1:15" x14ac:dyDescent="0.25">
      <c r="A106" s="9">
        <v>46</v>
      </c>
      <c r="B106" s="10">
        <f t="shared" si="14"/>
        <v>105</v>
      </c>
      <c r="C106" s="11">
        <v>70</v>
      </c>
      <c r="D106" s="12">
        <v>-4.9000000000000004</v>
      </c>
      <c r="E106" s="13">
        <f t="shared" si="15"/>
        <v>4720</v>
      </c>
      <c r="F106" s="19">
        <f t="shared" si="11"/>
        <v>4790</v>
      </c>
      <c r="G106" s="15">
        <f t="shared" si="12"/>
        <v>-5.9791846196157232</v>
      </c>
      <c r="H106" s="15">
        <f t="shared" si="13"/>
        <v>211.57475335491102</v>
      </c>
      <c r="I106" s="16" t="s">
        <v>118</v>
      </c>
      <c r="J106" s="13">
        <v>15</v>
      </c>
      <c r="K106" s="18">
        <f t="shared" si="8"/>
        <v>4.166666666666667</v>
      </c>
      <c r="L106" s="13">
        <v>1</v>
      </c>
      <c r="M106" s="13">
        <v>5</v>
      </c>
      <c r="N106" s="15">
        <f t="shared" si="9"/>
        <v>16.799999999999997</v>
      </c>
      <c r="O106" s="15">
        <f t="shared" si="10"/>
        <v>21.799999999999997</v>
      </c>
    </row>
    <row r="107" spans="1:15" x14ac:dyDescent="0.25">
      <c r="A107" s="9">
        <v>47</v>
      </c>
      <c r="B107" s="10">
        <f t="shared" si="14"/>
        <v>106</v>
      </c>
      <c r="C107" s="11">
        <v>20</v>
      </c>
      <c r="D107" s="12">
        <v>-2.86</v>
      </c>
      <c r="E107" s="13">
        <f t="shared" si="15"/>
        <v>4790</v>
      </c>
      <c r="F107" s="19">
        <f t="shared" si="11"/>
        <v>4810</v>
      </c>
      <c r="G107" s="15">
        <f t="shared" si="12"/>
        <v>-0.99791380321416057</v>
      </c>
      <c r="H107" s="15">
        <f t="shared" si="13"/>
        <v>210.57683955169688</v>
      </c>
      <c r="I107" s="16" t="s">
        <v>119</v>
      </c>
      <c r="J107" s="13">
        <v>5</v>
      </c>
      <c r="K107" s="18">
        <f t="shared" si="8"/>
        <v>1.3888888888888888</v>
      </c>
      <c r="L107" s="13">
        <v>1</v>
      </c>
      <c r="M107" s="13">
        <v>5</v>
      </c>
      <c r="N107" s="15">
        <f t="shared" si="9"/>
        <v>14.4</v>
      </c>
      <c r="O107" s="15">
        <f t="shared" si="10"/>
        <v>19.399999999999999</v>
      </c>
    </row>
    <row r="108" spans="1:15" x14ac:dyDescent="0.25">
      <c r="A108" s="9">
        <v>48</v>
      </c>
      <c r="B108" s="10">
        <f t="shared" si="14"/>
        <v>107</v>
      </c>
      <c r="C108" s="11">
        <v>70</v>
      </c>
      <c r="D108" s="12">
        <v>-5.71</v>
      </c>
      <c r="E108" s="13">
        <f t="shared" si="15"/>
        <v>4810</v>
      </c>
      <c r="F108" s="19">
        <f t="shared" si="11"/>
        <v>4880</v>
      </c>
      <c r="G108" s="15">
        <f t="shared" si="12"/>
        <v>-6.9645392732574631</v>
      </c>
      <c r="H108" s="15">
        <f t="shared" si="13"/>
        <v>203.61230027843942</v>
      </c>
      <c r="I108" s="16" t="s">
        <v>120</v>
      </c>
      <c r="J108" s="13">
        <v>14</v>
      </c>
      <c r="K108" s="18">
        <f t="shared" si="8"/>
        <v>3.8888888888888888</v>
      </c>
      <c r="L108" s="13">
        <v>1</v>
      </c>
      <c r="M108" s="13">
        <v>5</v>
      </c>
      <c r="N108" s="15">
        <f t="shared" si="9"/>
        <v>18</v>
      </c>
      <c r="O108" s="15">
        <f t="shared" si="10"/>
        <v>23</v>
      </c>
    </row>
    <row r="109" spans="1:15" x14ac:dyDescent="0.25">
      <c r="A109" s="9">
        <v>49</v>
      </c>
      <c r="B109" s="10">
        <f t="shared" si="14"/>
        <v>108</v>
      </c>
      <c r="C109" s="11">
        <v>20</v>
      </c>
      <c r="D109" s="12">
        <v>-2.86</v>
      </c>
      <c r="E109" s="13">
        <f t="shared" si="15"/>
        <v>4880</v>
      </c>
      <c r="F109" s="19">
        <f t="shared" si="11"/>
        <v>4900</v>
      </c>
      <c r="G109" s="15">
        <f t="shared" si="12"/>
        <v>-0.99791380321416057</v>
      </c>
      <c r="H109" s="15">
        <f t="shared" si="13"/>
        <v>202.61438647522527</v>
      </c>
      <c r="I109" s="16" t="s">
        <v>121</v>
      </c>
      <c r="J109" s="13">
        <v>8</v>
      </c>
      <c r="K109" s="18">
        <f t="shared" si="8"/>
        <v>2.2222222222222223</v>
      </c>
      <c r="L109" s="13">
        <v>0</v>
      </c>
      <c r="M109" s="13">
        <v>0</v>
      </c>
      <c r="N109" s="15">
        <f t="shared" si="9"/>
        <v>9</v>
      </c>
      <c r="O109" s="15">
        <f t="shared" si="10"/>
        <v>9</v>
      </c>
    </row>
    <row r="110" spans="1:15" x14ac:dyDescent="0.25">
      <c r="A110" s="9">
        <v>50</v>
      </c>
      <c r="B110" s="10">
        <f t="shared" si="14"/>
        <v>109</v>
      </c>
      <c r="C110" s="11">
        <v>60</v>
      </c>
      <c r="D110" s="12">
        <v>-2.86</v>
      </c>
      <c r="E110" s="13">
        <f t="shared" si="15"/>
        <v>4900</v>
      </c>
      <c r="F110" s="19">
        <f t="shared" si="11"/>
        <v>4960</v>
      </c>
      <c r="G110" s="15">
        <f t="shared" si="12"/>
        <v>-2.9937414096424817</v>
      </c>
      <c r="H110" s="15">
        <f t="shared" si="13"/>
        <v>199.62064506558278</v>
      </c>
      <c r="I110" s="16" t="s">
        <v>122</v>
      </c>
      <c r="J110" s="13">
        <v>8</v>
      </c>
      <c r="K110" s="18">
        <f t="shared" si="8"/>
        <v>2.2222222222222223</v>
      </c>
      <c r="L110" s="13">
        <v>1</v>
      </c>
      <c r="M110" s="13">
        <v>5</v>
      </c>
      <c r="N110" s="15">
        <f t="shared" si="9"/>
        <v>27</v>
      </c>
      <c r="O110" s="15">
        <f t="shared" si="10"/>
        <v>32</v>
      </c>
    </row>
    <row r="111" spans="1:15" x14ac:dyDescent="0.25">
      <c r="A111" s="9">
        <v>51</v>
      </c>
      <c r="B111" s="10">
        <f t="shared" si="14"/>
        <v>110</v>
      </c>
      <c r="C111" s="11">
        <v>20</v>
      </c>
      <c r="D111" s="12">
        <v>-2.86</v>
      </c>
      <c r="E111" s="13">
        <f t="shared" si="15"/>
        <v>4960</v>
      </c>
      <c r="F111" s="19">
        <f t="shared" si="11"/>
        <v>4980</v>
      </c>
      <c r="G111" s="15">
        <f t="shared" si="12"/>
        <v>-0.99791380321416057</v>
      </c>
      <c r="H111" s="15">
        <f t="shared" si="13"/>
        <v>198.62273126236863</v>
      </c>
      <c r="I111" s="16" t="s">
        <v>123</v>
      </c>
      <c r="J111" s="13">
        <v>8</v>
      </c>
      <c r="K111" s="18">
        <f t="shared" si="8"/>
        <v>2.2222222222222223</v>
      </c>
      <c r="L111" s="13">
        <v>1</v>
      </c>
      <c r="M111" s="13">
        <v>5</v>
      </c>
      <c r="N111" s="15">
        <f t="shared" si="9"/>
        <v>9</v>
      </c>
      <c r="O111" s="15">
        <f t="shared" si="10"/>
        <v>14</v>
      </c>
    </row>
    <row r="112" spans="1:15" x14ac:dyDescent="0.25">
      <c r="A112" s="9">
        <v>52</v>
      </c>
      <c r="B112" s="10">
        <f t="shared" si="14"/>
        <v>111</v>
      </c>
      <c r="C112" s="11">
        <v>35</v>
      </c>
      <c r="D112" s="12">
        <v>-4.9000000000000004</v>
      </c>
      <c r="E112" s="13">
        <f t="shared" si="15"/>
        <v>4980</v>
      </c>
      <c r="F112" s="19">
        <f t="shared" si="11"/>
        <v>5015</v>
      </c>
      <c r="G112" s="15">
        <f t="shared" si="12"/>
        <v>-2.9895923098078616</v>
      </c>
      <c r="H112" s="15">
        <f t="shared" si="13"/>
        <v>195.63313895256076</v>
      </c>
      <c r="I112" s="16" t="s">
        <v>124</v>
      </c>
      <c r="J112" s="13">
        <v>8</v>
      </c>
      <c r="K112" s="18">
        <f t="shared" si="8"/>
        <v>2.2222222222222223</v>
      </c>
      <c r="L112" s="13">
        <v>0</v>
      </c>
      <c r="M112" s="13">
        <v>0</v>
      </c>
      <c r="N112" s="15">
        <f t="shared" si="9"/>
        <v>15.75</v>
      </c>
      <c r="O112" s="15">
        <f t="shared" si="10"/>
        <v>15.75</v>
      </c>
    </row>
    <row r="113" spans="1:15" x14ac:dyDescent="0.25">
      <c r="A113" s="9">
        <v>53</v>
      </c>
      <c r="B113" s="10">
        <f t="shared" si="14"/>
        <v>112</v>
      </c>
      <c r="C113" s="11">
        <v>50</v>
      </c>
      <c r="D113" s="12">
        <v>-6.74</v>
      </c>
      <c r="E113" s="13">
        <f t="shared" si="15"/>
        <v>5015</v>
      </c>
      <c r="F113" s="19">
        <f t="shared" si="11"/>
        <v>5065</v>
      </c>
      <c r="G113" s="15">
        <f t="shared" si="12"/>
        <v>-5.8682036262902519</v>
      </c>
      <c r="H113" s="15">
        <f t="shared" si="13"/>
        <v>189.76493532627052</v>
      </c>
      <c r="I113" s="16" t="s">
        <v>125</v>
      </c>
      <c r="J113" s="13">
        <v>41</v>
      </c>
      <c r="K113" s="18">
        <f t="shared" si="8"/>
        <v>11.388888888888889</v>
      </c>
      <c r="L113" s="13">
        <v>0</v>
      </c>
      <c r="M113" s="13">
        <v>0</v>
      </c>
      <c r="N113" s="15">
        <f t="shared" si="9"/>
        <v>4.3902439024390238</v>
      </c>
      <c r="O113" s="15">
        <f t="shared" si="10"/>
        <v>4.3902439024390238</v>
      </c>
    </row>
    <row r="114" spans="1:15" x14ac:dyDescent="0.25">
      <c r="A114" s="9">
        <v>53</v>
      </c>
      <c r="B114" s="10">
        <f t="shared" si="14"/>
        <v>113</v>
      </c>
      <c r="C114" s="11">
        <v>50</v>
      </c>
      <c r="D114" s="12">
        <v>-6.74</v>
      </c>
      <c r="E114" s="13">
        <f t="shared" si="15"/>
        <v>5065</v>
      </c>
      <c r="F114" s="19">
        <f t="shared" si="11"/>
        <v>5115</v>
      </c>
      <c r="G114" s="15">
        <f t="shared" si="12"/>
        <v>-5.8682036262902519</v>
      </c>
      <c r="H114" s="15">
        <f t="shared" si="13"/>
        <v>183.89673169998028</v>
      </c>
      <c r="I114" s="16" t="s">
        <v>126</v>
      </c>
      <c r="J114" s="13">
        <v>41</v>
      </c>
      <c r="K114" s="18">
        <f t="shared" si="8"/>
        <v>11.388888888888889</v>
      </c>
      <c r="L114" s="13">
        <v>1</v>
      </c>
      <c r="M114" s="13">
        <v>5</v>
      </c>
      <c r="N114" s="15">
        <f t="shared" si="9"/>
        <v>4.3902439024390238</v>
      </c>
      <c r="O114" s="15">
        <f t="shared" si="10"/>
        <v>9.3902439024390247</v>
      </c>
    </row>
    <row r="115" spans="1:15" x14ac:dyDescent="0.25">
      <c r="A115" s="9">
        <v>53</v>
      </c>
      <c r="B115" s="10">
        <f t="shared" si="14"/>
        <v>114</v>
      </c>
      <c r="C115" s="11">
        <v>60</v>
      </c>
      <c r="D115" s="12">
        <v>-6.74</v>
      </c>
      <c r="E115" s="13">
        <f t="shared" si="15"/>
        <v>5115</v>
      </c>
      <c r="F115" s="19">
        <f t="shared" si="11"/>
        <v>5175</v>
      </c>
      <c r="G115" s="15">
        <f t="shared" si="12"/>
        <v>-7.0418443515483027</v>
      </c>
      <c r="H115" s="15">
        <f t="shared" si="13"/>
        <v>176.85488734843199</v>
      </c>
      <c r="I115" s="16" t="s">
        <v>127</v>
      </c>
      <c r="J115" s="13">
        <v>41</v>
      </c>
      <c r="K115" s="18">
        <f t="shared" si="8"/>
        <v>11.388888888888889</v>
      </c>
      <c r="L115" s="13">
        <v>0</v>
      </c>
      <c r="M115" s="13">
        <v>0</v>
      </c>
      <c r="N115" s="15">
        <f t="shared" si="9"/>
        <v>5.2682926829268295</v>
      </c>
      <c r="O115" s="15">
        <f t="shared" si="10"/>
        <v>5.2682926829268295</v>
      </c>
    </row>
    <row r="116" spans="1:15" x14ac:dyDescent="0.25">
      <c r="A116" s="9">
        <v>53</v>
      </c>
      <c r="B116" s="10">
        <f t="shared" si="14"/>
        <v>115</v>
      </c>
      <c r="C116" s="11">
        <v>60</v>
      </c>
      <c r="D116" s="12">
        <v>-6.74</v>
      </c>
      <c r="E116" s="13">
        <f t="shared" si="15"/>
        <v>5175</v>
      </c>
      <c r="F116" s="19">
        <f t="shared" si="11"/>
        <v>5235</v>
      </c>
      <c r="G116" s="15">
        <f t="shared" si="12"/>
        <v>-7.0418443515483027</v>
      </c>
      <c r="H116" s="15">
        <f t="shared" si="13"/>
        <v>169.81304299688369</v>
      </c>
      <c r="I116" s="16" t="s">
        <v>128</v>
      </c>
      <c r="J116" s="13">
        <v>41</v>
      </c>
      <c r="K116" s="18">
        <f t="shared" si="8"/>
        <v>11.388888888888889</v>
      </c>
      <c r="L116" s="13">
        <v>0</v>
      </c>
      <c r="M116" s="13">
        <v>0</v>
      </c>
      <c r="N116" s="15">
        <f t="shared" si="9"/>
        <v>5.2682926829268295</v>
      </c>
      <c r="O116" s="15">
        <f t="shared" si="10"/>
        <v>5.2682926829268295</v>
      </c>
    </row>
    <row r="117" spans="1:15" x14ac:dyDescent="0.25">
      <c r="A117" s="9">
        <v>20</v>
      </c>
      <c r="B117" s="10">
        <f t="shared" si="14"/>
        <v>116</v>
      </c>
      <c r="C117" s="11">
        <v>50</v>
      </c>
      <c r="D117" s="12">
        <v>-7.47</v>
      </c>
      <c r="E117" s="13">
        <f t="shared" si="15"/>
        <v>5235</v>
      </c>
      <c r="F117" s="19">
        <f t="shared" si="11"/>
        <v>5285</v>
      </c>
      <c r="G117" s="15">
        <f t="shared" si="12"/>
        <v>-6.500352751801751</v>
      </c>
      <c r="H117" s="15">
        <f t="shared" si="13"/>
        <v>163.31269024508194</v>
      </c>
      <c r="I117" s="16" t="s">
        <v>129</v>
      </c>
      <c r="J117" s="13">
        <v>47</v>
      </c>
      <c r="K117" s="18">
        <f t="shared" si="8"/>
        <v>13.055555555555555</v>
      </c>
      <c r="L117" s="13">
        <v>0</v>
      </c>
      <c r="M117" s="13">
        <v>0</v>
      </c>
      <c r="N117" s="15">
        <f t="shared" si="9"/>
        <v>3.8297872340425534</v>
      </c>
      <c r="O117" s="15">
        <f t="shared" si="10"/>
        <v>3.8297872340425534</v>
      </c>
    </row>
    <row r="118" spans="1:15" x14ac:dyDescent="0.25">
      <c r="A118" s="9">
        <v>20</v>
      </c>
      <c r="B118" s="10">
        <f t="shared" si="14"/>
        <v>117</v>
      </c>
      <c r="C118" s="11">
        <v>50</v>
      </c>
      <c r="D118" s="12">
        <v>-7.47</v>
      </c>
      <c r="E118" s="13">
        <f t="shared" si="15"/>
        <v>5285</v>
      </c>
      <c r="F118" s="19">
        <f t="shared" si="11"/>
        <v>5335</v>
      </c>
      <c r="G118" s="15">
        <f t="shared" si="12"/>
        <v>-6.500352751801751</v>
      </c>
      <c r="H118" s="15">
        <f t="shared" si="13"/>
        <v>156.81233749328018</v>
      </c>
      <c r="I118" s="16" t="s">
        <v>130</v>
      </c>
      <c r="J118" s="13">
        <v>47</v>
      </c>
      <c r="K118" s="18">
        <f t="shared" si="8"/>
        <v>13.055555555555555</v>
      </c>
      <c r="L118" s="13">
        <v>1</v>
      </c>
      <c r="M118" s="13">
        <v>5</v>
      </c>
      <c r="N118" s="15">
        <f t="shared" si="9"/>
        <v>3.8297872340425534</v>
      </c>
      <c r="O118" s="15">
        <f t="shared" si="10"/>
        <v>8.8297872340425538</v>
      </c>
    </row>
    <row r="119" spans="1:15" x14ac:dyDescent="0.25">
      <c r="A119" s="9">
        <v>20</v>
      </c>
      <c r="B119" s="10">
        <f t="shared" si="14"/>
        <v>118</v>
      </c>
      <c r="C119" s="11">
        <v>50</v>
      </c>
      <c r="D119" s="12">
        <v>-7.47</v>
      </c>
      <c r="E119" s="13">
        <f t="shared" si="15"/>
        <v>5335</v>
      </c>
      <c r="F119" s="19">
        <f t="shared" si="11"/>
        <v>5385</v>
      </c>
      <c r="G119" s="15">
        <f t="shared" si="12"/>
        <v>-6.500352751801751</v>
      </c>
      <c r="H119" s="15">
        <f t="shared" si="13"/>
        <v>150.31198474147843</v>
      </c>
      <c r="I119" s="16" t="s">
        <v>131</v>
      </c>
      <c r="J119" s="13">
        <v>47</v>
      </c>
      <c r="K119" s="18">
        <f t="shared" si="8"/>
        <v>13.055555555555555</v>
      </c>
      <c r="L119" s="13">
        <v>0</v>
      </c>
      <c r="M119" s="13">
        <v>0</v>
      </c>
      <c r="N119" s="15">
        <f t="shared" si="9"/>
        <v>3.8297872340425534</v>
      </c>
      <c r="O119" s="15">
        <f t="shared" si="10"/>
        <v>3.8297872340425534</v>
      </c>
    </row>
    <row r="120" spans="1:15" x14ac:dyDescent="0.25">
      <c r="A120" s="9">
        <v>20</v>
      </c>
      <c r="B120" s="10">
        <f t="shared" si="14"/>
        <v>119</v>
      </c>
      <c r="C120" s="11">
        <v>50</v>
      </c>
      <c r="D120" s="12">
        <v>-7.47</v>
      </c>
      <c r="E120" s="13">
        <f t="shared" si="15"/>
        <v>5385</v>
      </c>
      <c r="F120" s="19">
        <f t="shared" si="11"/>
        <v>5435</v>
      </c>
      <c r="G120" s="15">
        <f t="shared" si="12"/>
        <v>-6.500352751801751</v>
      </c>
      <c r="H120" s="15">
        <f t="shared" si="13"/>
        <v>143.81163198967667</v>
      </c>
      <c r="I120" s="16" t="s">
        <v>132</v>
      </c>
      <c r="J120" s="13">
        <v>47</v>
      </c>
      <c r="K120" s="18">
        <f t="shared" si="8"/>
        <v>13.055555555555555</v>
      </c>
      <c r="L120" s="13">
        <v>1</v>
      </c>
      <c r="M120" s="13">
        <v>5</v>
      </c>
      <c r="N120" s="15">
        <f t="shared" si="9"/>
        <v>3.8297872340425534</v>
      </c>
      <c r="O120" s="15">
        <f t="shared" si="10"/>
        <v>8.8297872340425538</v>
      </c>
    </row>
    <row r="121" spans="1:15" x14ac:dyDescent="0.25">
      <c r="A121" s="9">
        <v>20</v>
      </c>
      <c r="B121" s="10">
        <f t="shared" si="14"/>
        <v>120</v>
      </c>
      <c r="C121" s="11">
        <v>50</v>
      </c>
      <c r="D121" s="12">
        <v>-7.47</v>
      </c>
      <c r="E121" s="13">
        <f t="shared" si="15"/>
        <v>5435</v>
      </c>
      <c r="F121" s="19">
        <f t="shared" si="11"/>
        <v>5485</v>
      </c>
      <c r="G121" s="15">
        <f t="shared" si="12"/>
        <v>-6.500352751801751</v>
      </c>
      <c r="H121" s="15">
        <f t="shared" si="13"/>
        <v>137.31127923787491</v>
      </c>
      <c r="I121" s="16" t="s">
        <v>133</v>
      </c>
      <c r="J121" s="13">
        <v>47</v>
      </c>
      <c r="K121" s="18">
        <f t="shared" si="8"/>
        <v>13.055555555555555</v>
      </c>
      <c r="L121" s="13">
        <v>0</v>
      </c>
      <c r="M121" s="13">
        <v>0</v>
      </c>
      <c r="N121" s="15">
        <f t="shared" si="9"/>
        <v>3.8297872340425534</v>
      </c>
      <c r="O121" s="15">
        <f t="shared" si="10"/>
        <v>3.8297872340425534</v>
      </c>
    </row>
    <row r="122" spans="1:15" x14ac:dyDescent="0.25">
      <c r="A122" s="9">
        <v>20</v>
      </c>
      <c r="B122" s="10">
        <f t="shared" si="14"/>
        <v>121</v>
      </c>
      <c r="C122" s="11">
        <v>50</v>
      </c>
      <c r="D122" s="12">
        <v>-7.47</v>
      </c>
      <c r="E122" s="13">
        <f t="shared" si="15"/>
        <v>5485</v>
      </c>
      <c r="F122" s="19">
        <f t="shared" si="11"/>
        <v>5535</v>
      </c>
      <c r="G122" s="15">
        <f t="shared" si="12"/>
        <v>-6.500352751801751</v>
      </c>
      <c r="H122" s="15">
        <f t="shared" si="13"/>
        <v>130.81092648607316</v>
      </c>
      <c r="I122" s="16" t="s">
        <v>134</v>
      </c>
      <c r="J122" s="13">
        <v>47</v>
      </c>
      <c r="K122" s="18">
        <f t="shared" si="8"/>
        <v>13.055555555555555</v>
      </c>
      <c r="L122" s="13">
        <v>1</v>
      </c>
      <c r="M122" s="13">
        <v>5</v>
      </c>
      <c r="N122" s="15">
        <f t="shared" si="9"/>
        <v>3.8297872340425534</v>
      </c>
      <c r="O122" s="15">
        <f t="shared" si="10"/>
        <v>8.8297872340425538</v>
      </c>
    </row>
    <row r="123" spans="1:15" x14ac:dyDescent="0.25">
      <c r="A123" s="9">
        <v>20</v>
      </c>
      <c r="B123" s="10">
        <f t="shared" si="14"/>
        <v>122</v>
      </c>
      <c r="C123" s="11">
        <v>50</v>
      </c>
      <c r="D123" s="12">
        <v>-7.47</v>
      </c>
      <c r="E123" s="13">
        <f t="shared" si="15"/>
        <v>5535</v>
      </c>
      <c r="F123" s="19">
        <f t="shared" si="11"/>
        <v>5585</v>
      </c>
      <c r="G123" s="15">
        <f t="shared" si="12"/>
        <v>-6.500352751801751</v>
      </c>
      <c r="H123" s="15">
        <f t="shared" si="13"/>
        <v>124.3105737342714</v>
      </c>
      <c r="I123" s="16" t="s">
        <v>135</v>
      </c>
      <c r="J123" s="13">
        <v>47</v>
      </c>
      <c r="K123" s="18">
        <f t="shared" si="8"/>
        <v>13.055555555555555</v>
      </c>
      <c r="L123" s="13">
        <v>0</v>
      </c>
      <c r="M123" s="13">
        <v>0</v>
      </c>
      <c r="N123" s="15">
        <f t="shared" si="9"/>
        <v>3.8297872340425534</v>
      </c>
      <c r="O123" s="15">
        <f t="shared" si="10"/>
        <v>3.8297872340425534</v>
      </c>
    </row>
    <row r="124" spans="1:15" x14ac:dyDescent="0.25">
      <c r="A124" s="9">
        <v>20</v>
      </c>
      <c r="B124" s="10">
        <f t="shared" si="14"/>
        <v>123</v>
      </c>
      <c r="C124" s="11">
        <v>50</v>
      </c>
      <c r="D124" s="12">
        <v>-7.47</v>
      </c>
      <c r="E124" s="13">
        <f t="shared" si="15"/>
        <v>5585</v>
      </c>
      <c r="F124" s="19">
        <f t="shared" si="11"/>
        <v>5635</v>
      </c>
      <c r="G124" s="15">
        <f t="shared" si="12"/>
        <v>-6.500352751801751</v>
      </c>
      <c r="H124" s="15">
        <f t="shared" si="13"/>
        <v>117.81022098246964</v>
      </c>
      <c r="I124" s="16" t="s">
        <v>136</v>
      </c>
      <c r="J124" s="13">
        <v>47</v>
      </c>
      <c r="K124" s="18">
        <f t="shared" si="8"/>
        <v>13.055555555555555</v>
      </c>
      <c r="L124" s="13">
        <v>1</v>
      </c>
      <c r="M124" s="13">
        <v>5</v>
      </c>
      <c r="N124" s="15">
        <f t="shared" si="9"/>
        <v>3.8297872340425534</v>
      </c>
      <c r="O124" s="15">
        <f t="shared" si="10"/>
        <v>8.8297872340425538</v>
      </c>
    </row>
    <row r="125" spans="1:15" x14ac:dyDescent="0.25">
      <c r="A125" s="9">
        <v>20</v>
      </c>
      <c r="B125" s="10">
        <f t="shared" si="14"/>
        <v>124</v>
      </c>
      <c r="C125" s="11">
        <v>50</v>
      </c>
      <c r="D125" s="12">
        <v>-7.47</v>
      </c>
      <c r="E125" s="13">
        <f t="shared" si="15"/>
        <v>5635</v>
      </c>
      <c r="F125" s="19">
        <f t="shared" si="11"/>
        <v>5685</v>
      </c>
      <c r="G125" s="15">
        <f t="shared" si="12"/>
        <v>-6.500352751801751</v>
      </c>
      <c r="H125" s="15">
        <f t="shared" si="13"/>
        <v>111.30986823066789</v>
      </c>
      <c r="I125" s="16" t="s">
        <v>137</v>
      </c>
      <c r="J125" s="13">
        <v>47</v>
      </c>
      <c r="K125" s="18">
        <f t="shared" si="8"/>
        <v>13.055555555555555</v>
      </c>
      <c r="L125" s="13">
        <v>0</v>
      </c>
      <c r="M125" s="13">
        <v>0</v>
      </c>
      <c r="N125" s="15">
        <f t="shared" si="9"/>
        <v>3.8297872340425534</v>
      </c>
      <c r="O125" s="15">
        <f t="shared" si="10"/>
        <v>3.8297872340425534</v>
      </c>
    </row>
    <row r="126" spans="1:15" x14ac:dyDescent="0.25">
      <c r="A126" s="9">
        <v>19</v>
      </c>
      <c r="B126" s="10">
        <f t="shared" si="14"/>
        <v>125</v>
      </c>
      <c r="C126" s="11">
        <v>15</v>
      </c>
      <c r="D126" s="12">
        <v>-3.81</v>
      </c>
      <c r="E126" s="13">
        <f t="shared" si="15"/>
        <v>5685</v>
      </c>
      <c r="F126" s="19">
        <f t="shared" si="11"/>
        <v>5700</v>
      </c>
      <c r="G126" s="15">
        <f t="shared" si="12"/>
        <v>-0.99672072898104103</v>
      </c>
      <c r="H126" s="15">
        <f t="shared" si="13"/>
        <v>110.31314750168684</v>
      </c>
      <c r="I126" s="16" t="s">
        <v>138</v>
      </c>
      <c r="J126" s="13">
        <v>6</v>
      </c>
      <c r="K126" s="18">
        <f t="shared" si="8"/>
        <v>1.6666666666666667</v>
      </c>
      <c r="L126" s="13">
        <v>0</v>
      </c>
      <c r="M126" s="13">
        <v>0</v>
      </c>
      <c r="N126" s="15">
        <f t="shared" si="9"/>
        <v>9</v>
      </c>
      <c r="O126" s="15">
        <f t="shared" si="10"/>
        <v>9</v>
      </c>
    </row>
    <row r="127" spans="1:15" x14ac:dyDescent="0.25">
      <c r="A127" s="9">
        <v>18</v>
      </c>
      <c r="B127" s="10">
        <f t="shared" si="14"/>
        <v>126</v>
      </c>
      <c r="C127" s="11">
        <v>80</v>
      </c>
      <c r="D127" s="12">
        <v>-1.07</v>
      </c>
      <c r="E127" s="13">
        <f t="shared" si="15"/>
        <v>5700</v>
      </c>
      <c r="F127" s="19">
        <f t="shared" si="11"/>
        <v>5780</v>
      </c>
      <c r="G127" s="15">
        <f t="shared" si="12"/>
        <v>-1.4939150007500128</v>
      </c>
      <c r="H127" s="15">
        <f t="shared" si="13"/>
        <v>108.81923250093683</v>
      </c>
      <c r="I127" s="16" t="s">
        <v>139</v>
      </c>
      <c r="J127" s="13">
        <v>34</v>
      </c>
      <c r="K127" s="18">
        <f t="shared" si="8"/>
        <v>9.4444444444444446</v>
      </c>
      <c r="L127" s="13">
        <v>1</v>
      </c>
      <c r="M127" s="13">
        <v>5</v>
      </c>
      <c r="N127" s="15">
        <f t="shared" si="9"/>
        <v>8.4705882352941178</v>
      </c>
      <c r="O127" s="15">
        <f t="shared" si="10"/>
        <v>13.470588235294118</v>
      </c>
    </row>
    <row r="128" spans="1:15" x14ac:dyDescent="0.25">
      <c r="A128" s="9">
        <v>18</v>
      </c>
      <c r="B128" s="10">
        <f t="shared" si="14"/>
        <v>127</v>
      </c>
      <c r="C128" s="11">
        <v>80</v>
      </c>
      <c r="D128" s="12">
        <v>-1.07</v>
      </c>
      <c r="E128" s="13">
        <f t="shared" si="15"/>
        <v>5780</v>
      </c>
      <c r="F128" s="19">
        <f t="shared" si="11"/>
        <v>5860</v>
      </c>
      <c r="G128" s="15">
        <f t="shared" si="12"/>
        <v>-1.4939150007500128</v>
      </c>
      <c r="H128" s="15">
        <f t="shared" si="13"/>
        <v>107.32531750018683</v>
      </c>
      <c r="I128" s="16" t="s">
        <v>140</v>
      </c>
      <c r="J128" s="13">
        <v>34</v>
      </c>
      <c r="K128" s="18">
        <f t="shared" si="8"/>
        <v>9.4444444444444446</v>
      </c>
      <c r="L128" s="13">
        <v>0</v>
      </c>
      <c r="M128" s="13">
        <v>0</v>
      </c>
      <c r="N128" s="15">
        <f t="shared" si="9"/>
        <v>8.4705882352941178</v>
      </c>
      <c r="O128" s="15">
        <f t="shared" si="10"/>
        <v>8.4705882352941178</v>
      </c>
    </row>
    <row r="129" spans="1:15" x14ac:dyDescent="0.25">
      <c r="A129" s="9">
        <v>17</v>
      </c>
      <c r="B129" s="10">
        <f t="shared" si="14"/>
        <v>128</v>
      </c>
      <c r="C129" s="11">
        <v>30</v>
      </c>
      <c r="D129" s="12">
        <v>-1.91</v>
      </c>
      <c r="E129" s="13">
        <f t="shared" si="15"/>
        <v>5860</v>
      </c>
      <c r="F129" s="19">
        <f t="shared" si="11"/>
        <v>5890</v>
      </c>
      <c r="G129" s="15">
        <f t="shared" si="12"/>
        <v>-0.99988844557313838</v>
      </c>
      <c r="H129" s="15">
        <f t="shared" si="13"/>
        <v>106.32542905461369</v>
      </c>
      <c r="I129" s="16" t="s">
        <v>141</v>
      </c>
      <c r="J129" s="13">
        <v>22</v>
      </c>
      <c r="K129" s="18">
        <f t="shared" si="8"/>
        <v>6.1111111111111107</v>
      </c>
      <c r="L129" s="13">
        <v>0</v>
      </c>
      <c r="M129" s="13">
        <v>0</v>
      </c>
      <c r="N129" s="15">
        <f t="shared" si="9"/>
        <v>4.9090909090909092</v>
      </c>
      <c r="O129" s="15">
        <f t="shared" si="10"/>
        <v>4.9090909090909092</v>
      </c>
    </row>
    <row r="130" spans="1:15" x14ac:dyDescent="0.25">
      <c r="A130" s="9">
        <v>16</v>
      </c>
      <c r="B130" s="10">
        <f t="shared" si="14"/>
        <v>129</v>
      </c>
      <c r="C130" s="11">
        <v>50</v>
      </c>
      <c r="D130" s="12">
        <v>-2.58</v>
      </c>
      <c r="E130" s="13">
        <f t="shared" si="15"/>
        <v>5890</v>
      </c>
      <c r="F130" s="19">
        <f t="shared" si="11"/>
        <v>5940</v>
      </c>
      <c r="G130" s="15">
        <f t="shared" si="12"/>
        <v>-2.2507139430598282</v>
      </c>
      <c r="H130" s="15">
        <f t="shared" si="13"/>
        <v>104.07471511155387</v>
      </c>
      <c r="I130" s="16" t="s">
        <v>142</v>
      </c>
      <c r="J130" s="13">
        <v>34</v>
      </c>
      <c r="K130" s="18">
        <f t="shared" si="8"/>
        <v>9.4444444444444446</v>
      </c>
      <c r="L130" s="13">
        <v>1</v>
      </c>
      <c r="M130" s="13">
        <v>5</v>
      </c>
      <c r="N130" s="15">
        <f t="shared" si="9"/>
        <v>5.2941176470588234</v>
      </c>
      <c r="O130" s="15">
        <f t="shared" si="10"/>
        <v>10.294117647058822</v>
      </c>
    </row>
    <row r="131" spans="1:15" x14ac:dyDescent="0.25">
      <c r="A131" s="9">
        <v>16</v>
      </c>
      <c r="B131" s="10">
        <f t="shared" si="14"/>
        <v>130</v>
      </c>
      <c r="C131" s="11">
        <v>50</v>
      </c>
      <c r="D131" s="12">
        <v>-2.58</v>
      </c>
      <c r="E131" s="13">
        <f t="shared" si="15"/>
        <v>5940</v>
      </c>
      <c r="F131" s="19">
        <f t="shared" si="11"/>
        <v>5990</v>
      </c>
      <c r="G131" s="15">
        <f t="shared" si="12"/>
        <v>-2.2507139430598282</v>
      </c>
      <c r="H131" s="15">
        <f t="shared" si="13"/>
        <v>101.82400116849405</v>
      </c>
      <c r="I131" s="16" t="s">
        <v>143</v>
      </c>
      <c r="J131" s="13">
        <v>34</v>
      </c>
      <c r="K131" s="18">
        <f t="shared" ref="K131:K163" si="16">J131*1000/3600</f>
        <v>9.4444444444444446</v>
      </c>
      <c r="L131" s="13">
        <v>0</v>
      </c>
      <c r="M131" s="13">
        <v>0</v>
      </c>
      <c r="N131" s="15">
        <f t="shared" ref="N131:N163" si="17">C131/K131</f>
        <v>5.2941176470588234</v>
      </c>
      <c r="O131" s="15">
        <f t="shared" ref="O131:O163" si="18">N131+M131</f>
        <v>5.2941176470588234</v>
      </c>
    </row>
    <row r="132" spans="1:15" x14ac:dyDescent="0.25">
      <c r="A132" s="9">
        <v>16</v>
      </c>
      <c r="B132" s="10">
        <f t="shared" si="14"/>
        <v>131</v>
      </c>
      <c r="C132" s="11">
        <v>50</v>
      </c>
      <c r="D132" s="12">
        <v>-2.58</v>
      </c>
      <c r="E132" s="13">
        <f t="shared" si="15"/>
        <v>5990</v>
      </c>
      <c r="F132" s="19">
        <f t="shared" si="11"/>
        <v>6040</v>
      </c>
      <c r="G132" s="15">
        <f t="shared" si="12"/>
        <v>-2.2507139430598282</v>
      </c>
      <c r="H132" s="15">
        <f t="shared" ref="H132:H163" si="19">H131+G132</f>
        <v>99.573287225434228</v>
      </c>
      <c r="I132" s="16" t="s">
        <v>144</v>
      </c>
      <c r="J132" s="13">
        <v>34</v>
      </c>
      <c r="K132" s="18">
        <f t="shared" si="16"/>
        <v>9.4444444444444446</v>
      </c>
      <c r="L132" s="13">
        <v>0</v>
      </c>
      <c r="M132" s="13">
        <v>0</v>
      </c>
      <c r="N132" s="15">
        <f t="shared" si="17"/>
        <v>5.2941176470588234</v>
      </c>
      <c r="O132" s="15">
        <f t="shared" si="18"/>
        <v>5.2941176470588234</v>
      </c>
    </row>
    <row r="133" spans="1:15" x14ac:dyDescent="0.25">
      <c r="A133" s="9">
        <v>16</v>
      </c>
      <c r="B133" s="10">
        <f t="shared" ref="B133:B163" si="20">B132+1</f>
        <v>132</v>
      </c>
      <c r="C133" s="11">
        <v>50</v>
      </c>
      <c r="D133" s="12">
        <v>-2.58</v>
      </c>
      <c r="E133" s="13">
        <f t="shared" si="15"/>
        <v>6040</v>
      </c>
      <c r="F133" s="19">
        <f t="shared" ref="F133:F201" si="21">E133+C133</f>
        <v>6090</v>
      </c>
      <c r="G133" s="15">
        <f t="shared" si="12"/>
        <v>-2.2507139430598282</v>
      </c>
      <c r="H133" s="15">
        <f t="shared" si="19"/>
        <v>97.322573282374407</v>
      </c>
      <c r="I133" s="16" t="s">
        <v>145</v>
      </c>
      <c r="J133" s="13">
        <v>34</v>
      </c>
      <c r="K133" s="18">
        <f t="shared" si="16"/>
        <v>9.4444444444444446</v>
      </c>
      <c r="L133" s="13">
        <v>0</v>
      </c>
      <c r="M133" s="13">
        <v>0</v>
      </c>
      <c r="N133" s="15">
        <f t="shared" si="17"/>
        <v>5.2941176470588234</v>
      </c>
      <c r="O133" s="15">
        <f t="shared" si="18"/>
        <v>5.2941176470588234</v>
      </c>
    </row>
    <row r="134" spans="1:15" x14ac:dyDescent="0.25">
      <c r="A134" s="9">
        <v>15</v>
      </c>
      <c r="B134" s="10">
        <f t="shared" si="20"/>
        <v>133</v>
      </c>
      <c r="C134" s="11">
        <v>40</v>
      </c>
      <c r="D134" s="12">
        <v>-9.23</v>
      </c>
      <c r="E134" s="13">
        <f t="shared" si="15"/>
        <v>6090</v>
      </c>
      <c r="F134" s="19">
        <f t="shared" si="21"/>
        <v>6130</v>
      </c>
      <c r="G134" s="15">
        <f t="shared" si="12"/>
        <v>-6.4159211636716691</v>
      </c>
      <c r="H134" s="15">
        <f t="shared" si="19"/>
        <v>90.906652118702738</v>
      </c>
      <c r="I134" s="16" t="s">
        <v>146</v>
      </c>
      <c r="J134" s="13">
        <v>21</v>
      </c>
      <c r="K134" s="18">
        <f t="shared" si="16"/>
        <v>5.833333333333333</v>
      </c>
      <c r="L134" s="13">
        <v>1</v>
      </c>
      <c r="M134" s="13">
        <v>5</v>
      </c>
      <c r="N134" s="15">
        <f t="shared" si="17"/>
        <v>6.8571428571428577</v>
      </c>
      <c r="O134" s="15">
        <f t="shared" si="18"/>
        <v>11.857142857142858</v>
      </c>
    </row>
    <row r="135" spans="1:15" x14ac:dyDescent="0.25">
      <c r="A135" s="9">
        <v>15</v>
      </c>
      <c r="B135" s="10">
        <f t="shared" si="20"/>
        <v>134</v>
      </c>
      <c r="C135" s="11">
        <v>40</v>
      </c>
      <c r="D135" s="12">
        <v>-9.23</v>
      </c>
      <c r="E135" s="13">
        <f t="shared" si="15"/>
        <v>6130</v>
      </c>
      <c r="F135" s="19">
        <f t="shared" si="21"/>
        <v>6170</v>
      </c>
      <c r="G135" s="15">
        <f t="shared" si="12"/>
        <v>-6.4159211636716691</v>
      </c>
      <c r="H135" s="15">
        <f t="shared" si="19"/>
        <v>84.490730955031069</v>
      </c>
      <c r="I135" s="16" t="s">
        <v>147</v>
      </c>
      <c r="J135" s="13">
        <v>21</v>
      </c>
      <c r="K135" s="18">
        <f t="shared" si="16"/>
        <v>5.833333333333333</v>
      </c>
      <c r="L135" s="13">
        <v>1</v>
      </c>
      <c r="M135" s="13">
        <v>5</v>
      </c>
      <c r="N135" s="15">
        <f t="shared" si="17"/>
        <v>6.8571428571428577</v>
      </c>
      <c r="O135" s="15">
        <f t="shared" si="18"/>
        <v>11.857142857142858</v>
      </c>
    </row>
    <row r="136" spans="1:15" x14ac:dyDescent="0.25">
      <c r="A136" s="9">
        <v>14</v>
      </c>
      <c r="B136" s="10">
        <f t="shared" si="20"/>
        <v>135</v>
      </c>
      <c r="C136" s="11">
        <v>60</v>
      </c>
      <c r="D136" s="12">
        <v>-1.86</v>
      </c>
      <c r="E136" s="13">
        <f t="shared" si="15"/>
        <v>6170</v>
      </c>
      <c r="F136" s="19">
        <f t="shared" si="21"/>
        <v>6230</v>
      </c>
      <c r="G136" s="15">
        <f t="shared" si="12"/>
        <v>-1.9474453491822954</v>
      </c>
      <c r="H136" s="15">
        <f t="shared" si="19"/>
        <v>82.54328560584878</v>
      </c>
      <c r="I136" s="16" t="s">
        <v>148</v>
      </c>
      <c r="J136" s="13">
        <v>24</v>
      </c>
      <c r="K136" s="18">
        <f t="shared" si="16"/>
        <v>6.666666666666667</v>
      </c>
      <c r="L136" s="13">
        <v>0</v>
      </c>
      <c r="M136" s="13">
        <v>0</v>
      </c>
      <c r="N136" s="15">
        <f t="shared" si="17"/>
        <v>9</v>
      </c>
      <c r="O136" s="15">
        <f t="shared" si="18"/>
        <v>9</v>
      </c>
    </row>
    <row r="137" spans="1:15" x14ac:dyDescent="0.25">
      <c r="A137" s="9">
        <v>14</v>
      </c>
      <c r="B137" s="10">
        <f t="shared" si="20"/>
        <v>136</v>
      </c>
      <c r="C137" s="11">
        <v>60</v>
      </c>
      <c r="D137" s="12">
        <v>-1.86</v>
      </c>
      <c r="E137" s="13">
        <f t="shared" si="15"/>
        <v>6230</v>
      </c>
      <c r="F137" s="19">
        <f t="shared" si="21"/>
        <v>6290</v>
      </c>
      <c r="G137" s="15">
        <f t="shared" ref="G137:G164" si="22">C137*SIN(RADIANS(D137))</f>
        <v>-1.9474453491822954</v>
      </c>
      <c r="H137" s="15">
        <f t="shared" si="19"/>
        <v>80.595840256666492</v>
      </c>
      <c r="I137" s="16" t="s">
        <v>149</v>
      </c>
      <c r="J137" s="13">
        <v>24</v>
      </c>
      <c r="K137" s="18">
        <f t="shared" si="16"/>
        <v>6.666666666666667</v>
      </c>
      <c r="L137" s="13">
        <v>1</v>
      </c>
      <c r="M137" s="13">
        <v>5</v>
      </c>
      <c r="N137" s="15">
        <f t="shared" si="17"/>
        <v>9</v>
      </c>
      <c r="O137" s="15">
        <f t="shared" si="18"/>
        <v>14</v>
      </c>
    </row>
    <row r="138" spans="1:15" x14ac:dyDescent="0.25">
      <c r="A138" s="9">
        <v>14</v>
      </c>
      <c r="B138" s="10">
        <f t="shared" si="20"/>
        <v>137</v>
      </c>
      <c r="C138" s="11">
        <v>65</v>
      </c>
      <c r="D138" s="12">
        <v>-1.86</v>
      </c>
      <c r="E138" s="13">
        <f t="shared" ref="E138:E149" si="23" xml:space="preserve"> F137</f>
        <v>6290</v>
      </c>
      <c r="F138" s="19">
        <f t="shared" si="21"/>
        <v>6355</v>
      </c>
      <c r="G138" s="15">
        <f t="shared" si="22"/>
        <v>-2.1097324616141533</v>
      </c>
      <c r="H138" s="15">
        <f t="shared" si="19"/>
        <v>78.486107795052334</v>
      </c>
      <c r="I138" s="16" t="s">
        <v>150</v>
      </c>
      <c r="J138" s="13">
        <v>24</v>
      </c>
      <c r="K138" s="18">
        <f t="shared" si="16"/>
        <v>6.666666666666667</v>
      </c>
      <c r="L138" s="13">
        <v>0</v>
      </c>
      <c r="M138" s="13">
        <v>0</v>
      </c>
      <c r="N138" s="15">
        <f t="shared" si="17"/>
        <v>9.75</v>
      </c>
      <c r="O138" s="15">
        <f t="shared" si="18"/>
        <v>9.75</v>
      </c>
    </row>
    <row r="139" spans="1:15" x14ac:dyDescent="0.25">
      <c r="A139" s="9">
        <v>13</v>
      </c>
      <c r="B139" s="10">
        <f t="shared" si="20"/>
        <v>138</v>
      </c>
      <c r="C139" s="11">
        <v>35</v>
      </c>
      <c r="D139" s="12">
        <v>-1.64</v>
      </c>
      <c r="E139" s="13">
        <f t="shared" si="23"/>
        <v>6355</v>
      </c>
      <c r="F139" s="19">
        <f t="shared" si="21"/>
        <v>6390</v>
      </c>
      <c r="G139" s="15">
        <f t="shared" si="22"/>
        <v>-1.0016821980303185</v>
      </c>
      <c r="H139" s="15">
        <f t="shared" si="19"/>
        <v>77.48442559702201</v>
      </c>
      <c r="I139" s="16" t="s">
        <v>151</v>
      </c>
      <c r="J139" s="13">
        <v>24</v>
      </c>
      <c r="K139" s="18">
        <f t="shared" si="16"/>
        <v>6.666666666666667</v>
      </c>
      <c r="L139" s="13">
        <v>0</v>
      </c>
      <c r="M139" s="13">
        <v>0</v>
      </c>
      <c r="N139" s="15">
        <f t="shared" si="17"/>
        <v>5.25</v>
      </c>
      <c r="O139" s="15">
        <f t="shared" si="18"/>
        <v>5.25</v>
      </c>
    </row>
    <row r="140" spans="1:15" x14ac:dyDescent="0.25">
      <c r="A140" s="9">
        <v>12</v>
      </c>
      <c r="B140" s="10">
        <f t="shared" si="20"/>
        <v>139</v>
      </c>
      <c r="C140" s="11">
        <v>50</v>
      </c>
      <c r="D140" s="12">
        <v>-2</v>
      </c>
      <c r="E140" s="13">
        <f t="shared" si="23"/>
        <v>6390</v>
      </c>
      <c r="F140" s="19">
        <f t="shared" si="21"/>
        <v>6440</v>
      </c>
      <c r="G140" s="15">
        <f t="shared" si="22"/>
        <v>-1.7449748351250485</v>
      </c>
      <c r="H140" s="15">
        <f t="shared" si="19"/>
        <v>75.739450761896961</v>
      </c>
      <c r="I140" s="16" t="s">
        <v>152</v>
      </c>
      <c r="J140" s="13">
        <v>38</v>
      </c>
      <c r="K140" s="18">
        <f t="shared" si="16"/>
        <v>10.555555555555555</v>
      </c>
      <c r="L140" s="13">
        <v>0</v>
      </c>
      <c r="M140" s="13">
        <v>0</v>
      </c>
      <c r="N140" s="15">
        <f t="shared" si="17"/>
        <v>4.7368421052631584</v>
      </c>
      <c r="O140" s="15">
        <f t="shared" si="18"/>
        <v>4.7368421052631584</v>
      </c>
    </row>
    <row r="141" spans="1:15" x14ac:dyDescent="0.25">
      <c r="A141" s="9">
        <v>12</v>
      </c>
      <c r="B141" s="10">
        <f t="shared" si="20"/>
        <v>140</v>
      </c>
      <c r="C141" s="11">
        <v>50</v>
      </c>
      <c r="D141" s="12">
        <v>-2</v>
      </c>
      <c r="E141" s="13">
        <f t="shared" si="23"/>
        <v>6440</v>
      </c>
      <c r="F141" s="19">
        <f t="shared" si="21"/>
        <v>6490</v>
      </c>
      <c r="G141" s="15">
        <f t="shared" si="22"/>
        <v>-1.7449748351250485</v>
      </c>
      <c r="H141" s="15">
        <f t="shared" si="19"/>
        <v>73.994475926771912</v>
      </c>
      <c r="I141" s="16" t="s">
        <v>153</v>
      </c>
      <c r="J141" s="13">
        <v>38</v>
      </c>
      <c r="K141" s="18">
        <f t="shared" si="16"/>
        <v>10.555555555555555</v>
      </c>
      <c r="L141" s="13">
        <v>1</v>
      </c>
      <c r="M141" s="13">
        <v>5</v>
      </c>
      <c r="N141" s="15">
        <f t="shared" si="17"/>
        <v>4.7368421052631584</v>
      </c>
      <c r="O141" s="15">
        <f t="shared" si="18"/>
        <v>9.7368421052631575</v>
      </c>
    </row>
    <row r="142" spans="1:15" x14ac:dyDescent="0.25">
      <c r="A142" s="9">
        <v>12</v>
      </c>
      <c r="B142" s="10">
        <f t="shared" si="20"/>
        <v>141</v>
      </c>
      <c r="C142" s="11">
        <v>50</v>
      </c>
      <c r="D142" s="12">
        <v>-2</v>
      </c>
      <c r="E142" s="13">
        <f t="shared" si="23"/>
        <v>6490</v>
      </c>
      <c r="F142" s="19">
        <f t="shared" si="21"/>
        <v>6540</v>
      </c>
      <c r="G142" s="15">
        <f t="shared" si="22"/>
        <v>-1.7449748351250485</v>
      </c>
      <c r="H142" s="15">
        <f t="shared" si="19"/>
        <v>72.249501091646863</v>
      </c>
      <c r="I142" s="16" t="s">
        <v>154</v>
      </c>
      <c r="J142" s="13">
        <v>38</v>
      </c>
      <c r="K142" s="18">
        <f t="shared" si="16"/>
        <v>10.555555555555555</v>
      </c>
      <c r="L142" s="13">
        <v>0</v>
      </c>
      <c r="M142" s="13">
        <v>0</v>
      </c>
      <c r="N142" s="15">
        <f t="shared" si="17"/>
        <v>4.7368421052631584</v>
      </c>
      <c r="O142" s="15">
        <f t="shared" si="18"/>
        <v>4.7368421052631584</v>
      </c>
    </row>
    <row r="143" spans="1:15" x14ac:dyDescent="0.25">
      <c r="A143" s="9">
        <v>12</v>
      </c>
      <c r="B143" s="10">
        <f t="shared" si="20"/>
        <v>142</v>
      </c>
      <c r="C143" s="11">
        <v>50</v>
      </c>
      <c r="D143" s="12">
        <v>-2</v>
      </c>
      <c r="E143" s="13">
        <f t="shared" si="23"/>
        <v>6540</v>
      </c>
      <c r="F143" s="19">
        <f t="shared" si="21"/>
        <v>6590</v>
      </c>
      <c r="G143" s="15">
        <f t="shared" si="22"/>
        <v>-1.7449748351250485</v>
      </c>
      <c r="H143" s="15">
        <f t="shared" si="19"/>
        <v>70.504526256521814</v>
      </c>
      <c r="I143" s="16" t="s">
        <v>155</v>
      </c>
      <c r="J143" s="13">
        <v>38</v>
      </c>
      <c r="K143" s="18">
        <f t="shared" si="16"/>
        <v>10.555555555555555</v>
      </c>
      <c r="L143" s="13">
        <v>1</v>
      </c>
      <c r="M143" s="13">
        <v>5</v>
      </c>
      <c r="N143" s="15">
        <f t="shared" si="17"/>
        <v>4.7368421052631584</v>
      </c>
      <c r="O143" s="15">
        <f t="shared" si="18"/>
        <v>9.7368421052631575</v>
      </c>
    </row>
    <row r="144" spans="1:15" x14ac:dyDescent="0.25">
      <c r="A144" s="9">
        <v>11</v>
      </c>
      <c r="B144" s="10">
        <f t="shared" si="20"/>
        <v>143</v>
      </c>
      <c r="C144" s="11">
        <v>50</v>
      </c>
      <c r="D144" s="12">
        <v>-4.57</v>
      </c>
      <c r="E144" s="13">
        <f t="shared" si="23"/>
        <v>6590</v>
      </c>
      <c r="F144" s="19">
        <f t="shared" si="21"/>
        <v>6640</v>
      </c>
      <c r="G144" s="15">
        <f t="shared" si="22"/>
        <v>-3.9838500579454776</v>
      </c>
      <c r="H144" s="15">
        <f t="shared" si="19"/>
        <v>66.520676198576339</v>
      </c>
      <c r="I144" s="16" t="s">
        <v>156</v>
      </c>
      <c r="J144" s="13">
        <v>38</v>
      </c>
      <c r="K144" s="18">
        <f t="shared" si="16"/>
        <v>10.555555555555555</v>
      </c>
      <c r="L144" s="13">
        <v>0</v>
      </c>
      <c r="M144" s="13">
        <v>0</v>
      </c>
      <c r="N144" s="15">
        <f t="shared" si="17"/>
        <v>4.7368421052631584</v>
      </c>
      <c r="O144" s="15">
        <f t="shared" si="18"/>
        <v>4.7368421052631584</v>
      </c>
    </row>
    <row r="145" spans="1:15" x14ac:dyDescent="0.25">
      <c r="A145" s="9">
        <v>10</v>
      </c>
      <c r="B145" s="10">
        <f t="shared" si="20"/>
        <v>144</v>
      </c>
      <c r="C145" s="11">
        <v>50</v>
      </c>
      <c r="D145" s="12">
        <v>-3.81</v>
      </c>
      <c r="E145" s="13">
        <f t="shared" si="23"/>
        <v>6640</v>
      </c>
      <c r="F145" s="19">
        <f t="shared" si="21"/>
        <v>6690</v>
      </c>
      <c r="G145" s="15">
        <f t="shared" si="22"/>
        <v>-3.3224024299368033</v>
      </c>
      <c r="H145" s="15">
        <f t="shared" si="19"/>
        <v>63.198273768639538</v>
      </c>
      <c r="I145" s="16" t="s">
        <v>157</v>
      </c>
      <c r="J145" s="13">
        <v>35</v>
      </c>
      <c r="K145" s="18">
        <f t="shared" si="16"/>
        <v>9.7222222222222214</v>
      </c>
      <c r="L145" s="13">
        <v>0</v>
      </c>
      <c r="M145" s="13">
        <v>0</v>
      </c>
      <c r="N145" s="15">
        <f t="shared" si="17"/>
        <v>5.1428571428571432</v>
      </c>
      <c r="O145" s="15">
        <f t="shared" si="18"/>
        <v>5.1428571428571432</v>
      </c>
    </row>
    <row r="146" spans="1:15" x14ac:dyDescent="0.25">
      <c r="A146" s="9">
        <v>10</v>
      </c>
      <c r="B146" s="10">
        <f t="shared" si="20"/>
        <v>145</v>
      </c>
      <c r="C146" s="11">
        <v>40</v>
      </c>
      <c r="D146" s="12">
        <v>-3.81</v>
      </c>
      <c r="E146" s="13">
        <f t="shared" si="23"/>
        <v>6690</v>
      </c>
      <c r="F146" s="19">
        <f t="shared" si="21"/>
        <v>6730</v>
      </c>
      <c r="G146" s="15">
        <f t="shared" si="22"/>
        <v>-2.657921943949443</v>
      </c>
      <c r="H146" s="15">
        <f t="shared" si="19"/>
        <v>60.540351824690092</v>
      </c>
      <c r="I146" s="16" t="s">
        <v>158</v>
      </c>
      <c r="J146" s="13">
        <v>35</v>
      </c>
      <c r="K146" s="18">
        <f t="shared" si="16"/>
        <v>9.7222222222222214</v>
      </c>
      <c r="L146" s="13">
        <v>1</v>
      </c>
      <c r="M146" s="13">
        <v>5</v>
      </c>
      <c r="N146" s="15">
        <f t="shared" si="17"/>
        <v>4.1142857142857148</v>
      </c>
      <c r="O146" s="15">
        <f t="shared" si="18"/>
        <v>9.1142857142857139</v>
      </c>
    </row>
    <row r="147" spans="1:15" x14ac:dyDescent="0.25">
      <c r="A147" s="9">
        <v>54</v>
      </c>
      <c r="B147" s="10">
        <f t="shared" si="20"/>
        <v>146</v>
      </c>
      <c r="C147" s="11">
        <v>70</v>
      </c>
      <c r="D147" s="12">
        <v>-0.75</v>
      </c>
      <c r="E147" s="13">
        <f t="shared" si="23"/>
        <v>6730</v>
      </c>
      <c r="F147" s="19">
        <f t="shared" si="21"/>
        <v>6800</v>
      </c>
      <c r="G147" s="15">
        <f t="shared" si="22"/>
        <v>-0.9162716899941109</v>
      </c>
      <c r="H147" s="15">
        <f t="shared" si="19"/>
        <v>59.62408013469598</v>
      </c>
      <c r="I147" s="16" t="s">
        <v>159</v>
      </c>
      <c r="J147" s="13">
        <v>37</v>
      </c>
      <c r="K147" s="18">
        <f t="shared" si="16"/>
        <v>10.277777777777779</v>
      </c>
      <c r="L147" s="13">
        <v>0</v>
      </c>
      <c r="M147" s="13">
        <v>0</v>
      </c>
      <c r="N147" s="15">
        <f t="shared" si="17"/>
        <v>6.8108108108108105</v>
      </c>
      <c r="O147" s="15">
        <f t="shared" si="18"/>
        <v>6.8108108108108105</v>
      </c>
    </row>
    <row r="148" spans="1:15" x14ac:dyDescent="0.25">
      <c r="A148" s="9">
        <v>55</v>
      </c>
      <c r="B148" s="10">
        <f t="shared" si="20"/>
        <v>147</v>
      </c>
      <c r="C148" s="11">
        <v>50</v>
      </c>
      <c r="D148" s="12">
        <v>-0.56999999999999995</v>
      </c>
      <c r="E148" s="13">
        <f t="shared" si="23"/>
        <v>6800</v>
      </c>
      <c r="F148" s="19">
        <f t="shared" si="21"/>
        <v>6850</v>
      </c>
      <c r="G148" s="15">
        <f t="shared" si="22"/>
        <v>-0.49741063191871782</v>
      </c>
      <c r="H148" s="15">
        <f t="shared" si="19"/>
        <v>59.126669502777261</v>
      </c>
      <c r="I148" s="16" t="s">
        <v>160</v>
      </c>
      <c r="J148" s="13">
        <v>45</v>
      </c>
      <c r="K148" s="18">
        <f t="shared" si="16"/>
        <v>12.5</v>
      </c>
      <c r="L148" s="13">
        <v>0</v>
      </c>
      <c r="M148" s="13">
        <v>0</v>
      </c>
      <c r="N148" s="15">
        <f t="shared" si="17"/>
        <v>4</v>
      </c>
      <c r="O148" s="15">
        <f t="shared" si="18"/>
        <v>4</v>
      </c>
    </row>
    <row r="149" spans="1:15" x14ac:dyDescent="0.25">
      <c r="A149" s="9">
        <v>55</v>
      </c>
      <c r="B149" s="10">
        <f t="shared" si="20"/>
        <v>148</v>
      </c>
      <c r="C149" s="11">
        <v>50</v>
      </c>
      <c r="D149" s="12">
        <v>-0.56999999999999995</v>
      </c>
      <c r="E149" s="13">
        <f t="shared" si="23"/>
        <v>6850</v>
      </c>
      <c r="F149" s="19">
        <f t="shared" si="21"/>
        <v>6900</v>
      </c>
      <c r="G149" s="15">
        <f t="shared" si="22"/>
        <v>-0.49741063191871782</v>
      </c>
      <c r="H149" s="15">
        <f t="shared" si="19"/>
        <v>58.629258870858543</v>
      </c>
      <c r="I149" s="16" t="s">
        <v>161</v>
      </c>
      <c r="J149" s="13">
        <v>45</v>
      </c>
      <c r="K149" s="18">
        <f t="shared" si="16"/>
        <v>12.5</v>
      </c>
      <c r="L149" s="13">
        <v>0</v>
      </c>
      <c r="M149" s="13">
        <v>0</v>
      </c>
      <c r="N149" s="15">
        <f t="shared" si="17"/>
        <v>4</v>
      </c>
      <c r="O149" s="15">
        <f t="shared" si="18"/>
        <v>4</v>
      </c>
    </row>
    <row r="150" spans="1:15" x14ac:dyDescent="0.25">
      <c r="A150" s="9">
        <v>56</v>
      </c>
      <c r="B150" s="10">
        <f t="shared" si="20"/>
        <v>149</v>
      </c>
      <c r="C150" s="11">
        <v>70</v>
      </c>
      <c r="D150" s="12">
        <v>-2.86</v>
      </c>
      <c r="E150" s="21">
        <f xml:space="preserve"> F149</f>
        <v>6900</v>
      </c>
      <c r="F150" s="19">
        <f t="shared" si="21"/>
        <v>6970</v>
      </c>
      <c r="G150" s="15">
        <f t="shared" si="22"/>
        <v>-3.492698311249562</v>
      </c>
      <c r="H150" s="15">
        <f t="shared" si="19"/>
        <v>55.136560559608981</v>
      </c>
      <c r="I150" s="16" t="s">
        <v>162</v>
      </c>
      <c r="J150" s="13">
        <v>28</v>
      </c>
      <c r="K150" s="18">
        <f t="shared" si="16"/>
        <v>7.7777777777777777</v>
      </c>
      <c r="L150" s="13">
        <v>0</v>
      </c>
      <c r="M150" s="13">
        <v>0</v>
      </c>
      <c r="N150" s="15">
        <f t="shared" si="17"/>
        <v>9</v>
      </c>
      <c r="O150" s="15">
        <f t="shared" si="18"/>
        <v>9</v>
      </c>
    </row>
    <row r="151" spans="1:15" x14ac:dyDescent="0.25">
      <c r="A151" s="9">
        <v>9</v>
      </c>
      <c r="B151" s="10">
        <f t="shared" si="20"/>
        <v>150</v>
      </c>
      <c r="C151" s="11">
        <v>50</v>
      </c>
      <c r="D151" s="12">
        <v>-4.9000000000000004</v>
      </c>
      <c r="E151" s="21">
        <f t="shared" ref="E151:E163" si="24" xml:space="preserve"> F150</f>
        <v>6970</v>
      </c>
      <c r="F151" s="19">
        <f t="shared" si="21"/>
        <v>7020</v>
      </c>
      <c r="G151" s="15">
        <f t="shared" si="22"/>
        <v>-4.2708461568683731</v>
      </c>
      <c r="H151" s="15">
        <f t="shared" si="19"/>
        <v>50.865714402740608</v>
      </c>
      <c r="I151" s="16" t="s">
        <v>163</v>
      </c>
      <c r="J151" s="13">
        <v>17</v>
      </c>
      <c r="K151" s="18">
        <f t="shared" si="16"/>
        <v>4.7222222222222223</v>
      </c>
      <c r="L151" s="13">
        <v>0</v>
      </c>
      <c r="M151" s="13">
        <v>0</v>
      </c>
      <c r="N151" s="15">
        <f t="shared" si="17"/>
        <v>10.588235294117647</v>
      </c>
      <c r="O151" s="15">
        <f t="shared" si="18"/>
        <v>10.588235294117647</v>
      </c>
    </row>
    <row r="152" spans="1:15" x14ac:dyDescent="0.25">
      <c r="A152" s="9">
        <v>9</v>
      </c>
      <c r="B152" s="10">
        <f t="shared" si="20"/>
        <v>151</v>
      </c>
      <c r="C152" s="11">
        <v>50</v>
      </c>
      <c r="D152" s="12">
        <v>-4.9000000000000004</v>
      </c>
      <c r="E152" s="21">
        <f t="shared" si="24"/>
        <v>7020</v>
      </c>
      <c r="F152" s="19">
        <f t="shared" si="21"/>
        <v>7070</v>
      </c>
      <c r="G152" s="15">
        <f t="shared" si="22"/>
        <v>-4.2708461568683731</v>
      </c>
      <c r="H152" s="15">
        <f t="shared" si="19"/>
        <v>46.594868245872235</v>
      </c>
      <c r="I152" s="16" t="s">
        <v>164</v>
      </c>
      <c r="J152" s="13">
        <v>17</v>
      </c>
      <c r="K152" s="18">
        <f t="shared" si="16"/>
        <v>4.7222222222222223</v>
      </c>
      <c r="L152" s="13">
        <v>0</v>
      </c>
      <c r="M152" s="13">
        <v>0</v>
      </c>
      <c r="N152" s="15">
        <f t="shared" si="17"/>
        <v>10.588235294117647</v>
      </c>
      <c r="O152" s="15">
        <f t="shared" si="18"/>
        <v>10.588235294117647</v>
      </c>
    </row>
    <row r="153" spans="1:15" x14ac:dyDescent="0.25">
      <c r="A153" s="9">
        <v>9</v>
      </c>
      <c r="B153" s="10">
        <f t="shared" si="20"/>
        <v>152</v>
      </c>
      <c r="C153" s="11">
        <v>40</v>
      </c>
      <c r="D153" s="12">
        <v>-4.9000000000000004</v>
      </c>
      <c r="E153" s="21">
        <f t="shared" si="24"/>
        <v>7070</v>
      </c>
      <c r="F153" s="19">
        <f t="shared" si="21"/>
        <v>7110</v>
      </c>
      <c r="G153" s="15">
        <f t="shared" si="22"/>
        <v>-3.4166769254946989</v>
      </c>
      <c r="H153" s="15">
        <f t="shared" si="19"/>
        <v>43.178191320377536</v>
      </c>
      <c r="I153" s="16" t="s">
        <v>165</v>
      </c>
      <c r="J153" s="13">
        <v>17</v>
      </c>
      <c r="K153" s="18">
        <f t="shared" si="16"/>
        <v>4.7222222222222223</v>
      </c>
      <c r="L153" s="13">
        <v>0</v>
      </c>
      <c r="M153" s="13"/>
      <c r="N153" s="15">
        <f t="shared" si="17"/>
        <v>8.4705882352941178</v>
      </c>
      <c r="O153" s="15">
        <f t="shared" si="18"/>
        <v>8.4705882352941178</v>
      </c>
    </row>
    <row r="154" spans="1:15" x14ac:dyDescent="0.25">
      <c r="A154" s="9">
        <v>8</v>
      </c>
      <c r="B154" s="10">
        <f t="shared" si="20"/>
        <v>153</v>
      </c>
      <c r="C154" s="11">
        <v>50</v>
      </c>
      <c r="D154" s="12">
        <v>-2.6</v>
      </c>
      <c r="E154" s="21">
        <f t="shared" si="24"/>
        <v>7110</v>
      </c>
      <c r="F154" s="19">
        <f t="shared" si="21"/>
        <v>7160</v>
      </c>
      <c r="G154" s="15">
        <f t="shared" si="22"/>
        <v>-2.268149406462689</v>
      </c>
      <c r="H154" s="15">
        <f t="shared" si="19"/>
        <v>40.910041913914846</v>
      </c>
      <c r="I154" s="16" t="s">
        <v>166</v>
      </c>
      <c r="J154" s="13">
        <v>34</v>
      </c>
      <c r="K154" s="18">
        <f t="shared" si="16"/>
        <v>9.4444444444444446</v>
      </c>
      <c r="L154" s="13">
        <v>0</v>
      </c>
      <c r="M154" s="13">
        <v>0</v>
      </c>
      <c r="N154" s="15">
        <f t="shared" si="17"/>
        <v>5.2941176470588234</v>
      </c>
      <c r="O154" s="15">
        <f t="shared" si="18"/>
        <v>5.2941176470588234</v>
      </c>
    </row>
    <row r="155" spans="1:15" x14ac:dyDescent="0.25">
      <c r="A155" s="9">
        <v>8</v>
      </c>
      <c r="B155" s="10">
        <f t="shared" si="20"/>
        <v>154</v>
      </c>
      <c r="C155" s="11">
        <v>60</v>
      </c>
      <c r="D155" s="12">
        <v>-2.6</v>
      </c>
      <c r="E155" s="21">
        <f t="shared" si="24"/>
        <v>7160</v>
      </c>
      <c r="F155" s="19">
        <f t="shared" si="21"/>
        <v>7220</v>
      </c>
      <c r="G155" s="15">
        <f t="shared" si="22"/>
        <v>-2.7217792877552269</v>
      </c>
      <c r="H155" s="15">
        <f t="shared" si="19"/>
        <v>38.18826262615962</v>
      </c>
      <c r="I155" s="16" t="s">
        <v>167</v>
      </c>
      <c r="J155" s="13">
        <v>34</v>
      </c>
      <c r="K155" s="18">
        <f t="shared" si="16"/>
        <v>9.4444444444444446</v>
      </c>
      <c r="L155" s="13">
        <v>0</v>
      </c>
      <c r="M155" s="13">
        <v>0</v>
      </c>
      <c r="N155" s="15">
        <f t="shared" si="17"/>
        <v>6.3529411764705879</v>
      </c>
      <c r="O155" s="15">
        <f t="shared" si="18"/>
        <v>6.3529411764705879</v>
      </c>
    </row>
    <row r="156" spans="1:15" x14ac:dyDescent="0.25">
      <c r="A156" s="9">
        <v>7</v>
      </c>
      <c r="B156" s="10">
        <f t="shared" si="20"/>
        <v>155</v>
      </c>
      <c r="C156" s="11">
        <v>25</v>
      </c>
      <c r="D156" s="12">
        <v>-2.29</v>
      </c>
      <c r="E156" s="21">
        <f t="shared" si="24"/>
        <v>7220</v>
      </c>
      <c r="F156" s="19">
        <f t="shared" si="21"/>
        <v>7245</v>
      </c>
      <c r="G156" s="15">
        <f t="shared" si="22"/>
        <v>-0.99893499003951891</v>
      </c>
      <c r="H156" s="15">
        <f t="shared" si="19"/>
        <v>37.189327636120105</v>
      </c>
      <c r="I156" s="16" t="s">
        <v>168</v>
      </c>
      <c r="J156" s="13">
        <v>25</v>
      </c>
      <c r="K156" s="18">
        <f t="shared" si="16"/>
        <v>6.9444444444444446</v>
      </c>
      <c r="L156" s="13">
        <v>0</v>
      </c>
      <c r="M156" s="13">
        <v>0</v>
      </c>
      <c r="N156" s="15">
        <f t="shared" si="17"/>
        <v>3.6</v>
      </c>
      <c r="O156" s="15">
        <f t="shared" si="18"/>
        <v>3.6</v>
      </c>
    </row>
    <row r="157" spans="1:15" x14ac:dyDescent="0.25">
      <c r="A157" s="9">
        <v>6</v>
      </c>
      <c r="B157" s="10">
        <f t="shared" si="20"/>
        <v>156</v>
      </c>
      <c r="C157" s="11">
        <v>50</v>
      </c>
      <c r="D157" s="12">
        <v>0</v>
      </c>
      <c r="E157" s="21">
        <f t="shared" si="24"/>
        <v>7245</v>
      </c>
      <c r="F157" s="19">
        <f t="shared" si="21"/>
        <v>7295</v>
      </c>
      <c r="G157" s="15">
        <f t="shared" si="22"/>
        <v>0</v>
      </c>
      <c r="H157" s="15">
        <f t="shared" si="19"/>
        <v>37.189327636120105</v>
      </c>
      <c r="I157" s="16" t="s">
        <v>169</v>
      </c>
      <c r="J157" s="13">
        <v>25</v>
      </c>
      <c r="K157" s="18">
        <f t="shared" si="16"/>
        <v>6.9444444444444446</v>
      </c>
      <c r="L157" s="13">
        <v>0</v>
      </c>
      <c r="M157" s="13">
        <v>0</v>
      </c>
      <c r="N157" s="15">
        <f t="shared" si="17"/>
        <v>7.2</v>
      </c>
      <c r="O157" s="15">
        <f t="shared" si="18"/>
        <v>7.2</v>
      </c>
    </row>
    <row r="158" spans="1:15" x14ac:dyDescent="0.25">
      <c r="A158" s="9">
        <v>5</v>
      </c>
      <c r="B158" s="10">
        <f t="shared" si="20"/>
        <v>157</v>
      </c>
      <c r="C158" s="11">
        <v>50</v>
      </c>
      <c r="D158" s="12">
        <v>-4</v>
      </c>
      <c r="E158" s="21">
        <f t="shared" si="24"/>
        <v>7295</v>
      </c>
      <c r="F158" s="19">
        <f t="shared" si="21"/>
        <v>7345</v>
      </c>
      <c r="G158" s="15">
        <f t="shared" si="22"/>
        <v>-3.4878236872062649</v>
      </c>
      <c r="H158" s="15">
        <f t="shared" si="19"/>
        <v>33.701503948913839</v>
      </c>
      <c r="I158" s="16" t="s">
        <v>170</v>
      </c>
      <c r="J158" s="13">
        <v>25</v>
      </c>
      <c r="K158" s="18">
        <f t="shared" si="16"/>
        <v>6.9444444444444446</v>
      </c>
      <c r="L158" s="13">
        <v>0</v>
      </c>
      <c r="M158" s="13">
        <v>0</v>
      </c>
      <c r="N158" s="15">
        <f t="shared" si="17"/>
        <v>7.2</v>
      </c>
      <c r="O158" s="15">
        <f t="shared" si="18"/>
        <v>7.2</v>
      </c>
    </row>
    <row r="159" spans="1:15" x14ac:dyDescent="0.25">
      <c r="A159" s="9">
        <v>5</v>
      </c>
      <c r="B159" s="10">
        <f t="shared" si="20"/>
        <v>158</v>
      </c>
      <c r="C159" s="11">
        <v>50</v>
      </c>
      <c r="D159" s="12">
        <v>-4</v>
      </c>
      <c r="E159" s="21">
        <f t="shared" si="24"/>
        <v>7345</v>
      </c>
      <c r="F159" s="19">
        <f t="shared" si="21"/>
        <v>7395</v>
      </c>
      <c r="G159" s="15">
        <f t="shared" si="22"/>
        <v>-3.4878236872062649</v>
      </c>
      <c r="H159" s="15">
        <f t="shared" si="19"/>
        <v>30.213680261707573</v>
      </c>
      <c r="I159" s="16" t="s">
        <v>171</v>
      </c>
      <c r="J159" s="13">
        <v>25</v>
      </c>
      <c r="K159" s="18">
        <f t="shared" si="16"/>
        <v>6.9444444444444446</v>
      </c>
      <c r="L159" s="13">
        <v>0</v>
      </c>
      <c r="M159" s="13">
        <v>0</v>
      </c>
      <c r="N159" s="15">
        <f t="shared" si="17"/>
        <v>7.2</v>
      </c>
      <c r="O159" s="15">
        <f t="shared" si="18"/>
        <v>7.2</v>
      </c>
    </row>
    <row r="160" spans="1:15" x14ac:dyDescent="0.25">
      <c r="A160" s="9">
        <v>57</v>
      </c>
      <c r="B160" s="10">
        <f t="shared" si="20"/>
        <v>159</v>
      </c>
      <c r="C160" s="11">
        <v>70</v>
      </c>
      <c r="D160" s="12">
        <v>-1.91</v>
      </c>
      <c r="E160" s="21">
        <f t="shared" si="24"/>
        <v>7395</v>
      </c>
      <c r="F160" s="19">
        <f t="shared" si="21"/>
        <v>7465</v>
      </c>
      <c r="G160" s="15">
        <f t="shared" si="22"/>
        <v>-2.3330730396706563</v>
      </c>
      <c r="H160" s="15">
        <f t="shared" si="19"/>
        <v>27.880607222036918</v>
      </c>
      <c r="I160" s="16" t="s">
        <v>172</v>
      </c>
      <c r="J160" s="13">
        <v>25</v>
      </c>
      <c r="K160" s="18">
        <f t="shared" si="16"/>
        <v>6.9444444444444446</v>
      </c>
      <c r="L160" s="13">
        <v>0</v>
      </c>
      <c r="M160" s="13">
        <v>0</v>
      </c>
      <c r="N160" s="15">
        <f t="shared" si="17"/>
        <v>10.08</v>
      </c>
      <c r="O160" s="15">
        <f t="shared" si="18"/>
        <v>10.08</v>
      </c>
    </row>
    <row r="161" spans="1:24" x14ac:dyDescent="0.25">
      <c r="A161" s="9">
        <v>58</v>
      </c>
      <c r="B161" s="10">
        <f t="shared" si="20"/>
        <v>160</v>
      </c>
      <c r="C161" s="11">
        <v>80</v>
      </c>
      <c r="D161" s="12">
        <v>-10.89</v>
      </c>
      <c r="E161" s="21">
        <f t="shared" si="24"/>
        <v>7465</v>
      </c>
      <c r="F161" s="19">
        <f t="shared" si="21"/>
        <v>7545</v>
      </c>
      <c r="G161" s="15">
        <f t="shared" si="22"/>
        <v>-15.11392447872969</v>
      </c>
      <c r="H161" s="15">
        <f t="shared" si="19"/>
        <v>12.766682743307229</v>
      </c>
      <c r="I161" s="16" t="s">
        <v>173</v>
      </c>
      <c r="J161" s="13">
        <v>36</v>
      </c>
      <c r="K161" s="18">
        <f t="shared" si="16"/>
        <v>10</v>
      </c>
      <c r="L161" s="13">
        <v>1</v>
      </c>
      <c r="M161" s="13">
        <v>5</v>
      </c>
      <c r="N161" s="15">
        <f t="shared" si="17"/>
        <v>8</v>
      </c>
      <c r="O161" s="15">
        <f t="shared" si="18"/>
        <v>13</v>
      </c>
    </row>
    <row r="162" spans="1:24" x14ac:dyDescent="0.25">
      <c r="A162" s="9">
        <v>58</v>
      </c>
      <c r="B162" s="10">
        <f t="shared" si="20"/>
        <v>161</v>
      </c>
      <c r="C162" s="11">
        <v>80</v>
      </c>
      <c r="D162" s="12">
        <v>-10.89</v>
      </c>
      <c r="E162" s="21">
        <f t="shared" si="24"/>
        <v>7545</v>
      </c>
      <c r="F162" s="19">
        <f t="shared" si="21"/>
        <v>7625</v>
      </c>
      <c r="G162" s="15">
        <f t="shared" si="22"/>
        <v>-15.11392447872969</v>
      </c>
      <c r="H162" s="15">
        <f t="shared" si="19"/>
        <v>-2.3472417354224611</v>
      </c>
      <c r="I162" s="16" t="s">
        <v>174</v>
      </c>
      <c r="J162" s="13">
        <v>36</v>
      </c>
      <c r="K162" s="18">
        <f t="shared" si="16"/>
        <v>10</v>
      </c>
      <c r="L162" s="13">
        <v>0</v>
      </c>
      <c r="M162" s="13">
        <v>0</v>
      </c>
      <c r="N162" s="15">
        <f t="shared" si="17"/>
        <v>8</v>
      </c>
      <c r="O162" s="15">
        <f t="shared" si="18"/>
        <v>8</v>
      </c>
    </row>
    <row r="163" spans="1:24" x14ac:dyDescent="0.25">
      <c r="A163" s="9">
        <v>58</v>
      </c>
      <c r="B163" s="10">
        <f t="shared" si="20"/>
        <v>162</v>
      </c>
      <c r="C163" s="11">
        <v>80</v>
      </c>
      <c r="D163" s="12">
        <v>-10.89</v>
      </c>
      <c r="E163" s="21">
        <f t="shared" si="24"/>
        <v>7625</v>
      </c>
      <c r="F163" s="19">
        <f t="shared" si="21"/>
        <v>7705</v>
      </c>
      <c r="G163" s="15">
        <f t="shared" si="22"/>
        <v>-15.11392447872969</v>
      </c>
      <c r="H163" s="15">
        <f t="shared" si="19"/>
        <v>-17.461166214152151</v>
      </c>
      <c r="I163" s="16" t="s">
        <v>175</v>
      </c>
      <c r="J163" s="13">
        <v>36</v>
      </c>
      <c r="K163" s="18">
        <f t="shared" si="16"/>
        <v>10</v>
      </c>
      <c r="L163" s="13">
        <v>0</v>
      </c>
      <c r="M163" s="13">
        <v>0</v>
      </c>
      <c r="N163" s="23">
        <f t="shared" si="17"/>
        <v>8</v>
      </c>
      <c r="O163" s="23">
        <f t="shared" si="18"/>
        <v>8</v>
      </c>
    </row>
    <row r="164" spans="1:24" s="35" customFormat="1" ht="15.75" thickBot="1" x14ac:dyDescent="0.3">
      <c r="A164" s="9">
        <v>59</v>
      </c>
      <c r="B164" s="10">
        <v>163</v>
      </c>
      <c r="C164" s="24">
        <v>100</v>
      </c>
      <c r="D164" s="25">
        <v>0</v>
      </c>
      <c r="E164" s="26">
        <v>7705</v>
      </c>
      <c r="F164" s="26">
        <v>7805</v>
      </c>
      <c r="G164" s="27">
        <f t="shared" si="22"/>
        <v>0</v>
      </c>
      <c r="H164" s="27">
        <v>0</v>
      </c>
      <c r="I164" s="16" t="s">
        <v>175</v>
      </c>
      <c r="J164" s="16">
        <v>0</v>
      </c>
      <c r="K164" s="28">
        <v>1</v>
      </c>
      <c r="L164" s="24">
        <v>0</v>
      </c>
      <c r="M164" s="26">
        <f t="shared" ref="M164" si="25">U164*V164</f>
        <v>0</v>
      </c>
      <c r="N164" s="9">
        <v>0</v>
      </c>
      <c r="O164" s="9">
        <v>0</v>
      </c>
      <c r="P164" s="29"/>
      <c r="Q164" s="29"/>
      <c r="R164" s="30"/>
      <c r="S164" s="30"/>
      <c r="T164" s="31"/>
      <c r="U164" s="32"/>
      <c r="V164" s="33"/>
      <c r="W164" s="32"/>
      <c r="X164" s="34"/>
    </row>
    <row r="165" spans="1:24" ht="19.5" thickBot="1" x14ac:dyDescent="0.35">
      <c r="J165" s="43">
        <f>AVERAGE(J2:J164)</f>
        <v>28.337423312883434</v>
      </c>
      <c r="K165" s="43"/>
      <c r="N165" s="44" t="s">
        <v>176</v>
      </c>
      <c r="O165" s="45">
        <f>SUM(O2:O163)</f>
        <v>1404.4442318719737</v>
      </c>
      <c r="P165" s="46"/>
    </row>
    <row r="166" spans="1:24" ht="18.75" x14ac:dyDescent="0.3">
      <c r="D166" s="39">
        <f>MIN(D2:D163)</f>
        <v>-10.89</v>
      </c>
      <c r="J166" s="42">
        <f>MIN(J2:J164)</f>
        <v>0</v>
      </c>
      <c r="K166" s="42"/>
      <c r="N166" s="46"/>
      <c r="O166" s="47">
        <f>O165/60</f>
        <v>23.407403864532895</v>
      </c>
      <c r="P166" s="46" t="s">
        <v>177</v>
      </c>
    </row>
    <row r="167" spans="1:24" x14ac:dyDescent="0.25">
      <c r="J167" s="42">
        <f>MAX(J2:J164)</f>
        <v>50</v>
      </c>
      <c r="K167" s="42"/>
    </row>
    <row r="168" spans="1:24" x14ac:dyDescent="0.25">
      <c r="J168" s="42"/>
      <c r="K168" s="42"/>
    </row>
    <row r="169" spans="1:24" x14ac:dyDescent="0.25">
      <c r="J169" s="42"/>
      <c r="K169" s="42"/>
    </row>
    <row r="170" spans="1:24" x14ac:dyDescent="0.25">
      <c r="J170" s="42"/>
      <c r="K170" s="42"/>
    </row>
    <row r="171" spans="1:24" x14ac:dyDescent="0.25">
      <c r="J171" s="42"/>
      <c r="K171" s="42"/>
    </row>
    <row r="172" spans="1:24" x14ac:dyDescent="0.25">
      <c r="J172" s="42"/>
      <c r="K172" s="42"/>
    </row>
    <row r="173" spans="1:24" x14ac:dyDescent="0.25">
      <c r="J173" s="37"/>
      <c r="K173" s="37"/>
    </row>
    <row r="174" spans="1:24" x14ac:dyDescent="0.25">
      <c r="J174" s="37"/>
      <c r="K174" s="37"/>
    </row>
    <row r="175" spans="1:24" x14ac:dyDescent="0.25">
      <c r="J175" s="37"/>
      <c r="K175" s="37"/>
    </row>
    <row r="176" spans="1:24" x14ac:dyDescent="0.25">
      <c r="J176" s="37"/>
      <c r="K176" s="37"/>
    </row>
    <row r="177" spans="10:11" x14ac:dyDescent="0.25">
      <c r="J177" s="37"/>
      <c r="K177" s="37"/>
    </row>
    <row r="178" spans="10:11" x14ac:dyDescent="0.25">
      <c r="J178" s="37"/>
      <c r="K178" s="37"/>
    </row>
    <row r="179" spans="10:11" x14ac:dyDescent="0.25">
      <c r="J179" s="37"/>
      <c r="K179" s="37"/>
    </row>
    <row r="180" spans="10:11" x14ac:dyDescent="0.25">
      <c r="J180" s="37"/>
      <c r="K180" s="37"/>
    </row>
    <row r="181" spans="10:11" x14ac:dyDescent="0.25">
      <c r="J181" s="37"/>
      <c r="K181" s="37"/>
    </row>
    <row r="182" spans="10:11" x14ac:dyDescent="0.25">
      <c r="J182" s="37"/>
      <c r="K182" s="37"/>
    </row>
    <row r="183" spans="10:11" x14ac:dyDescent="0.25">
      <c r="J183" s="37"/>
      <c r="K183" s="37"/>
    </row>
    <row r="184" spans="10:11" x14ac:dyDescent="0.25">
      <c r="J184" s="37"/>
      <c r="K184" s="37"/>
    </row>
    <row r="185" spans="10:11" x14ac:dyDescent="0.25">
      <c r="J185" s="37"/>
      <c r="K185" s="37"/>
    </row>
    <row r="186" spans="10:11" x14ac:dyDescent="0.25">
      <c r="J186" s="37"/>
      <c r="K186" s="37"/>
    </row>
    <row r="187" spans="10:11" x14ac:dyDescent="0.25">
      <c r="J187" s="37"/>
      <c r="K187" s="37"/>
    </row>
    <row r="188" spans="10:11" x14ac:dyDescent="0.25">
      <c r="J188" s="37"/>
      <c r="K188" s="37"/>
    </row>
    <row r="189" spans="10:11" x14ac:dyDescent="0.25">
      <c r="J189" s="37"/>
      <c r="K189" s="37"/>
    </row>
    <row r="190" spans="10:11" x14ac:dyDescent="0.25">
      <c r="J190" s="37"/>
      <c r="K190" s="37"/>
    </row>
    <row r="191" spans="10:11" x14ac:dyDescent="0.25">
      <c r="J191" s="37"/>
      <c r="K191" s="37"/>
    </row>
    <row r="192" spans="10:11" x14ac:dyDescent="0.25">
      <c r="J192" s="37"/>
      <c r="K192" s="37"/>
    </row>
    <row r="193" spans="10:11" x14ac:dyDescent="0.25">
      <c r="J193" s="37"/>
      <c r="K193" s="37"/>
    </row>
    <row r="194" spans="10:11" x14ac:dyDescent="0.25">
      <c r="J194" s="37"/>
      <c r="K194" s="37"/>
    </row>
    <row r="195" spans="10:11" x14ac:dyDescent="0.25">
      <c r="J195" s="37"/>
      <c r="K195" s="37"/>
    </row>
    <row r="196" spans="10:11" x14ac:dyDescent="0.25">
      <c r="J196" s="42"/>
      <c r="K196" s="42"/>
    </row>
    <row r="197" spans="10:11" x14ac:dyDescent="0.25">
      <c r="J197" s="42"/>
      <c r="K197" s="42"/>
    </row>
    <row r="198" spans="10:11" x14ac:dyDescent="0.25">
      <c r="J198" s="42"/>
      <c r="K198" s="42"/>
    </row>
    <row r="199" spans="10:11" x14ac:dyDescent="0.25">
      <c r="J199" s="42"/>
      <c r="K199" s="42"/>
    </row>
    <row r="200" spans="10:11" x14ac:dyDescent="0.25">
      <c r="J200" s="42"/>
      <c r="K200" s="42"/>
    </row>
    <row r="201" spans="10:11" x14ac:dyDescent="0.25">
      <c r="J201" s="42"/>
      <c r="K201" s="42"/>
    </row>
    <row r="202" spans="10:11" x14ac:dyDescent="0.25">
      <c r="J202" s="42"/>
      <c r="K202" s="42"/>
    </row>
    <row r="203" spans="10:11" x14ac:dyDescent="0.25">
      <c r="J203" s="42"/>
      <c r="K203" s="42"/>
    </row>
    <row r="204" spans="10:11" x14ac:dyDescent="0.25">
      <c r="J204" s="42"/>
      <c r="K204" s="42"/>
    </row>
    <row r="205" spans="10:11" x14ac:dyDescent="0.25">
      <c r="J205" s="42"/>
      <c r="K205" s="42"/>
    </row>
    <row r="206" spans="10:11" x14ac:dyDescent="0.25">
      <c r="J206" s="42"/>
      <c r="K206" s="42"/>
    </row>
    <row r="207" spans="10:11" x14ac:dyDescent="0.25">
      <c r="J207" s="42"/>
      <c r="K207" s="42"/>
    </row>
    <row r="208" spans="10:11" x14ac:dyDescent="0.25">
      <c r="J208" s="42"/>
      <c r="K208" s="42"/>
    </row>
    <row r="209" spans="10:11" x14ac:dyDescent="0.25">
      <c r="J209" s="42"/>
      <c r="K209" s="42"/>
    </row>
    <row r="210" spans="10:11" x14ac:dyDescent="0.25">
      <c r="J210" s="42"/>
      <c r="K210" s="42"/>
    </row>
    <row r="211" spans="10:11" x14ac:dyDescent="0.25">
      <c r="J211" s="42"/>
      <c r="K211" s="42"/>
    </row>
    <row r="212" spans="10:11" x14ac:dyDescent="0.25">
      <c r="J212" s="42"/>
      <c r="K212" s="42"/>
    </row>
    <row r="213" spans="10:11" x14ac:dyDescent="0.25">
      <c r="J213" s="42"/>
      <c r="K213" s="42"/>
    </row>
    <row r="214" spans="10:11" x14ac:dyDescent="0.25">
      <c r="J214" s="42"/>
      <c r="K214" s="42"/>
    </row>
    <row r="215" spans="10:11" x14ac:dyDescent="0.25">
      <c r="J215" s="42"/>
      <c r="K215" s="42"/>
    </row>
    <row r="216" spans="10:11" x14ac:dyDescent="0.25">
      <c r="J216" s="42"/>
      <c r="K216" s="42"/>
    </row>
    <row r="217" spans="10:11" x14ac:dyDescent="0.25">
      <c r="J217" s="42"/>
      <c r="K217" s="42"/>
    </row>
    <row r="218" spans="10:11" x14ac:dyDescent="0.25">
      <c r="J218" s="42"/>
      <c r="K218" s="42"/>
    </row>
    <row r="219" spans="10:11" x14ac:dyDescent="0.25">
      <c r="J219" s="42"/>
      <c r="K219" s="42"/>
    </row>
    <row r="220" spans="10:11" x14ac:dyDescent="0.25">
      <c r="J220" s="42"/>
      <c r="K220" s="42"/>
    </row>
    <row r="221" spans="10:11" x14ac:dyDescent="0.25">
      <c r="J221" s="42"/>
      <c r="K221" s="42"/>
    </row>
    <row r="222" spans="10:11" x14ac:dyDescent="0.25">
      <c r="J222" s="42"/>
      <c r="K222" s="42"/>
    </row>
    <row r="223" spans="10:11" x14ac:dyDescent="0.25">
      <c r="J223" s="42"/>
      <c r="K223" s="42"/>
    </row>
    <row r="224" spans="10:11" x14ac:dyDescent="0.25">
      <c r="J224" s="42"/>
      <c r="K224" s="42"/>
    </row>
    <row r="225" spans="10:11" x14ac:dyDescent="0.25">
      <c r="J225" s="42"/>
      <c r="K225" s="42"/>
    </row>
    <row r="226" spans="10:11" x14ac:dyDescent="0.25">
      <c r="J226" s="42"/>
      <c r="K226" s="42"/>
    </row>
    <row r="227" spans="10:11" x14ac:dyDescent="0.25">
      <c r="J227" s="42"/>
      <c r="K227" s="42"/>
    </row>
    <row r="228" spans="10:11" x14ac:dyDescent="0.25">
      <c r="J228" s="42"/>
      <c r="K228" s="42"/>
    </row>
    <row r="229" spans="10:11" x14ac:dyDescent="0.25">
      <c r="J229" s="42"/>
      <c r="K229" s="42"/>
    </row>
    <row r="230" spans="10:11" x14ac:dyDescent="0.25">
      <c r="J230" s="42"/>
      <c r="K230" s="42"/>
    </row>
    <row r="231" spans="10:11" x14ac:dyDescent="0.25">
      <c r="J231" s="42"/>
      <c r="K231" s="42"/>
    </row>
    <row r="232" spans="10:11" x14ac:dyDescent="0.25">
      <c r="J232" s="42"/>
      <c r="K232" s="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 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Escobar Saltaren</dc:creator>
  <cp:lastModifiedBy>Daniel Escobar Saltaren</cp:lastModifiedBy>
  <dcterms:created xsi:type="dcterms:W3CDTF">2022-02-24T01:32:48Z</dcterms:created>
  <dcterms:modified xsi:type="dcterms:W3CDTF">2022-02-24T01:32:49Z</dcterms:modified>
</cp:coreProperties>
</file>