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529"/>
  <workbookPr/>
  <mc:AlternateContent xmlns:mc="http://schemas.openxmlformats.org/markup-compatibility/2006">
    <mc:Choice Requires="x15">
      <x15ac:absPath xmlns:x15ac="http://schemas.microsoft.com/office/spreadsheetml/2010/11/ac" url="https://d.docs.live.net/287f8aa4f4de1d19/!Systementor/Kurser/Data Management - TUC/01 Datamodellering ^0 Design 30yhp/Dag 02 - Olika teknologier för att hantera databaser TODO/"/>
    </mc:Choice>
  </mc:AlternateContent>
  <xr:revisionPtr revIDLastSave="528" documentId="11_F25DC773A252ABDACC104838A95D6E645ADE58EE" xr6:coauthVersionLast="47" xr6:coauthVersionMax="47" xr10:uidLastSave="{B7CBC0EB-63FF-436B-9AE0-3AC0631AF06E}"/>
  <bookViews>
    <workbookView xWindow="20544" yWindow="0" windowWidth="20832" windowHeight="16656" xr2:uid="{00000000-000D-0000-FFFF-FFFF00000000}"/>
  </bookViews>
  <sheets>
    <sheet name="Questions" sheetId="1" r:id="rId1"/>
    <sheet name="DBTable Produkt" sheetId="3" r:id="rId2"/>
    <sheet name="DBTable Leverantör" sheetId="4" r:id="rId3"/>
    <sheet name="DBTable Varuhus" sheetId="6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L39" i="1" l="1"/>
  <c r="L40" i="1"/>
  <c r="L41" i="1"/>
  <c r="L42" i="1"/>
  <c r="L43" i="1"/>
  <c r="L38" i="1"/>
  <c r="K39" i="1"/>
  <c r="K40" i="1"/>
  <c r="K41" i="1"/>
  <c r="K42" i="1"/>
  <c r="K43" i="1"/>
  <c r="K38" i="1"/>
  <c r="J39" i="1"/>
  <c r="J40" i="1"/>
  <c r="J41" i="1"/>
  <c r="J42" i="1"/>
  <c r="J43" i="1"/>
  <c r="J38" i="1"/>
  <c r="I38" i="1"/>
  <c r="I39" i="1"/>
  <c r="I40" i="1"/>
  <c r="I41" i="1"/>
  <c r="I42" i="1"/>
  <c r="I43" i="1"/>
  <c r="I30" i="1"/>
  <c r="I31" i="1"/>
  <c r="I32" i="1"/>
  <c r="I33" i="1"/>
  <c r="I34" i="1"/>
  <c r="I29" i="1"/>
  <c r="E25" i="1"/>
  <c r="G25" i="1"/>
  <c r="F25" i="1"/>
  <c r="D25" i="1"/>
  <c r="C25" i="1"/>
  <c r="B25" i="1"/>
  <c r="C21" i="1"/>
  <c r="E21" i="1" s="1"/>
  <c r="D21" i="1"/>
  <c r="B21" i="1"/>
  <c r="C12" i="1"/>
  <c r="E12" i="1" s="1"/>
  <c r="C13" i="1"/>
  <c r="E13" i="1" s="1"/>
  <c r="C14" i="1"/>
  <c r="E14" i="1" s="1"/>
  <c r="C15" i="1"/>
  <c r="E15" i="1" s="1"/>
  <c r="C16" i="1"/>
  <c r="E16" i="1" s="1"/>
  <c r="C11" i="1"/>
  <c r="E11" i="1" s="1"/>
  <c r="D12" i="1"/>
  <c r="D13" i="1"/>
  <c r="D14" i="1"/>
  <c r="D15" i="1"/>
  <c r="D16" i="1"/>
  <c r="D11" i="1"/>
  <c r="B12" i="1"/>
  <c r="B13" i="1"/>
  <c r="B14" i="1"/>
  <c r="B15" i="1"/>
  <c r="B16" i="1"/>
  <c r="B11" i="1"/>
</calcChain>
</file>

<file path=xl/sharedStrings.xml><?xml version="1.0" encoding="utf-8"?>
<sst xmlns="http://schemas.openxmlformats.org/spreadsheetml/2006/main" count="182" uniqueCount="88">
  <si>
    <t>Antal i lager</t>
  </si>
  <si>
    <t>Leverantör</t>
  </si>
  <si>
    <t>Telefon</t>
  </si>
  <si>
    <t>(171) 555-2222</t>
  </si>
  <si>
    <t>08-121212</t>
  </si>
  <si>
    <t>018-1021212</t>
  </si>
  <si>
    <t>1221-1212</t>
  </si>
  <si>
    <t>Pris(kr)</t>
  </si>
  <si>
    <t>Produkt</t>
  </si>
  <si>
    <t>Tänk på substantiv när ni skapa era tabeller!</t>
  </si>
  <si>
    <t>Produkter</t>
  </si>
  <si>
    <t>Leverantörer</t>
  </si>
  <si>
    <t>Men du måste vara konsekvent!</t>
  </si>
  <si>
    <t>Det går också att använda plural i era tabelnamn!</t>
  </si>
  <si>
    <t>Nu är det inte lika känslig om levernatör</t>
  </si>
  <si>
    <t>byter namn eller telefonnummer</t>
  </si>
  <si>
    <t>mellan våra tabeller</t>
  </si>
  <si>
    <t>Motsägelser i datan har minimerats</t>
  </si>
  <si>
    <r>
      <t xml:space="preserve">Detta eftersom vi har byggt en </t>
    </r>
    <r>
      <rPr>
        <b/>
        <sz val="11"/>
        <color theme="1"/>
        <rFont val="Calibri"/>
        <family val="2"/>
        <scheme val="minor"/>
      </rPr>
      <t>RELATION</t>
    </r>
  </si>
  <si>
    <t>Hyllplats</t>
  </si>
  <si>
    <t>A3</t>
  </si>
  <si>
    <t>Zipcode</t>
  </si>
  <si>
    <t>Stad</t>
  </si>
  <si>
    <t>Adress</t>
  </si>
  <si>
    <t>PS5</t>
  </si>
  <si>
    <t>XBOX 360</t>
  </si>
  <si>
    <t>Iphone 14</t>
  </si>
  <si>
    <t>Asus Gaming Laptop</t>
  </si>
  <si>
    <t>Weber Grill</t>
  </si>
  <si>
    <t>Sony Xperia</t>
  </si>
  <si>
    <t>B3</t>
  </si>
  <si>
    <t>B12</t>
  </si>
  <si>
    <t>C14</t>
  </si>
  <si>
    <t>Sony Street 14</t>
  </si>
  <si>
    <t>MS Gatan 123</t>
  </si>
  <si>
    <t>Appleville</t>
  </si>
  <si>
    <t>Gamingplan 12</t>
  </si>
  <si>
    <t>Steve Jobs gatan 45</t>
  </si>
  <si>
    <t>Korvgatan 67</t>
  </si>
  <si>
    <t>SonyVille</t>
  </si>
  <si>
    <t>MSVille</t>
  </si>
  <si>
    <t>AsusVille</t>
  </si>
  <si>
    <t>WeberVille</t>
  </si>
  <si>
    <t>MS</t>
  </si>
  <si>
    <t>08-234345</t>
  </si>
  <si>
    <t>Sony</t>
  </si>
  <si>
    <t>Apple</t>
  </si>
  <si>
    <t>Asus</t>
  </si>
  <si>
    <t>Weber</t>
  </si>
  <si>
    <t>VaruhusAdr</t>
  </si>
  <si>
    <t>Stockholm</t>
  </si>
  <si>
    <t>Uppsala</t>
  </si>
  <si>
    <t>Göteborg</t>
  </si>
  <si>
    <t>C12</t>
  </si>
  <si>
    <t>A45</t>
  </si>
  <si>
    <t>VaruTel</t>
  </si>
  <si>
    <t>08-123456</t>
  </si>
  <si>
    <t>018-765432</t>
  </si>
  <si>
    <t>031-987345</t>
  </si>
  <si>
    <t>Id</t>
  </si>
  <si>
    <t>Varuhus</t>
  </si>
  <si>
    <t>VaruhusId(fk)</t>
  </si>
  <si>
    <t>LeverantörId(fk)</t>
  </si>
  <si>
    <t>Id (pk)</t>
  </si>
  <si>
    <t>Nu är det inte lika känslig om varuhus</t>
  </si>
  <si>
    <t>byter adress eller telefonnummer</t>
  </si>
  <si>
    <t>v1001</t>
  </si>
  <si>
    <t>v1002</t>
  </si>
  <si>
    <t>v1003</t>
  </si>
  <si>
    <t>l1</t>
  </si>
  <si>
    <t>l2</t>
  </si>
  <si>
    <t>l3</t>
  </si>
  <si>
    <t>l4</t>
  </si>
  <si>
    <t>l5</t>
  </si>
  <si>
    <t>Är dessa Id bra tycker du?</t>
  </si>
  <si>
    <t>l1 ser lite svårläst ut tycker jag…</t>
  </si>
  <si>
    <t>L1 vore bättre</t>
  </si>
  <si>
    <t>Produktnamn</t>
  </si>
  <si>
    <t>LevId</t>
  </si>
  <si>
    <t>1. Skriv ut Produktnamnet och Id för samtliga produkter (inkluderar leverantör).</t>
  </si>
  <si>
    <t>2. Skriv ut Produktnamnet och Id för Iphone 14 (inkluderar leverantörs telefonnummer).</t>
  </si>
  <si>
    <t>3. Skriv ut Produktnamnet, hyllplats och Id för Xbox (inkluderar varuhus adress och telnum).</t>
  </si>
  <si>
    <t>VarId</t>
  </si>
  <si>
    <t>Telnum</t>
  </si>
  <si>
    <t>4. Lägg till vhus  telnum för samtliga produkter.</t>
  </si>
  <si>
    <t>LevTel</t>
  </si>
  <si>
    <t>5. Lägg till vhus adress och telnum för samtliga produkter. Lägg även till leverantörs zip code och stad.</t>
  </si>
  <si>
    <t>Zip Code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</si>
</sst>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8"/>
      <color theme="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rgb="FFC00000"/>
      <name val="Calibri"/>
      <family val="2"/>
      <scheme val="minor"/>
    </font>
    <font>
      <b/>
      <sz val="11"/>
      <color rgb="FFFF000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00B050"/>
        <bgColor indexed="64"/>
      </patternFill>
    </fill>
    <fill>
      <patternFill patternType="solid">
        <fgColor theme="0" tint="-0.499984740745262"/>
        <bgColor indexed="64"/>
      </patternFill>
    </fill>
    <fill>
      <patternFill patternType="solid">
        <fgColor rgb="FF92D050"/>
        <bgColor indexed="64"/>
      </patternFill>
    </fill>
  </fills>
  <borders count="2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/>
      <right/>
      <top/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36">
    <xf numFmtId="0" fontId="0" fillId="0" borderId="0" xfId="0"/>
    <xf numFmtId="0" fontId="0" fillId="0" borderId="1" xfId="0" applyBorder="1"/>
    <xf numFmtId="0" fontId="0" fillId="0" borderId="5" xfId="0" applyBorder="1"/>
    <xf numFmtId="0" fontId="0" fillId="0" borderId="6" xfId="0" applyBorder="1"/>
    <xf numFmtId="0" fontId="0" fillId="0" borderId="8" xfId="0" applyBorder="1"/>
    <xf numFmtId="0" fontId="0" fillId="0" borderId="7" xfId="0" applyBorder="1"/>
    <xf numFmtId="0" fontId="0" fillId="0" borderId="9" xfId="0" applyBorder="1"/>
    <xf numFmtId="0" fontId="2" fillId="2" borderId="2" xfId="0" applyFont="1" applyFill="1" applyBorder="1"/>
    <xf numFmtId="0" fontId="2" fillId="2" borderId="3" xfId="0" applyFont="1" applyFill="1" applyBorder="1"/>
    <xf numFmtId="0" fontId="2" fillId="2" borderId="4" xfId="0" applyFont="1" applyFill="1" applyBorder="1"/>
    <xf numFmtId="0" fontId="0" fillId="3" borderId="11" xfId="0" applyFill="1" applyBorder="1"/>
    <xf numFmtId="0" fontId="0" fillId="3" borderId="12" xfId="0" applyFill="1" applyBorder="1"/>
    <xf numFmtId="0" fontId="0" fillId="3" borderId="13" xfId="0" applyFill="1" applyBorder="1"/>
    <xf numFmtId="0" fontId="0" fillId="3" borderId="14" xfId="0" applyFill="1" applyBorder="1"/>
    <xf numFmtId="0" fontId="0" fillId="3" borderId="15" xfId="0" applyFill="1" applyBorder="1"/>
    <xf numFmtId="0" fontId="0" fillId="3" borderId="0" xfId="0" applyFill="1"/>
    <xf numFmtId="0" fontId="0" fillId="3" borderId="16" xfId="0" applyFill="1" applyBorder="1"/>
    <xf numFmtId="0" fontId="0" fillId="3" borderId="17" xfId="0" applyFill="1" applyBorder="1"/>
    <xf numFmtId="0" fontId="3" fillId="3" borderId="10" xfId="0" applyFont="1" applyFill="1" applyBorder="1"/>
    <xf numFmtId="0" fontId="4" fillId="3" borderId="12" xfId="0" applyFont="1" applyFill="1" applyBorder="1"/>
    <xf numFmtId="0" fontId="3" fillId="3" borderId="12" xfId="0" applyFont="1" applyFill="1" applyBorder="1"/>
    <xf numFmtId="0" fontId="4" fillId="3" borderId="14" xfId="0" applyFont="1" applyFill="1" applyBorder="1"/>
    <xf numFmtId="0" fontId="2" fillId="2" borderId="18" xfId="0" applyFont="1" applyFill="1" applyBorder="1"/>
    <xf numFmtId="0" fontId="0" fillId="0" borderId="19" xfId="0" applyBorder="1"/>
    <xf numFmtId="0" fontId="0" fillId="0" borderId="20" xfId="0" applyBorder="1"/>
    <xf numFmtId="0" fontId="3" fillId="3" borderId="16" xfId="0" applyFont="1" applyFill="1" applyBorder="1"/>
    <xf numFmtId="0" fontId="4" fillId="3" borderId="0" xfId="0" applyFont="1" applyFill="1"/>
    <xf numFmtId="0" fontId="3" fillId="3" borderId="0" xfId="0" applyFont="1" applyFill="1"/>
    <xf numFmtId="0" fontId="4" fillId="3" borderId="17" xfId="0" applyFont="1" applyFill="1" applyBorder="1"/>
    <xf numFmtId="0" fontId="0" fillId="3" borderId="10" xfId="0" applyFill="1" applyBorder="1"/>
    <xf numFmtId="0" fontId="0" fillId="0" borderId="5" xfId="0" applyBorder="1" applyAlignment="1">
      <alignment horizontal="right"/>
    </xf>
    <xf numFmtId="0" fontId="0" fillId="0" borderId="7" xfId="0" applyBorder="1" applyAlignment="1">
      <alignment horizontal="right"/>
    </xf>
    <xf numFmtId="0" fontId="5" fillId="0" borderId="0" xfId="0" applyFont="1"/>
    <xf numFmtId="0" fontId="1" fillId="0" borderId="1" xfId="0" applyFont="1" applyBorder="1"/>
    <xf numFmtId="0" fontId="6" fillId="0" borderId="0" xfId="0" applyFont="1"/>
    <xf numFmtId="0" fontId="1" fillId="4" borderId="1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2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342900</xdr:colOff>
      <xdr:row>1</xdr:row>
      <xdr:rowOff>30480</xdr:rowOff>
    </xdr:from>
    <xdr:to>
      <xdr:col>4</xdr:col>
      <xdr:colOff>32196</xdr:colOff>
      <xdr:row>5</xdr:row>
      <xdr:rowOff>44263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745A07E8-39DE-EF91-B128-E1C1EC06465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342900" y="213360"/>
          <a:ext cx="2737296" cy="745303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2</xdr:col>
      <xdr:colOff>144780</xdr:colOff>
      <xdr:row>19</xdr:row>
      <xdr:rowOff>30480</xdr:rowOff>
    </xdr:from>
    <xdr:to>
      <xdr:col>2</xdr:col>
      <xdr:colOff>1004961</xdr:colOff>
      <xdr:row>23</xdr:row>
      <xdr:rowOff>159141</xdr:rowOff>
    </xdr:to>
    <xdr:pic>
      <xdr:nvPicPr>
        <xdr:cNvPr id="2" name="Picture 1" descr="W001 Varning &amp; W001 Varning &amp; W001 Varning &amp; W001 Varning &amp; W001 Varning &amp; W001 Varning">
          <a:extLst>
            <a:ext uri="{FF2B5EF4-FFF2-40B4-BE49-F238E27FC236}">
              <a16:creationId xmlns:a16="http://schemas.microsoft.com/office/drawing/2014/main" id="{EA6E9AA6-53D6-3CF3-942D-12B6CCCB538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50620" y="3649980"/>
          <a:ext cx="860181" cy="86018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9:L43"/>
  <sheetViews>
    <sheetView showGridLines="0" tabSelected="1" topLeftCell="A7" workbookViewId="0">
      <selection activeCell="I38" sqref="I38"/>
    </sheetView>
  </sheetViews>
  <sheetFormatPr defaultColWidth="30.21875" defaultRowHeight="14.4" x14ac:dyDescent="0.3"/>
  <cols>
    <col min="1" max="1" width="6.6640625" customWidth="1"/>
    <col min="2" max="2" width="7.5546875" customWidth="1"/>
    <col min="3" max="3" width="12.6640625" bestFit="1" customWidth="1"/>
    <col min="4" max="4" width="17.5546875" bestFit="1" customWidth="1"/>
    <col min="5" max="5" width="17" bestFit="1" customWidth="1"/>
    <col min="6" max="6" width="18" customWidth="1"/>
    <col min="7" max="7" width="17" bestFit="1" customWidth="1"/>
    <col min="8" max="8" width="12" bestFit="1" customWidth="1"/>
    <col min="9" max="9" width="10.6640625" bestFit="1" customWidth="1"/>
    <col min="10" max="10" width="11.109375" bestFit="1" customWidth="1"/>
    <col min="11" max="11" width="18" bestFit="1" customWidth="1"/>
    <col min="12" max="12" width="16.44140625" bestFit="1" customWidth="1"/>
    <col min="13" max="13" width="13.33203125" bestFit="1" customWidth="1"/>
  </cols>
  <sheetData>
    <row r="9" spans="2:9" x14ac:dyDescent="0.3">
      <c r="B9" s="34" t="s">
        <v>79</v>
      </c>
      <c r="H9" s="32"/>
    </row>
    <row r="10" spans="2:9" x14ac:dyDescent="0.3">
      <c r="B10" s="33" t="s">
        <v>59</v>
      </c>
      <c r="C10" s="33" t="s">
        <v>78</v>
      </c>
      <c r="D10" s="33" t="s">
        <v>77</v>
      </c>
      <c r="E10" s="33" t="s">
        <v>1</v>
      </c>
      <c r="I10" s="32"/>
    </row>
    <row r="11" spans="2:9" x14ac:dyDescent="0.3">
      <c r="B11" s="1">
        <f>'DBTable Produkt'!B3</f>
        <v>101</v>
      </c>
      <c r="C11" s="1" t="str">
        <f>'DBTable Produkt'!D3</f>
        <v>l1</v>
      </c>
      <c r="D11" s="1" t="str">
        <f>'DBTable Produkt'!E3</f>
        <v>PS5</v>
      </c>
      <c r="E11" s="1" t="str">
        <f>VLOOKUP(C11,'DBTable Leverantör'!B$3:G$7,2,FALSE)</f>
        <v>Sony Street 14</v>
      </c>
      <c r="I11" s="32"/>
    </row>
    <row r="12" spans="2:9" x14ac:dyDescent="0.3">
      <c r="B12" s="1">
        <f>'DBTable Produkt'!B4</f>
        <v>346</v>
      </c>
      <c r="C12" s="1" t="str">
        <f>'DBTable Produkt'!D4</f>
        <v>l2</v>
      </c>
      <c r="D12" s="1" t="str">
        <f>'DBTable Produkt'!E4</f>
        <v>XBOX 360</v>
      </c>
      <c r="E12" s="1" t="str">
        <f>VLOOKUP(C12,'DBTable Leverantör'!B$3:G$7,2,FALSE)</f>
        <v>MS Gatan 123</v>
      </c>
      <c r="I12" s="32"/>
    </row>
    <row r="13" spans="2:9" x14ac:dyDescent="0.3">
      <c r="B13" s="1">
        <f>'DBTable Produkt'!B5</f>
        <v>432</v>
      </c>
      <c r="C13" s="1" t="str">
        <f>'DBTable Produkt'!D5</f>
        <v>l3</v>
      </c>
      <c r="D13" s="1" t="str">
        <f>'DBTable Produkt'!E5</f>
        <v>Iphone 14</v>
      </c>
      <c r="E13" s="1" t="str">
        <f>VLOOKUP(C13,'DBTable Leverantör'!B$3:G$7,2,FALSE)</f>
        <v>Steve Jobs gatan 45</v>
      </c>
    </row>
    <row r="14" spans="2:9" x14ac:dyDescent="0.3">
      <c r="B14" s="1">
        <f>'DBTable Produkt'!B6</f>
        <v>234</v>
      </c>
      <c r="C14" s="1" t="str">
        <f>'DBTable Produkt'!D6</f>
        <v>l4</v>
      </c>
      <c r="D14" s="1" t="str">
        <f>'DBTable Produkt'!E6</f>
        <v>Asus Gaming Laptop</v>
      </c>
      <c r="E14" s="1" t="str">
        <f>VLOOKUP(C14,'DBTable Leverantör'!B$3:G$7,2,FALSE)</f>
        <v>Gamingplan 12</v>
      </c>
    </row>
    <row r="15" spans="2:9" x14ac:dyDescent="0.3">
      <c r="B15" s="1">
        <f>'DBTable Produkt'!B7</f>
        <v>123</v>
      </c>
      <c r="C15" s="1" t="str">
        <f>'DBTable Produkt'!D7</f>
        <v>l5</v>
      </c>
      <c r="D15" s="1" t="str">
        <f>'DBTable Produkt'!E7</f>
        <v>Weber Grill</v>
      </c>
      <c r="E15" s="1" t="str">
        <f>VLOOKUP(C15,'DBTable Leverantör'!B$3:G$7,2,FALSE)</f>
        <v>Korvgatan 67</v>
      </c>
    </row>
    <row r="16" spans="2:9" x14ac:dyDescent="0.3">
      <c r="B16" s="1">
        <f>'DBTable Produkt'!B8</f>
        <v>396</v>
      </c>
      <c r="C16" s="1" t="str">
        <f>'DBTable Produkt'!D8</f>
        <v>l1</v>
      </c>
      <c r="D16" s="1" t="str">
        <f>'DBTable Produkt'!E8</f>
        <v>Sony Xperia</v>
      </c>
      <c r="E16" s="1" t="str">
        <f>VLOOKUP(C16,'DBTable Leverantör'!B$3:G$7,2,FALSE)</f>
        <v>Sony Street 14</v>
      </c>
    </row>
    <row r="19" spans="2:9" x14ac:dyDescent="0.3">
      <c r="B19" s="34" t="s">
        <v>80</v>
      </c>
    </row>
    <row r="20" spans="2:9" x14ac:dyDescent="0.3">
      <c r="B20" s="33" t="s">
        <v>59</v>
      </c>
      <c r="C20" s="33" t="s">
        <v>78</v>
      </c>
      <c r="D20" s="33" t="s">
        <v>77</v>
      </c>
      <c r="E20" s="33" t="s">
        <v>1</v>
      </c>
    </row>
    <row r="21" spans="2:9" x14ac:dyDescent="0.3">
      <c r="B21" s="1">
        <f>'DBTable Produkt'!B5</f>
        <v>432</v>
      </c>
      <c r="C21" s="1" t="str">
        <f>'DBTable Produkt'!D5</f>
        <v>l3</v>
      </c>
      <c r="D21" s="1" t="str">
        <f>'DBTable Produkt'!E5</f>
        <v>Iphone 14</v>
      </c>
      <c r="E21" s="1" t="str">
        <f>VLOOKUP(C21,'DBTable Leverantör'!B3:G7,6,)</f>
        <v>08-121212</v>
      </c>
    </row>
    <row r="23" spans="2:9" x14ac:dyDescent="0.3">
      <c r="B23" s="34" t="s">
        <v>81</v>
      </c>
    </row>
    <row r="24" spans="2:9" x14ac:dyDescent="0.3">
      <c r="B24" s="33" t="s">
        <v>59</v>
      </c>
      <c r="C24" s="33" t="s">
        <v>82</v>
      </c>
      <c r="D24" s="33" t="s">
        <v>77</v>
      </c>
      <c r="E24" s="33" t="s">
        <v>19</v>
      </c>
      <c r="F24" s="33" t="s">
        <v>23</v>
      </c>
      <c r="G24" s="33" t="s">
        <v>83</v>
      </c>
    </row>
    <row r="25" spans="2:9" x14ac:dyDescent="0.3">
      <c r="B25" s="1">
        <f>'DBTable Produkt'!B4</f>
        <v>346</v>
      </c>
      <c r="C25" s="1" t="str">
        <f>'DBTable Produkt'!C4</f>
        <v>v1002</v>
      </c>
      <c r="D25" s="1" t="str">
        <f>'DBTable Produkt'!E4</f>
        <v>XBOX 360</v>
      </c>
      <c r="E25" s="1" t="str">
        <f>'DBTable Produkt'!F4</f>
        <v>B3</v>
      </c>
      <c r="F25" s="1" t="str">
        <f>VLOOKUP($C25,'DBTable Varuhus'!$B3:$D5,2,)</f>
        <v>Uppsala</v>
      </c>
      <c r="G25" s="1" t="str">
        <f>VLOOKUP($C25,'DBTable Varuhus'!$B3:$D5,3,)</f>
        <v>018-765432</v>
      </c>
    </row>
    <row r="27" spans="2:9" x14ac:dyDescent="0.3">
      <c r="B27" s="34" t="s">
        <v>84</v>
      </c>
    </row>
    <row r="28" spans="2:9" x14ac:dyDescent="0.3">
      <c r="B28" s="33" t="s">
        <v>63</v>
      </c>
      <c r="C28" s="33" t="s">
        <v>61</v>
      </c>
      <c r="D28" s="33" t="s">
        <v>62</v>
      </c>
      <c r="E28" s="33" t="s">
        <v>8</v>
      </c>
      <c r="F28" s="33" t="s">
        <v>19</v>
      </c>
      <c r="G28" s="33" t="s">
        <v>7</v>
      </c>
      <c r="H28" s="33" t="s">
        <v>0</v>
      </c>
      <c r="I28" s="35" t="s">
        <v>85</v>
      </c>
    </row>
    <row r="29" spans="2:9" x14ac:dyDescent="0.3">
      <c r="B29" s="1">
        <v>101</v>
      </c>
      <c r="C29" s="1" t="s">
        <v>66</v>
      </c>
      <c r="D29" s="1" t="s">
        <v>69</v>
      </c>
      <c r="E29" s="1" t="s">
        <v>24</v>
      </c>
      <c r="F29" s="1" t="s">
        <v>20</v>
      </c>
      <c r="G29" s="1">
        <v>3495</v>
      </c>
      <c r="H29" s="1">
        <v>13</v>
      </c>
      <c r="I29" s="1" t="str">
        <f>VLOOKUP(C29,'DBTable Varuhus'!B$3:D$5,3,)</f>
        <v>08-123456</v>
      </c>
    </row>
    <row r="30" spans="2:9" x14ac:dyDescent="0.3">
      <c r="B30" s="1">
        <v>346</v>
      </c>
      <c r="C30" s="1" t="s">
        <v>67</v>
      </c>
      <c r="D30" s="1" t="s">
        <v>70</v>
      </c>
      <c r="E30" s="1" t="s">
        <v>25</v>
      </c>
      <c r="F30" s="1" t="s">
        <v>30</v>
      </c>
      <c r="G30" s="1">
        <v>3295</v>
      </c>
      <c r="H30" s="1">
        <v>53</v>
      </c>
      <c r="I30" s="1" t="str">
        <f>VLOOKUP(C30,'DBTable Varuhus'!B$3:D$5,3,)</f>
        <v>018-765432</v>
      </c>
    </row>
    <row r="31" spans="2:9" x14ac:dyDescent="0.3">
      <c r="B31" s="1">
        <v>432</v>
      </c>
      <c r="C31" s="1" t="s">
        <v>68</v>
      </c>
      <c r="D31" s="1" t="s">
        <v>71</v>
      </c>
      <c r="E31" s="1" t="s">
        <v>26</v>
      </c>
      <c r="F31" s="1" t="s">
        <v>53</v>
      </c>
      <c r="G31" s="1">
        <v>12000</v>
      </c>
      <c r="H31" s="1">
        <v>0</v>
      </c>
      <c r="I31" s="1" t="str">
        <f>VLOOKUP(C31,'DBTable Varuhus'!B$3:D$5,3,)</f>
        <v>031-987345</v>
      </c>
    </row>
    <row r="32" spans="2:9" x14ac:dyDescent="0.3">
      <c r="B32" s="1">
        <v>234</v>
      </c>
      <c r="C32" s="1" t="s">
        <v>66</v>
      </c>
      <c r="D32" s="1" t="s">
        <v>72</v>
      </c>
      <c r="E32" s="1" t="s">
        <v>27</v>
      </c>
      <c r="F32" s="1" t="s">
        <v>54</v>
      </c>
      <c r="G32" s="1">
        <v>16000</v>
      </c>
      <c r="H32" s="1">
        <v>0</v>
      </c>
      <c r="I32" s="1" t="str">
        <f>VLOOKUP(C32,'DBTable Varuhus'!B$3:D$5,3,)</f>
        <v>08-123456</v>
      </c>
    </row>
    <row r="33" spans="2:12" x14ac:dyDescent="0.3">
      <c r="B33" s="1">
        <v>123</v>
      </c>
      <c r="C33" s="1" t="s">
        <v>67</v>
      </c>
      <c r="D33" s="1" t="s">
        <v>73</v>
      </c>
      <c r="E33" s="1" t="s">
        <v>28</v>
      </c>
      <c r="F33" s="1" t="s">
        <v>31</v>
      </c>
      <c r="G33" s="1">
        <v>3495</v>
      </c>
      <c r="H33" s="1">
        <v>15</v>
      </c>
      <c r="I33" s="1" t="str">
        <f>VLOOKUP(C33,'DBTable Varuhus'!B$3:D$5,3,)</f>
        <v>018-765432</v>
      </c>
    </row>
    <row r="34" spans="2:12" x14ac:dyDescent="0.3">
      <c r="B34" s="1">
        <v>396</v>
      </c>
      <c r="C34" s="1" t="s">
        <v>68</v>
      </c>
      <c r="D34" s="1" t="s">
        <v>69</v>
      </c>
      <c r="E34" s="1" t="s">
        <v>29</v>
      </c>
      <c r="F34" s="1" t="s">
        <v>32</v>
      </c>
      <c r="G34" s="1">
        <v>10950</v>
      </c>
      <c r="H34" s="1">
        <v>15</v>
      </c>
      <c r="I34" s="1" t="str">
        <f>VLOOKUP(C34,'DBTable Varuhus'!B$3:D$5,3,)</f>
        <v>031-987345</v>
      </c>
    </row>
    <row r="36" spans="2:12" x14ac:dyDescent="0.3">
      <c r="B36" s="34" t="s">
        <v>86</v>
      </c>
    </row>
    <row r="37" spans="2:12" x14ac:dyDescent="0.3">
      <c r="B37" s="33" t="s">
        <v>63</v>
      </c>
      <c r="C37" s="33" t="s">
        <v>61</v>
      </c>
      <c r="D37" s="33" t="s">
        <v>62</v>
      </c>
      <c r="E37" s="33" t="s">
        <v>8</v>
      </c>
      <c r="F37" s="33" t="s">
        <v>19</v>
      </c>
      <c r="G37" s="33" t="s">
        <v>7</v>
      </c>
      <c r="H37" s="33" t="s">
        <v>0</v>
      </c>
      <c r="I37" s="35" t="s">
        <v>23</v>
      </c>
      <c r="J37" s="35" t="s">
        <v>83</v>
      </c>
      <c r="K37" s="35" t="s">
        <v>87</v>
      </c>
      <c r="L37" s="35" t="s">
        <v>22</v>
      </c>
    </row>
    <row r="38" spans="2:12" x14ac:dyDescent="0.3">
      <c r="B38" s="1">
        <v>101</v>
      </c>
      <c r="C38" s="1" t="s">
        <v>66</v>
      </c>
      <c r="D38" s="1" t="s">
        <v>69</v>
      </c>
      <c r="E38" s="1" t="s">
        <v>24</v>
      </c>
      <c r="F38" s="1" t="s">
        <v>20</v>
      </c>
      <c r="G38" s="1">
        <v>3495</v>
      </c>
      <c r="H38" s="1">
        <v>13</v>
      </c>
      <c r="I38" s="1" t="str">
        <f>VLOOKUP($C38,'DBTable Varuhus'!$B$3:$D$5,2,)</f>
        <v>Stockholm</v>
      </c>
      <c r="J38" s="1" t="str">
        <f>VLOOKUP($C38,'DBTable Varuhus'!$B$3:$D$5,3,)</f>
        <v>08-123456</v>
      </c>
      <c r="K38" s="1">
        <f>VLOOKUP($D38,'DBTable Leverantör'!$B$3:$G$7,3,FALSE )</f>
        <v>12345</v>
      </c>
      <c r="L38" s="1" t="str">
        <f>VLOOKUP($D38,'DBTable Leverantör'!$B$3:$G$7,4,FALSE )</f>
        <v>SonyVille</v>
      </c>
    </row>
    <row r="39" spans="2:12" x14ac:dyDescent="0.3">
      <c r="B39" s="1">
        <v>346</v>
      </c>
      <c r="C39" s="1" t="s">
        <v>67</v>
      </c>
      <c r="D39" s="1" t="s">
        <v>70</v>
      </c>
      <c r="E39" s="1" t="s">
        <v>25</v>
      </c>
      <c r="F39" s="1" t="s">
        <v>30</v>
      </c>
      <c r="G39" s="1">
        <v>3295</v>
      </c>
      <c r="H39" s="1">
        <v>53</v>
      </c>
      <c r="I39" s="1" t="str">
        <f>VLOOKUP(C39,'DBTable Varuhus'!$B$3:$D$5,2,)</f>
        <v>Uppsala</v>
      </c>
      <c r="J39" s="1" t="str">
        <f>VLOOKUP($C39,'DBTable Varuhus'!$B$3:$D$5,3,)</f>
        <v>018-765432</v>
      </c>
      <c r="K39" s="1">
        <f>VLOOKUP($D39,'DBTable Leverantör'!$B$3:$G$7,3,FALSE )</f>
        <v>32123</v>
      </c>
      <c r="L39" s="1" t="str">
        <f>VLOOKUP($D39,'DBTable Leverantör'!$B$3:$G$7,4,FALSE )</f>
        <v>MSVille</v>
      </c>
    </row>
    <row r="40" spans="2:12" x14ac:dyDescent="0.3">
      <c r="B40" s="1">
        <v>432</v>
      </c>
      <c r="C40" s="1" t="s">
        <v>68</v>
      </c>
      <c r="D40" s="1" t="s">
        <v>71</v>
      </c>
      <c r="E40" s="1" t="s">
        <v>26</v>
      </c>
      <c r="F40" s="1" t="s">
        <v>53</v>
      </c>
      <c r="G40" s="1">
        <v>12000</v>
      </c>
      <c r="H40" s="1">
        <v>0</v>
      </c>
      <c r="I40" s="1" t="str">
        <f>VLOOKUP(C40,'DBTable Varuhus'!$B$3:$D$5,2,)</f>
        <v>Göteborg</v>
      </c>
      <c r="J40" s="1" t="str">
        <f>VLOOKUP($C40,'DBTable Varuhus'!$B$3:$D$5,3,)</f>
        <v>031-987345</v>
      </c>
      <c r="K40" s="1">
        <f>VLOOKUP($D40,'DBTable Leverantör'!$B$3:$G$7,3,FALSE )</f>
        <v>56789</v>
      </c>
      <c r="L40" s="1" t="str">
        <f>VLOOKUP($D40,'DBTable Leverantör'!$B$3:$G$7,4,FALSE )</f>
        <v>Appleville</v>
      </c>
    </row>
    <row r="41" spans="2:12" x14ac:dyDescent="0.3">
      <c r="B41" s="1">
        <v>234</v>
      </c>
      <c r="C41" s="1" t="s">
        <v>66</v>
      </c>
      <c r="D41" s="1" t="s">
        <v>72</v>
      </c>
      <c r="E41" s="1" t="s">
        <v>27</v>
      </c>
      <c r="F41" s="1" t="s">
        <v>54</v>
      </c>
      <c r="G41" s="1">
        <v>16000</v>
      </c>
      <c r="H41" s="1">
        <v>0</v>
      </c>
      <c r="I41" s="1" t="str">
        <f>VLOOKUP(C41,'DBTable Varuhus'!$B$3:$D$5,2,)</f>
        <v>Stockholm</v>
      </c>
      <c r="J41" s="1" t="str">
        <f>VLOOKUP($C41,'DBTable Varuhus'!$B$3:$D$5,3,)</f>
        <v>08-123456</v>
      </c>
      <c r="K41" s="1">
        <f>VLOOKUP($D41,'DBTable Leverantör'!$B$3:$G$7,3,FALSE )</f>
        <v>34567</v>
      </c>
      <c r="L41" s="1" t="str">
        <f>VLOOKUP($D41,'DBTable Leverantör'!$B$3:$G$7,4,FALSE )</f>
        <v>AsusVille</v>
      </c>
    </row>
    <row r="42" spans="2:12" x14ac:dyDescent="0.3">
      <c r="B42" s="1">
        <v>123</v>
      </c>
      <c r="C42" s="1" t="s">
        <v>67</v>
      </c>
      <c r="D42" s="1" t="s">
        <v>73</v>
      </c>
      <c r="E42" s="1" t="s">
        <v>28</v>
      </c>
      <c r="F42" s="1" t="s">
        <v>31</v>
      </c>
      <c r="G42" s="1">
        <v>3495</v>
      </c>
      <c r="H42" s="1">
        <v>15</v>
      </c>
      <c r="I42" s="1" t="str">
        <f>VLOOKUP(C42,'DBTable Varuhus'!$B$3:$D$5,2,)</f>
        <v>Uppsala</v>
      </c>
      <c r="J42" s="1" t="str">
        <f>VLOOKUP($C42,'DBTable Varuhus'!$B$3:$D$5,3,)</f>
        <v>018-765432</v>
      </c>
      <c r="K42" s="1">
        <f>VLOOKUP($D42,'DBTable Leverantör'!$B$3:$G$7,3,FALSE )</f>
        <v>45678</v>
      </c>
      <c r="L42" s="1" t="str">
        <f>VLOOKUP($D42,'DBTable Leverantör'!$B$3:$G$7,4,FALSE )</f>
        <v>WeberVille</v>
      </c>
    </row>
    <row r="43" spans="2:12" x14ac:dyDescent="0.3">
      <c r="B43" s="1">
        <v>396</v>
      </c>
      <c r="C43" s="1" t="s">
        <v>68</v>
      </c>
      <c r="D43" s="1" t="s">
        <v>69</v>
      </c>
      <c r="E43" s="1" t="s">
        <v>29</v>
      </c>
      <c r="F43" s="1" t="s">
        <v>32</v>
      </c>
      <c r="G43" s="1">
        <v>10950</v>
      </c>
      <c r="H43" s="1">
        <v>15</v>
      </c>
      <c r="I43" s="1" t="str">
        <f>VLOOKUP(C43,'DBTable Varuhus'!$B$3:$D$5,2,)</f>
        <v>Göteborg</v>
      </c>
      <c r="J43" s="1" t="str">
        <f>VLOOKUP($C43,'DBTable Varuhus'!$B$3:$D$5,3,)</f>
        <v>031-987345</v>
      </c>
      <c r="K43" s="1">
        <f>VLOOKUP($D43,'DBTable Leverantör'!$B$3:$G$7,3,FALSE )</f>
        <v>12345</v>
      </c>
      <c r="L43" s="1" t="str">
        <f>VLOOKUP($D43,'DBTable Leverantör'!$B$3:$G$7,4,FALSE )</f>
        <v>SonyVille</v>
      </c>
    </row>
  </sheetData>
  <pageMargins left="0.7" right="0.7" top="0.75" bottom="0.75" header="0.3" footer="0.3"/>
  <pageSetup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928D2B7-B6D9-4FFF-BBAD-928AE53A7EDB}">
  <dimension ref="B1:H22"/>
  <sheetViews>
    <sheetView showGridLines="0" workbookViewId="0">
      <selection activeCell="B2" sqref="B2:H8"/>
    </sheetView>
  </sheetViews>
  <sheetFormatPr defaultColWidth="30.21875" defaultRowHeight="14.4" x14ac:dyDescent="0.3"/>
  <cols>
    <col min="1" max="1" width="6.6640625" customWidth="1"/>
    <col min="2" max="2" width="10.5546875" customWidth="1"/>
    <col min="3" max="3" width="20.33203125" bestFit="1" customWidth="1"/>
    <col min="4" max="4" width="24" bestFit="1" customWidth="1"/>
    <col min="5" max="5" width="17.5546875" bestFit="1" customWidth="1"/>
    <col min="6" max="6" width="13.109375" bestFit="1" customWidth="1"/>
    <col min="7" max="7" width="11.109375" bestFit="1" customWidth="1"/>
    <col min="8" max="8" width="18" bestFit="1" customWidth="1"/>
  </cols>
  <sheetData>
    <row r="1" spans="2:8" ht="15" thickBot="1" x14ac:dyDescent="0.35"/>
    <row r="2" spans="2:8" ht="23.4" x14ac:dyDescent="0.45">
      <c r="B2" s="7" t="s">
        <v>63</v>
      </c>
      <c r="C2" s="22" t="s">
        <v>61</v>
      </c>
      <c r="D2" s="22" t="s">
        <v>62</v>
      </c>
      <c r="E2" s="8" t="s">
        <v>8</v>
      </c>
      <c r="F2" s="8" t="s">
        <v>19</v>
      </c>
      <c r="G2" s="8" t="s">
        <v>7</v>
      </c>
      <c r="H2" s="9" t="s">
        <v>0</v>
      </c>
    </row>
    <row r="3" spans="2:8" x14ac:dyDescent="0.3">
      <c r="B3" s="2">
        <v>101</v>
      </c>
      <c r="C3" s="23" t="s">
        <v>66</v>
      </c>
      <c r="D3" s="23" t="s">
        <v>69</v>
      </c>
      <c r="E3" s="1" t="s">
        <v>24</v>
      </c>
      <c r="F3" s="1" t="s">
        <v>20</v>
      </c>
      <c r="G3" s="1">
        <v>3495</v>
      </c>
      <c r="H3" s="3">
        <v>13</v>
      </c>
    </row>
    <row r="4" spans="2:8" x14ac:dyDescent="0.3">
      <c r="B4" s="2">
        <v>346</v>
      </c>
      <c r="C4" s="23" t="s">
        <v>67</v>
      </c>
      <c r="D4" s="23" t="s">
        <v>70</v>
      </c>
      <c r="E4" s="1" t="s">
        <v>25</v>
      </c>
      <c r="F4" s="1" t="s">
        <v>30</v>
      </c>
      <c r="G4" s="1">
        <v>3295</v>
      </c>
      <c r="H4" s="3">
        <v>53</v>
      </c>
    </row>
    <row r="5" spans="2:8" x14ac:dyDescent="0.3">
      <c r="B5" s="2">
        <v>432</v>
      </c>
      <c r="C5" s="23" t="s">
        <v>68</v>
      </c>
      <c r="D5" s="23" t="s">
        <v>71</v>
      </c>
      <c r="E5" s="1" t="s">
        <v>26</v>
      </c>
      <c r="F5" s="1" t="s">
        <v>53</v>
      </c>
      <c r="G5" s="1">
        <v>12000</v>
      </c>
      <c r="H5" s="3">
        <v>0</v>
      </c>
    </row>
    <row r="6" spans="2:8" x14ac:dyDescent="0.3">
      <c r="B6" s="2">
        <v>234</v>
      </c>
      <c r="C6" s="23" t="s">
        <v>66</v>
      </c>
      <c r="D6" s="23" t="s">
        <v>72</v>
      </c>
      <c r="E6" s="1" t="s">
        <v>27</v>
      </c>
      <c r="F6" s="1" t="s">
        <v>54</v>
      </c>
      <c r="G6" s="1">
        <v>16000</v>
      </c>
      <c r="H6" s="3">
        <v>0</v>
      </c>
    </row>
    <row r="7" spans="2:8" x14ac:dyDescent="0.3">
      <c r="B7" s="2">
        <v>123</v>
      </c>
      <c r="C7" s="23" t="s">
        <v>67</v>
      </c>
      <c r="D7" s="23" t="s">
        <v>73</v>
      </c>
      <c r="E7" s="1" t="s">
        <v>28</v>
      </c>
      <c r="F7" s="1" t="s">
        <v>31</v>
      </c>
      <c r="G7" s="1">
        <v>3495</v>
      </c>
      <c r="H7" s="3">
        <v>15</v>
      </c>
    </row>
    <row r="8" spans="2:8" ht="15" thickBot="1" x14ac:dyDescent="0.35">
      <c r="B8" s="5">
        <v>396</v>
      </c>
      <c r="C8" s="24" t="s">
        <v>68</v>
      </c>
      <c r="D8" s="24" t="s">
        <v>69</v>
      </c>
      <c r="E8" s="4" t="s">
        <v>29</v>
      </c>
      <c r="F8" s="4" t="s">
        <v>32</v>
      </c>
      <c r="G8" s="4">
        <v>10950</v>
      </c>
      <c r="H8" s="6">
        <v>15</v>
      </c>
    </row>
    <row r="11" spans="2:8" ht="15" thickBot="1" x14ac:dyDescent="0.35"/>
    <row r="12" spans="2:8" x14ac:dyDescent="0.3">
      <c r="B12" s="18" t="s">
        <v>9</v>
      </c>
      <c r="C12" s="25"/>
      <c r="D12" s="25"/>
      <c r="E12" s="16"/>
      <c r="F12" s="10"/>
    </row>
    <row r="13" spans="2:8" x14ac:dyDescent="0.3">
      <c r="B13" s="19" t="s">
        <v>8</v>
      </c>
      <c r="C13" s="26"/>
      <c r="D13" s="26"/>
      <c r="E13" s="15"/>
      <c r="F13" s="12"/>
    </row>
    <row r="14" spans="2:8" x14ac:dyDescent="0.3">
      <c r="B14" s="19" t="s">
        <v>1</v>
      </c>
      <c r="C14" s="26"/>
      <c r="D14" s="26"/>
      <c r="E14" s="15"/>
      <c r="F14" s="12"/>
    </row>
    <row r="15" spans="2:8" x14ac:dyDescent="0.3">
      <c r="B15" s="19" t="s">
        <v>60</v>
      </c>
      <c r="C15" s="26"/>
      <c r="D15" s="26"/>
      <c r="E15" s="15"/>
      <c r="F15" s="12"/>
    </row>
    <row r="16" spans="2:8" x14ac:dyDescent="0.3">
      <c r="B16" s="19"/>
      <c r="C16" s="26"/>
      <c r="D16" s="26"/>
      <c r="E16" s="15"/>
      <c r="F16" s="12"/>
    </row>
    <row r="17" spans="2:6" x14ac:dyDescent="0.3">
      <c r="B17" s="20" t="s">
        <v>13</v>
      </c>
      <c r="C17" s="27"/>
      <c r="D17" s="27"/>
      <c r="E17" s="15"/>
      <c r="F17" s="12"/>
    </row>
    <row r="18" spans="2:6" x14ac:dyDescent="0.3">
      <c r="B18" s="19" t="s">
        <v>10</v>
      </c>
      <c r="C18" s="26"/>
      <c r="D18" s="26"/>
      <c r="E18" s="15"/>
      <c r="F18" s="12"/>
    </row>
    <row r="19" spans="2:6" x14ac:dyDescent="0.3">
      <c r="B19" s="19" t="s">
        <v>11</v>
      </c>
      <c r="C19" s="26"/>
      <c r="D19" s="26"/>
      <c r="E19" s="15"/>
      <c r="F19" s="12"/>
    </row>
    <row r="20" spans="2:6" x14ac:dyDescent="0.3">
      <c r="B20" s="19" t="s">
        <v>60</v>
      </c>
      <c r="C20" s="26"/>
      <c r="D20" s="26"/>
      <c r="E20" s="15"/>
      <c r="F20" s="12"/>
    </row>
    <row r="21" spans="2:6" x14ac:dyDescent="0.3">
      <c r="B21" s="19"/>
      <c r="C21" s="26"/>
      <c r="D21" s="26"/>
      <c r="E21" s="15"/>
      <c r="F21" s="12"/>
    </row>
    <row r="22" spans="2:6" ht="15" thickBot="1" x14ac:dyDescent="0.35">
      <c r="B22" s="21" t="s">
        <v>12</v>
      </c>
      <c r="C22" s="28"/>
      <c r="D22" s="28"/>
      <c r="E22" s="17"/>
      <c r="F22" s="14"/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FC6817F-E974-4D66-9329-0CE0CFF491F7}">
  <dimension ref="B1:G23"/>
  <sheetViews>
    <sheetView showGridLines="0" workbookViewId="0">
      <selection activeCell="D3" sqref="D3"/>
    </sheetView>
  </sheetViews>
  <sheetFormatPr defaultColWidth="30.21875" defaultRowHeight="14.4" x14ac:dyDescent="0.3"/>
  <cols>
    <col min="1" max="1" width="6.6640625" customWidth="1"/>
    <col min="2" max="2" width="8" customWidth="1"/>
    <col min="3" max="3" width="17" bestFit="1" customWidth="1"/>
    <col min="4" max="4" width="12" bestFit="1" customWidth="1"/>
    <col min="5" max="5" width="9.88671875" bestFit="1" customWidth="1"/>
    <col min="6" max="6" width="16.44140625" bestFit="1" customWidth="1"/>
    <col min="7" max="7" width="13.33203125" bestFit="1" customWidth="1"/>
  </cols>
  <sheetData>
    <row r="1" spans="2:7" ht="15" thickBot="1" x14ac:dyDescent="0.35"/>
    <row r="2" spans="2:7" ht="23.4" x14ac:dyDescent="0.45">
      <c r="B2" s="7" t="s">
        <v>59</v>
      </c>
      <c r="C2" s="8" t="s">
        <v>23</v>
      </c>
      <c r="D2" s="8" t="s">
        <v>21</v>
      </c>
      <c r="E2" s="8" t="s">
        <v>22</v>
      </c>
      <c r="F2" s="8" t="s">
        <v>1</v>
      </c>
      <c r="G2" s="9" t="s">
        <v>2</v>
      </c>
    </row>
    <row r="3" spans="2:7" x14ac:dyDescent="0.3">
      <c r="B3" s="2" t="s">
        <v>69</v>
      </c>
      <c r="C3" s="1" t="s">
        <v>33</v>
      </c>
      <c r="D3" s="1">
        <v>12345</v>
      </c>
      <c r="E3" s="1" t="s">
        <v>39</v>
      </c>
      <c r="F3" s="1" t="s">
        <v>45</v>
      </c>
      <c r="G3" s="3" t="s">
        <v>44</v>
      </c>
    </row>
    <row r="4" spans="2:7" x14ac:dyDescent="0.3">
      <c r="B4" s="2" t="s">
        <v>70</v>
      </c>
      <c r="C4" s="1" t="s">
        <v>34</v>
      </c>
      <c r="D4" s="1">
        <v>32123</v>
      </c>
      <c r="E4" s="1" t="s">
        <v>40</v>
      </c>
      <c r="F4" s="1" t="s">
        <v>43</v>
      </c>
      <c r="G4" s="3" t="s">
        <v>3</v>
      </c>
    </row>
    <row r="5" spans="2:7" x14ac:dyDescent="0.3">
      <c r="B5" s="2" t="s">
        <v>71</v>
      </c>
      <c r="C5" s="1" t="s">
        <v>37</v>
      </c>
      <c r="D5" s="1">
        <v>56789</v>
      </c>
      <c r="E5" s="1" t="s">
        <v>35</v>
      </c>
      <c r="F5" s="1" t="s">
        <v>46</v>
      </c>
      <c r="G5" s="3" t="s">
        <v>4</v>
      </c>
    </row>
    <row r="6" spans="2:7" x14ac:dyDescent="0.3">
      <c r="B6" s="2" t="s">
        <v>72</v>
      </c>
      <c r="C6" s="1" t="s">
        <v>36</v>
      </c>
      <c r="D6" s="1">
        <v>34567</v>
      </c>
      <c r="E6" s="1" t="s">
        <v>41</v>
      </c>
      <c r="F6" s="1" t="s">
        <v>47</v>
      </c>
      <c r="G6" s="3" t="s">
        <v>5</v>
      </c>
    </row>
    <row r="7" spans="2:7" ht="15" thickBot="1" x14ac:dyDescent="0.35">
      <c r="B7" s="5" t="s">
        <v>73</v>
      </c>
      <c r="C7" s="4" t="s">
        <v>38</v>
      </c>
      <c r="D7" s="4">
        <v>45678</v>
      </c>
      <c r="E7" s="4" t="s">
        <v>42</v>
      </c>
      <c r="F7" s="4" t="s">
        <v>48</v>
      </c>
      <c r="G7" s="6" t="s">
        <v>6</v>
      </c>
    </row>
    <row r="9" spans="2:7" ht="15" thickBot="1" x14ac:dyDescent="0.35"/>
    <row r="10" spans="2:7" x14ac:dyDescent="0.3">
      <c r="B10" s="29" t="s">
        <v>14</v>
      </c>
      <c r="C10" s="16"/>
      <c r="D10" s="10"/>
    </row>
    <row r="11" spans="2:7" x14ac:dyDescent="0.3">
      <c r="B11" s="11" t="s">
        <v>15</v>
      </c>
      <c r="C11" s="15"/>
      <c r="D11" s="12"/>
    </row>
    <row r="12" spans="2:7" x14ac:dyDescent="0.3">
      <c r="B12" s="11"/>
      <c r="C12" s="15"/>
      <c r="D12" s="12"/>
    </row>
    <row r="13" spans="2:7" x14ac:dyDescent="0.3">
      <c r="B13" s="11" t="s">
        <v>17</v>
      </c>
      <c r="C13" s="15"/>
      <c r="D13" s="12"/>
    </row>
    <row r="14" spans="2:7" x14ac:dyDescent="0.3">
      <c r="B14" s="11"/>
      <c r="C14" s="15"/>
      <c r="D14" s="12"/>
    </row>
    <row r="15" spans="2:7" x14ac:dyDescent="0.3">
      <c r="B15" s="11" t="s">
        <v>18</v>
      </c>
      <c r="C15" s="15"/>
      <c r="D15" s="12"/>
    </row>
    <row r="16" spans="2:7" x14ac:dyDescent="0.3">
      <c r="B16" s="11" t="s">
        <v>16</v>
      </c>
      <c r="C16" s="15"/>
      <c r="D16" s="12"/>
    </row>
    <row r="17" spans="2:4" ht="15" thickBot="1" x14ac:dyDescent="0.35">
      <c r="B17" s="13"/>
      <c r="C17" s="17"/>
      <c r="D17" s="14"/>
    </row>
    <row r="21" spans="2:4" x14ac:dyDescent="0.3">
      <c r="D21" s="32" t="s">
        <v>74</v>
      </c>
    </row>
    <row r="22" spans="2:4" x14ac:dyDescent="0.3">
      <c r="D22" s="32" t="s">
        <v>75</v>
      </c>
    </row>
    <row r="23" spans="2:4" x14ac:dyDescent="0.3">
      <c r="D23" s="32" t="s">
        <v>76</v>
      </c>
    </row>
  </sheetData>
  <pageMargins left="0.7" right="0.7" top="0.75" bottom="0.75" header="0.3" footer="0.3"/>
  <pageSetup orientation="portrait" r:id="rId1"/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9C358A5-85FA-4F80-A76A-ACF51C6CB360}">
  <dimension ref="B1:D15"/>
  <sheetViews>
    <sheetView showGridLines="0" workbookViewId="0">
      <selection activeCell="C4" sqref="C4"/>
    </sheetView>
  </sheetViews>
  <sheetFormatPr defaultColWidth="30.21875" defaultRowHeight="14.4" x14ac:dyDescent="0.3"/>
  <cols>
    <col min="1" max="1" width="6.6640625" customWidth="1"/>
    <col min="2" max="2" width="8" customWidth="1"/>
    <col min="3" max="3" width="18" bestFit="1" customWidth="1"/>
    <col min="4" max="4" width="12" bestFit="1" customWidth="1"/>
  </cols>
  <sheetData>
    <row r="1" spans="2:4" ht="15" thickBot="1" x14ac:dyDescent="0.35"/>
    <row r="2" spans="2:4" ht="23.4" x14ac:dyDescent="0.45">
      <c r="B2" s="7" t="s">
        <v>59</v>
      </c>
      <c r="C2" s="8" t="s">
        <v>49</v>
      </c>
      <c r="D2" s="9" t="s">
        <v>55</v>
      </c>
    </row>
    <row r="3" spans="2:4" x14ac:dyDescent="0.3">
      <c r="B3" s="30" t="s">
        <v>66</v>
      </c>
      <c r="C3" s="1" t="s">
        <v>50</v>
      </c>
      <c r="D3" s="3" t="s">
        <v>56</v>
      </c>
    </row>
    <row r="4" spans="2:4" x14ac:dyDescent="0.3">
      <c r="B4" s="30" t="s">
        <v>67</v>
      </c>
      <c r="C4" s="1" t="s">
        <v>51</v>
      </c>
      <c r="D4" s="3" t="s">
        <v>57</v>
      </c>
    </row>
    <row r="5" spans="2:4" ht="15" thickBot="1" x14ac:dyDescent="0.35">
      <c r="B5" s="31" t="s">
        <v>68</v>
      </c>
      <c r="C5" s="4" t="s">
        <v>52</v>
      </c>
      <c r="D5" s="6" t="s">
        <v>58</v>
      </c>
    </row>
    <row r="7" spans="2:4" ht="15" thickBot="1" x14ac:dyDescent="0.35"/>
    <row r="8" spans="2:4" x14ac:dyDescent="0.3">
      <c r="B8" s="29" t="s">
        <v>64</v>
      </c>
      <c r="C8" s="16"/>
      <c r="D8" s="10"/>
    </row>
    <row r="9" spans="2:4" x14ac:dyDescent="0.3">
      <c r="B9" s="11" t="s">
        <v>65</v>
      </c>
      <c r="C9" s="15"/>
      <c r="D9" s="12"/>
    </row>
    <row r="10" spans="2:4" x14ac:dyDescent="0.3">
      <c r="B10" s="11"/>
      <c r="C10" s="15"/>
      <c r="D10" s="12"/>
    </row>
    <row r="11" spans="2:4" x14ac:dyDescent="0.3">
      <c r="B11" s="11" t="s">
        <v>17</v>
      </c>
      <c r="C11" s="15"/>
      <c r="D11" s="12"/>
    </row>
    <row r="12" spans="2:4" x14ac:dyDescent="0.3">
      <c r="B12" s="11"/>
      <c r="C12" s="15"/>
      <c r="D12" s="12"/>
    </row>
    <row r="13" spans="2:4" x14ac:dyDescent="0.3">
      <c r="B13" s="11" t="s">
        <v>18</v>
      </c>
      <c r="C13" s="15"/>
      <c r="D13" s="12"/>
    </row>
    <row r="14" spans="2:4" x14ac:dyDescent="0.3">
      <c r="B14" s="11" t="s">
        <v>16</v>
      </c>
      <c r="C14" s="15"/>
      <c r="D14" s="12"/>
    </row>
    <row r="15" spans="2:4" ht="15" thickBot="1" x14ac:dyDescent="0.35">
      <c r="B15" s="13"/>
      <c r="C15" s="17"/>
      <c r="D15" s="14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Questions</vt:lpstr>
      <vt:lpstr>DBTable Produkt</vt:lpstr>
      <vt:lpstr>DBTable Leverantör</vt:lpstr>
      <vt:lpstr>DBTable Varuhus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Richard Chalk</dc:creator>
  <cp:lastModifiedBy>Richard Chalk</cp:lastModifiedBy>
  <dcterms:created xsi:type="dcterms:W3CDTF">2015-06-05T18:17:20Z</dcterms:created>
  <dcterms:modified xsi:type="dcterms:W3CDTF">2023-07-31T11:48:11Z</dcterms:modified>
</cp:coreProperties>
</file>