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8DA64829-62EB-4BF0-8DC9-03D54157D97B}" xr6:coauthVersionLast="47" xr6:coauthVersionMax="47" xr10:uidLastSave="{00000000-0000-0000-0000-000000000000}"/>
  <bookViews>
    <workbookView xWindow="-120" yWindow="-120" windowWidth="29040" windowHeight="15720" xr2:uid="{9C95769C-A1F1-4404-8B9D-E724F286DE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4" i="1" l="1"/>
  <c r="H53" i="1"/>
  <c r="H52" i="1"/>
  <c r="S35" i="1"/>
  <c r="R35" i="1"/>
  <c r="Q35" i="1"/>
  <c r="P35" i="1"/>
  <c r="O35" i="1"/>
  <c r="N35" i="1"/>
  <c r="S36" i="1"/>
  <c r="R36" i="1"/>
  <c r="Q36" i="1"/>
  <c r="P36" i="1"/>
  <c r="O36" i="1"/>
  <c r="N36" i="1"/>
  <c r="K40" i="1"/>
  <c r="K39" i="1"/>
  <c r="K38" i="1"/>
  <c r="K36" i="1"/>
  <c r="K37" i="1"/>
  <c r="J40" i="1"/>
  <c r="I40" i="1"/>
</calcChain>
</file>

<file path=xl/sharedStrings.xml><?xml version="1.0" encoding="utf-8"?>
<sst xmlns="http://schemas.openxmlformats.org/spreadsheetml/2006/main" count="54" uniqueCount="39">
  <si>
    <t>1 Magnet</t>
  </si>
  <si>
    <t>3 Magnet</t>
  </si>
  <si>
    <t>5 Magnet</t>
  </si>
  <si>
    <t>3 Magnet No Halbach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</si>
  <si>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</si>
  <si>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</si>
  <si>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</si>
  <si>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</si>
  <si>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</si>
  <si>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</si>
  <si>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</si>
  <si>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</si>
  <si>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</si>
  <si>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</si>
  <si>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</si>
  <si>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</si>
  <si>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</si>
  <si>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</si>
  <si>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</si>
  <si>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</si>
  <si>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</si>
  <si>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</si>
  <si>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Total Set</t>
  </si>
  <si>
    <t>Standard Deviation</t>
  </si>
  <si>
    <t>t.s.</t>
  </si>
  <si>
    <t>Single Magnet + 3-Magnet Halbach</t>
  </si>
  <si>
    <t>Single Magnet + 5-Magnet Halbach</t>
  </si>
  <si>
    <t>Single Magnet + 3-Magnet No Halbach</t>
  </si>
  <si>
    <t>3-Magnet Halbach + 5-Magnet Halbach</t>
  </si>
  <si>
    <t>3-Magnet Halbach + 3-Magnet No Halbach</t>
  </si>
  <si>
    <t>5-Magnet Halbach + 3-Magnet No Halbach</t>
  </si>
  <si>
    <t>Bonferroni Tests with (0.05/4) 0.0125 Significance Level</t>
  </si>
  <si>
    <t>t*</t>
  </si>
  <si>
    <t>Reject H0</t>
  </si>
  <si>
    <t>Fail to Reject H0</t>
  </si>
  <si>
    <t>Single Magnet</t>
  </si>
  <si>
    <t>3-Magnet Halbach</t>
  </si>
  <si>
    <t>5-Magnet Halbach</t>
  </si>
  <si>
    <t>3-Magnet No Halbach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</si>
</sst>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000"/>
    <numFmt numFmtId="170" formatCode="0.00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4" xfId="0" applyFill="1" applyBorder="1" applyAlignment="1"/>
    <xf numFmtId="0" fontId="2" fillId="0" borderId="6" xfId="0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/>
    <xf numFmtId="0" fontId="2" fillId="0" borderId="7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/>
    <xf numFmtId="170" fontId="0" fillId="0" borderId="1" xfId="0" applyNumberFormat="1" applyFill="1" applyBorder="1" applyAlignment="1"/>
    <xf numFmtId="0" fontId="1" fillId="0" borderId="10" xfId="0" applyFont="1" applyFill="1" applyBorder="1" applyAlignment="1"/>
    <xf numFmtId="0" fontId="0" fillId="0" borderId="2" xfId="0" applyBorder="1"/>
    <xf numFmtId="2" fontId="0" fillId="0" borderId="2" xfId="0" applyNumberFormat="1" applyBorder="1"/>
    <xf numFmtId="170" fontId="0" fillId="0" borderId="3" xfId="0" applyNumberFormat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/>
    </xf>
    <xf numFmtId="169" fontId="0" fillId="0" borderId="11" xfId="0" applyNumberFormat="1" applyBorder="1" applyAlignment="1">
      <alignment horizontal="center" vertical="center"/>
    </xf>
    <xf numFmtId="169" fontId="0" fillId="0" borderId="12" xfId="0" applyNumberFormat="1" applyBorder="1" applyAlignment="1">
      <alignment horizontal="center" vertical="center"/>
    </xf>
    <xf numFmtId="169" fontId="0" fillId="0" borderId="13" xfId="0" applyNumberFormat="1" applyBorder="1" applyAlignment="1">
      <alignment horizontal="center" vertical="center"/>
    </xf>
    <xf numFmtId="169" fontId="0" fillId="0" borderId="9" xfId="0" applyNumberFormat="1" applyBorder="1" applyAlignment="1">
      <alignment horizontal="center" vertical="center"/>
    </xf>
    <xf numFmtId="169" fontId="0" fillId="0" borderId="0" xfId="0" applyNumberForma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7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Magnet Configuration vs. Hall Sensor Stopping Position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Sheet1!$H$45:$H$48</c:f>
              <c:strCache>
                <c:ptCount val="4"/>
                <c:pt idx="0">
                  <c:v>3-Magnet No Halbach</c:v>
                </c:pt>
                <c:pt idx="1">
                  <c:v>Single Magnet</c:v>
                </c:pt>
                <c:pt idx="2">
                  <c:v>5-Magnet Halbach</c:v>
                </c:pt>
                <c:pt idx="3">
                  <c:v>3-Magnet Halbach</c:v>
                </c:pt>
              </c:strCache>
            </c:strRef>
          </c:cat>
          <c:val>
            <c:numRef>
              <c:f>Sheet1!$J$45:$J$48</c:f>
              <c:numCache>
                <c:formatCode>0.00</c:formatCode>
                <c:ptCount val="4"/>
                <c:pt idx="0">
                  <c:v>244.28854000000001</c:v>
                </c:pt>
                <c:pt idx="1">
                  <c:v>244.09866666666662</c:v>
                </c:pt>
                <c:pt idx="2">
                  <c:v>241.35210000000012</c:v>
                </c:pt>
                <c:pt idx="3">
                  <c:v>240.96373999999997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1A-4CA1-AD55-237EE9C57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4079312"/>
        <c:axId val="374077872"/>
      </c:barChart>
      <c:catAx>
        <c:axId val="374079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Magnet Configuration</a:t>
                </a:r>
              </a:p>
            </c:rich>
          </c:tx>
          <c:layout>
            <c:manualLayout>
              <c:xMode val="edge"/>
              <c:yMode val="edge"/>
              <c:x val="1.9495844372503415E-2"/>
              <c:y val="0.302611913094196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4077872"/>
        <c:crosses val="autoZero"/>
        <c:auto val="1"/>
        <c:lblAlgn val="ctr"/>
        <c:lblOffset val="100"/>
        <c:noMultiLvlLbl val="0"/>
      </c:catAx>
      <c:valAx>
        <c:axId val="37407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Hall Sensor Stopping Position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407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80961</xdr:colOff>
      <xdr:row>39</xdr:row>
      <xdr:rowOff>157162</xdr:rowOff>
    </xdr:from>
    <xdr:to>
      <xdr:col>18</xdr:col>
      <xdr:colOff>5953</xdr:colOff>
      <xdr:row>54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C38234-C58A-CD2A-9902-A6F272F90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BE55A-DB56-45A2-811C-B1F1B89C8AC8}">
  <dimension ref="B1:W56"/>
  <sheetViews>
    <sheetView tabSelected="1" topLeftCell="A22" zoomScale="160" zoomScaleNormal="160" workbookViewId="0">
      <selection activeCell="G55" sqref="G55"/>
    </sheetView>
  </sheetViews>
  <sheetFormatPr defaultRowHeight="15" x14ac:dyDescent="0.25"/>
  <cols>
    <col min="8" max="8" width="23" customWidth="1"/>
    <col min="11" max="11" width="11.7109375" customWidth="1"/>
    <col min="13" max="23" width="11.7109375" customWidth="1"/>
  </cols>
  <sheetData>
    <row r="1" spans="2:14" s="1" customFormat="1" ht="45" x14ac:dyDescent="0.25">
      <c r="B1" s="3"/>
      <c r="C1" s="4" t="s">
        <v>0</v>
      </c>
      <c r="D1" s="4" t="s">
        <v>1</v>
      </c>
      <c r="E1" s="4" t="s">
        <v>2</v>
      </c>
      <c r="F1" s="4" t="s">
        <v>3</v>
      </c>
    </row>
    <row r="2" spans="2:14" x14ac:dyDescent="0.25">
      <c r="B2" s="2">
        <v>1</v>
      </c>
      <c r="C2">
        <v>244.12</v>
      </c>
      <c r="D2">
        <v>240.9265</v>
      </c>
      <c r="E2">
        <v>241.2457</v>
      </c>
      <c r="F2">
        <v>244.27789999999999</v>
      </c>
      <c r="H2" t="s">
        <v>4</v>
      </c>
    </row>
    <row r="3" spans="2:14" x14ac:dyDescent="0.25">
      <c r="B3" s="2">
        <v>2</v>
      </c>
      <c r="C3">
        <v>244.12</v>
      </c>
      <c r="D3">
        <v>240.9265</v>
      </c>
      <c r="E3">
        <v>241.2457</v>
      </c>
      <c r="F3">
        <v>244.27789999999999</v>
      </c>
    </row>
    <row r="4" spans="2:14" ht="15.75" thickBot="1" x14ac:dyDescent="0.3">
      <c r="B4" s="2">
        <v>3</v>
      </c>
      <c r="C4">
        <v>244.12</v>
      </c>
      <c r="D4">
        <v>240.9265</v>
      </c>
      <c r="E4">
        <v>241.2457</v>
      </c>
      <c r="F4">
        <v>244.27789999999999</v>
      </c>
      <c r="H4" t="s">
        <v>5</v>
      </c>
    </row>
    <row r="5" spans="2:14" x14ac:dyDescent="0.25">
      <c r="B5" s="2">
        <v>4</v>
      </c>
      <c r="C5">
        <v>244.12</v>
      </c>
      <c r="D5">
        <v>240.9265</v>
      </c>
      <c r="E5">
        <v>241.2457</v>
      </c>
      <c r="F5">
        <v>244.27789999999999</v>
      </c>
      <c r="H5" s="7" t="s">
        <v>6</v>
      </c>
      <c r="I5" s="7" t="s">
        <v>7</v>
      </c>
      <c r="J5" s="7" t="s">
        <v>8</v>
      </c>
      <c r="K5" s="7" t="s">
        <v>9</v>
      </c>
      <c r="L5" s="7" t="s">
        <v>10</v>
      </c>
    </row>
    <row r="6" spans="2:14" x14ac:dyDescent="0.25">
      <c r="B6" s="2">
        <v>5</v>
      </c>
      <c r="C6">
        <v>244.12</v>
      </c>
      <c r="D6">
        <v>240.9265</v>
      </c>
      <c r="E6">
        <v>241.2457</v>
      </c>
      <c r="F6">
        <v>244.27789999999999</v>
      </c>
      <c r="H6" s="5" t="s">
        <v>0</v>
      </c>
      <c r="I6" s="5">
        <v>30</v>
      </c>
      <c r="J6" s="5">
        <v>7322.9599999999982</v>
      </c>
      <c r="K6" s="5">
        <v>244.09866666666662</v>
      </c>
      <c r="L6" s="5">
        <v>3.0602298850573384E-3</v>
      </c>
    </row>
    <row r="7" spans="2:14" x14ac:dyDescent="0.25">
      <c r="B7" s="2">
        <v>6</v>
      </c>
      <c r="C7">
        <v>243.96</v>
      </c>
      <c r="D7">
        <v>240.9265</v>
      </c>
      <c r="E7">
        <v>241.2457</v>
      </c>
      <c r="F7">
        <v>244.27789999999999</v>
      </c>
      <c r="H7" s="5" t="s">
        <v>1</v>
      </c>
      <c r="I7" s="5">
        <v>30</v>
      </c>
      <c r="J7" s="5">
        <v>7228.9121999999988</v>
      </c>
      <c r="K7" s="5">
        <v>240.96373999999997</v>
      </c>
      <c r="L7" s="5">
        <v>4.7138135172403927E-3</v>
      </c>
    </row>
    <row r="8" spans="2:14" x14ac:dyDescent="0.25">
      <c r="B8" s="2">
        <v>7</v>
      </c>
      <c r="C8">
        <v>244.12</v>
      </c>
      <c r="D8">
        <v>240.9265</v>
      </c>
      <c r="E8">
        <v>241.2457</v>
      </c>
      <c r="F8">
        <v>244.27789999999999</v>
      </c>
      <c r="H8" s="5" t="s">
        <v>2</v>
      </c>
      <c r="I8" s="5">
        <v>30</v>
      </c>
      <c r="J8" s="5">
        <v>7240.5630000000037</v>
      </c>
      <c r="K8" s="5">
        <v>241.35210000000012</v>
      </c>
      <c r="L8" s="5">
        <v>5.8556689655181069E-3</v>
      </c>
    </row>
    <row r="9" spans="2:14" ht="15.75" thickBot="1" x14ac:dyDescent="0.3">
      <c r="B9" s="2">
        <v>8</v>
      </c>
      <c r="C9">
        <v>243.96</v>
      </c>
      <c r="D9">
        <v>240.9265</v>
      </c>
      <c r="E9">
        <v>241.2457</v>
      </c>
      <c r="F9">
        <v>244.27789999999999</v>
      </c>
      <c r="H9" s="6" t="s">
        <v>3</v>
      </c>
      <c r="I9" s="6">
        <v>30</v>
      </c>
      <c r="J9" s="6">
        <v>7328.6562000000004</v>
      </c>
      <c r="K9" s="6">
        <v>244.28854000000001</v>
      </c>
      <c r="L9" s="6">
        <v>1.6395873103450692E-3</v>
      </c>
    </row>
    <row r="10" spans="2:14" x14ac:dyDescent="0.25">
      <c r="B10" s="2">
        <v>9</v>
      </c>
      <c r="C10">
        <v>243.96</v>
      </c>
      <c r="D10">
        <v>240.9265</v>
      </c>
      <c r="E10">
        <v>241.2457</v>
      </c>
      <c r="F10">
        <v>244.27789999999999</v>
      </c>
    </row>
    <row r="11" spans="2:14" x14ac:dyDescent="0.25">
      <c r="B11" s="2">
        <v>10</v>
      </c>
      <c r="C11">
        <v>244.12</v>
      </c>
      <c r="D11">
        <v>240.9265</v>
      </c>
      <c r="E11">
        <v>241.2457</v>
      </c>
      <c r="F11">
        <v>244.27789999999999</v>
      </c>
    </row>
    <row r="12" spans="2:14" ht="15.75" thickBot="1" x14ac:dyDescent="0.3">
      <c r="B12" s="2">
        <v>11</v>
      </c>
      <c r="C12">
        <v>243.96</v>
      </c>
      <c r="D12">
        <v>240.9265</v>
      </c>
      <c r="E12">
        <v>241.40530000000001</v>
      </c>
      <c r="F12">
        <v>244.27789999999999</v>
      </c>
      <c r="H12" t="s">
        <v>11</v>
      </c>
    </row>
    <row r="13" spans="2:14" x14ac:dyDescent="0.25">
      <c r="B13" s="2">
        <v>12</v>
      </c>
      <c r="C13">
        <v>244.12</v>
      </c>
      <c r="D13">
        <v>240.9265</v>
      </c>
      <c r="E13">
        <v>241.40530000000001</v>
      </c>
      <c r="F13">
        <v>244.27789999999999</v>
      </c>
      <c r="H13" s="7" t="s">
        <v>12</v>
      </c>
      <c r="I13" s="7" t="s">
        <v>13</v>
      </c>
      <c r="J13" s="7" t="s">
        <v>14</v>
      </c>
      <c r="K13" s="7" t="s">
        <v>15</v>
      </c>
      <c r="L13" s="7" t="s">
        <v>16</v>
      </c>
      <c r="M13" s="7" t="s">
        <v>17</v>
      </c>
      <c r="N13" s="7" t="s">
        <v>18</v>
      </c>
    </row>
    <row r="14" spans="2:14" x14ac:dyDescent="0.25">
      <c r="B14" s="2">
        <v>13</v>
      </c>
      <c r="C14">
        <v>244.12</v>
      </c>
      <c r="D14">
        <v>240.9265</v>
      </c>
      <c r="E14">
        <v>241.40530000000001</v>
      </c>
      <c r="F14">
        <v>244.27789999999999</v>
      </c>
      <c r="H14" s="5" t="s">
        <v>19</v>
      </c>
      <c r="I14" s="5">
        <v>279.26432959299865</v>
      </c>
      <c r="J14" s="5">
        <v>3</v>
      </c>
      <c r="K14" s="5">
        <v>93.088109864332878</v>
      </c>
      <c r="L14" s="5">
        <v>24385.692029470931</v>
      </c>
      <c r="M14" s="5">
        <v>3.2241076282601476E-162</v>
      </c>
      <c r="N14" s="5">
        <v>2.6828094071218986</v>
      </c>
    </row>
    <row r="15" spans="2:14" x14ac:dyDescent="0.25">
      <c r="B15" s="2">
        <v>14</v>
      </c>
      <c r="C15">
        <v>244.12</v>
      </c>
      <c r="D15">
        <v>240.9265</v>
      </c>
      <c r="E15">
        <v>241.40530000000001</v>
      </c>
      <c r="F15">
        <v>244.27789999999999</v>
      </c>
      <c r="H15" s="5" t="s">
        <v>20</v>
      </c>
      <c r="I15" s="5">
        <v>0.44280969066666631</v>
      </c>
      <c r="J15" s="5">
        <v>116</v>
      </c>
      <c r="K15" s="5">
        <v>3.8173249195402269E-3</v>
      </c>
      <c r="L15" s="5"/>
      <c r="M15" s="5"/>
      <c r="N15" s="5"/>
    </row>
    <row r="16" spans="2:14" x14ac:dyDescent="0.25">
      <c r="B16" s="2">
        <v>15</v>
      </c>
      <c r="C16">
        <v>244.12</v>
      </c>
      <c r="D16">
        <v>241.08609999999999</v>
      </c>
      <c r="E16">
        <v>241.40530000000001</v>
      </c>
      <c r="F16">
        <v>244.27789999999999</v>
      </c>
      <c r="H16" s="5"/>
      <c r="I16" s="5"/>
      <c r="J16" s="5"/>
      <c r="K16" s="5"/>
      <c r="L16" s="5"/>
      <c r="M16" s="5"/>
      <c r="N16" s="5"/>
    </row>
    <row r="17" spans="2:14" ht="15.75" thickBot="1" x14ac:dyDescent="0.3">
      <c r="B17" s="2">
        <v>16</v>
      </c>
      <c r="C17">
        <v>244.12</v>
      </c>
      <c r="D17">
        <v>240.9265</v>
      </c>
      <c r="E17">
        <v>241.40530000000001</v>
      </c>
      <c r="F17">
        <v>244.27789999999999</v>
      </c>
      <c r="H17" s="6" t="s">
        <v>21</v>
      </c>
      <c r="I17" s="6">
        <v>279.7071392836653</v>
      </c>
      <c r="J17" s="6">
        <v>119</v>
      </c>
      <c r="K17" s="6"/>
      <c r="L17" s="6"/>
      <c r="M17" s="6"/>
      <c r="N17" s="6"/>
    </row>
    <row r="18" spans="2:14" x14ac:dyDescent="0.25">
      <c r="B18" s="2">
        <v>17</v>
      </c>
      <c r="C18">
        <v>244.12</v>
      </c>
      <c r="D18">
        <v>240.9265</v>
      </c>
      <c r="E18">
        <v>241.40530000000001</v>
      </c>
      <c r="F18">
        <v>244.27789999999999</v>
      </c>
    </row>
    <row r="19" spans="2:14" x14ac:dyDescent="0.25">
      <c r="B19" s="2">
        <v>18</v>
      </c>
      <c r="C19">
        <v>244.12</v>
      </c>
      <c r="D19">
        <v>241.08609999999999</v>
      </c>
      <c r="E19">
        <v>241.40530000000001</v>
      </c>
      <c r="F19">
        <v>244.27789999999999</v>
      </c>
    </row>
    <row r="20" spans="2:14" x14ac:dyDescent="0.25">
      <c r="B20" s="2">
        <v>19</v>
      </c>
      <c r="C20">
        <v>244.12</v>
      </c>
      <c r="D20">
        <v>241.08609999999999</v>
      </c>
      <c r="E20">
        <v>241.40530000000001</v>
      </c>
      <c r="F20">
        <v>244.27789999999999</v>
      </c>
    </row>
    <row r="21" spans="2:14" x14ac:dyDescent="0.25">
      <c r="B21" s="2">
        <v>20</v>
      </c>
      <c r="C21">
        <v>244.12</v>
      </c>
      <c r="D21">
        <v>241.08609999999999</v>
      </c>
      <c r="E21">
        <v>241.40530000000001</v>
      </c>
      <c r="F21">
        <v>244.27789999999999</v>
      </c>
    </row>
    <row r="22" spans="2:14" x14ac:dyDescent="0.25">
      <c r="B22" s="2">
        <v>21</v>
      </c>
      <c r="C22">
        <v>244.12</v>
      </c>
      <c r="D22">
        <v>240.9265</v>
      </c>
      <c r="E22">
        <v>241.40530000000001</v>
      </c>
      <c r="F22">
        <v>244.27789999999999</v>
      </c>
    </row>
    <row r="23" spans="2:14" x14ac:dyDescent="0.25">
      <c r="B23" s="2">
        <v>22</v>
      </c>
      <c r="C23">
        <v>244.12</v>
      </c>
      <c r="D23">
        <v>240.9265</v>
      </c>
      <c r="E23">
        <v>241.40530000000001</v>
      </c>
      <c r="F23">
        <v>244.27789999999999</v>
      </c>
    </row>
    <row r="24" spans="2:14" x14ac:dyDescent="0.25">
      <c r="B24" s="2">
        <v>23</v>
      </c>
      <c r="C24">
        <v>244.12</v>
      </c>
      <c r="D24">
        <v>240.9265</v>
      </c>
      <c r="E24">
        <v>241.40530000000001</v>
      </c>
      <c r="F24">
        <v>244.27789999999999</v>
      </c>
    </row>
    <row r="25" spans="2:14" x14ac:dyDescent="0.25">
      <c r="B25" s="2">
        <v>24</v>
      </c>
      <c r="C25">
        <v>244.12</v>
      </c>
      <c r="D25">
        <v>241.08609999999999</v>
      </c>
      <c r="E25">
        <v>241.40530000000001</v>
      </c>
      <c r="F25">
        <v>244.4375</v>
      </c>
    </row>
    <row r="26" spans="2:14" x14ac:dyDescent="0.25">
      <c r="B26" s="2">
        <v>25</v>
      </c>
      <c r="C26">
        <v>244.12</v>
      </c>
      <c r="D26">
        <v>240.9265</v>
      </c>
      <c r="E26">
        <v>241.40530000000001</v>
      </c>
      <c r="F26">
        <v>244.27789999999999</v>
      </c>
    </row>
    <row r="27" spans="2:14" x14ac:dyDescent="0.25">
      <c r="B27" s="2">
        <v>26</v>
      </c>
      <c r="C27">
        <v>244.12</v>
      </c>
      <c r="D27">
        <v>241.08609999999999</v>
      </c>
      <c r="E27">
        <v>241.40530000000001</v>
      </c>
      <c r="F27">
        <v>244.27789999999999</v>
      </c>
    </row>
    <row r="28" spans="2:14" x14ac:dyDescent="0.25">
      <c r="B28" s="2">
        <v>27</v>
      </c>
      <c r="C28">
        <v>244.12</v>
      </c>
      <c r="D28">
        <v>240.9265</v>
      </c>
      <c r="E28">
        <v>241.40530000000001</v>
      </c>
      <c r="F28">
        <v>244.4375</v>
      </c>
    </row>
    <row r="29" spans="2:14" x14ac:dyDescent="0.25">
      <c r="B29" s="2">
        <v>28</v>
      </c>
      <c r="C29">
        <v>244.12</v>
      </c>
      <c r="D29">
        <v>240.9265</v>
      </c>
      <c r="E29">
        <v>241.40530000000001</v>
      </c>
      <c r="F29">
        <v>244.27789999999999</v>
      </c>
    </row>
    <row r="30" spans="2:14" x14ac:dyDescent="0.25">
      <c r="B30" s="2">
        <v>29</v>
      </c>
      <c r="C30">
        <v>244.12</v>
      </c>
      <c r="D30">
        <v>240.9265</v>
      </c>
      <c r="E30">
        <v>241.40530000000001</v>
      </c>
      <c r="F30">
        <v>244.27789999999999</v>
      </c>
    </row>
    <row r="31" spans="2:14" x14ac:dyDescent="0.25">
      <c r="B31" s="2">
        <v>30</v>
      </c>
      <c r="C31">
        <v>244.12</v>
      </c>
      <c r="D31">
        <v>241.08609999999999</v>
      </c>
      <c r="E31">
        <v>241.40530000000001</v>
      </c>
      <c r="F31">
        <v>244.27789999999999</v>
      </c>
    </row>
    <row r="33" spans="8:23" x14ac:dyDescent="0.25">
      <c r="M33" s="21" t="s">
        <v>31</v>
      </c>
      <c r="N33" s="21"/>
      <c r="O33" s="21"/>
      <c r="P33" s="21"/>
      <c r="Q33" s="21"/>
      <c r="R33" s="21"/>
      <c r="S33" s="21"/>
    </row>
    <row r="34" spans="8:23" s="19" customFormat="1" ht="60" x14ac:dyDescent="0.25">
      <c r="M34" s="28"/>
      <c r="N34" s="29" t="s">
        <v>25</v>
      </c>
      <c r="O34" s="30" t="s">
        <v>26</v>
      </c>
      <c r="P34" s="30" t="s">
        <v>27</v>
      </c>
      <c r="Q34" s="30" t="s">
        <v>28</v>
      </c>
      <c r="R34" s="30" t="s">
        <v>29</v>
      </c>
      <c r="S34" s="31" t="s">
        <v>30</v>
      </c>
      <c r="T34" s="20"/>
      <c r="U34" s="20"/>
      <c r="V34" s="20"/>
      <c r="W34" s="20"/>
    </row>
    <row r="35" spans="8:23" ht="30" x14ac:dyDescent="0.25">
      <c r="H35" s="10" t="s">
        <v>6</v>
      </c>
      <c r="I35" s="11" t="s">
        <v>7</v>
      </c>
      <c r="J35" s="11" t="s">
        <v>9</v>
      </c>
      <c r="K35" s="12" t="s">
        <v>23</v>
      </c>
      <c r="M35" s="32" t="s">
        <v>24</v>
      </c>
      <c r="N35" s="22">
        <f>ABS((J36-J37)/(K40*SQRT(1/I36+1/I37)))</f>
        <v>7.9526498818894646</v>
      </c>
      <c r="O35" s="23">
        <f>ABS((J36-J38)/(K40*SQRT(1/I36+1/I38)))</f>
        <v>6.9674622087705425</v>
      </c>
      <c r="P35" s="23">
        <f>ABS((J36-J39)/(K40*SQRT(1/I36+1/I39)))</f>
        <v>0.48166872863835014</v>
      </c>
      <c r="Q35" s="23">
        <f>ABS((J37-J38)/(K40*SQRT(1/I37+1/I38)))</f>
        <v>0.98518767311892186</v>
      </c>
      <c r="R35" s="23">
        <f>ABS((J37-J39)/(K40*SQRT(1/I37+1/I39)))</f>
        <v>8.4343186105278143</v>
      </c>
      <c r="S35" s="24">
        <f>ABS((J38-J39)/(K40*SQRT(1/I38+1/I39)))</f>
        <v>7.449130937408893</v>
      </c>
    </row>
    <row r="36" spans="8:23" x14ac:dyDescent="0.25">
      <c r="H36" s="13" t="s">
        <v>35</v>
      </c>
      <c r="I36" s="5">
        <v>30</v>
      </c>
      <c r="J36" s="8">
        <v>244.09866666666662</v>
      </c>
      <c r="K36" s="14">
        <f>_xlfn.STDEV.P(C2:C31)</f>
        <v>5.4389541478321854E-2</v>
      </c>
      <c r="M36" s="33" t="s">
        <v>32</v>
      </c>
      <c r="N36" s="25">
        <f>ABS(_xlfn.T.INV(0.0125,120-4))</f>
        <v>2.2708689191293154</v>
      </c>
      <c r="O36" s="26">
        <f>ABS(_xlfn.T.INV(0.0125,120-4))</f>
        <v>2.2708689191293154</v>
      </c>
      <c r="P36" s="26">
        <f>ABS(_xlfn.T.INV(0.0125,120-4))</f>
        <v>2.2708689191293154</v>
      </c>
      <c r="Q36" s="26">
        <f>ABS(_xlfn.T.INV(0.0125,120-4))</f>
        <v>2.2708689191293154</v>
      </c>
      <c r="R36" s="26">
        <f>ABS(_xlfn.T.INV(0.0125,120-4))</f>
        <v>2.2708689191293154</v>
      </c>
      <c r="S36" s="27">
        <f>ABS(_xlfn.T.INV(0.0125,120-4))</f>
        <v>2.2708689191293154</v>
      </c>
    </row>
    <row r="37" spans="8:23" ht="30" x14ac:dyDescent="0.25">
      <c r="H37" s="13" t="s">
        <v>36</v>
      </c>
      <c r="I37" s="5">
        <v>30</v>
      </c>
      <c r="J37" s="8">
        <v>240.96373999999997</v>
      </c>
      <c r="K37" s="14">
        <f>_xlfn.STDEV.P(D2:D31)</f>
        <v>6.7503232515184391E-2</v>
      </c>
      <c r="M37" s="34"/>
      <c r="N37" s="35" t="s">
        <v>33</v>
      </c>
      <c r="O37" s="36" t="s">
        <v>33</v>
      </c>
      <c r="P37" s="36" t="s">
        <v>34</v>
      </c>
      <c r="Q37" s="36" t="s">
        <v>34</v>
      </c>
      <c r="R37" s="36" t="s">
        <v>33</v>
      </c>
      <c r="S37" s="37" t="s">
        <v>33</v>
      </c>
    </row>
    <row r="38" spans="8:23" x14ac:dyDescent="0.25">
      <c r="H38" s="13" t="s">
        <v>37</v>
      </c>
      <c r="I38" s="5">
        <v>30</v>
      </c>
      <c r="J38" s="8">
        <v>241.35210000000012</v>
      </c>
      <c r="K38" s="14">
        <f>_xlfn.STDEV.P(E2:E31)</f>
        <v>7.5236161518254213E-2</v>
      </c>
    </row>
    <row r="39" spans="8:23" x14ac:dyDescent="0.25">
      <c r="H39" s="13" t="s">
        <v>38</v>
      </c>
      <c r="I39" s="5">
        <v>30</v>
      </c>
      <c r="J39" s="8">
        <v>244.28854000000001</v>
      </c>
      <c r="K39" s="14">
        <f>_xlfn.STDEV.P(F2:F31)</f>
        <v>3.9811234595277668E-2</v>
      </c>
    </row>
    <row r="40" spans="8:23" x14ac:dyDescent="0.25">
      <c r="H40" s="15" t="s">
        <v>22</v>
      </c>
      <c r="I40" s="16">
        <f>COUNT(C2:F31)</f>
        <v>120</v>
      </c>
      <c r="J40" s="17">
        <f>AVERAGE(C2:F31)</f>
        <v>242.67576166666655</v>
      </c>
      <c r="K40" s="18">
        <f>_xlfn.STDEV.P(C2:F31)</f>
        <v>1.5267261795632763</v>
      </c>
    </row>
    <row r="45" spans="8:23" x14ac:dyDescent="0.25">
      <c r="H45" s="13" t="s">
        <v>38</v>
      </c>
      <c r="I45" s="5">
        <v>30</v>
      </c>
      <c r="J45" s="8">
        <v>244.28854000000001</v>
      </c>
    </row>
    <row r="46" spans="8:23" x14ac:dyDescent="0.25">
      <c r="H46" s="13" t="s">
        <v>35</v>
      </c>
      <c r="I46" s="5">
        <v>30</v>
      </c>
      <c r="J46" s="8">
        <v>244.09866666666662</v>
      </c>
    </row>
    <row r="47" spans="8:23" x14ac:dyDescent="0.25">
      <c r="H47" s="13" t="s">
        <v>37</v>
      </c>
      <c r="I47" s="5">
        <v>30</v>
      </c>
      <c r="J47" s="8">
        <v>241.35210000000012</v>
      </c>
    </row>
    <row r="48" spans="8:23" x14ac:dyDescent="0.25">
      <c r="H48" s="13" t="s">
        <v>36</v>
      </c>
      <c r="I48" s="5">
        <v>30</v>
      </c>
      <c r="J48" s="8">
        <v>240.96373999999997</v>
      </c>
    </row>
    <row r="52" spans="8:8" x14ac:dyDescent="0.25">
      <c r="H52" s="9">
        <f>AVERAGE(J45:J46)</f>
        <v>244.19360333333333</v>
      </c>
    </row>
    <row r="53" spans="8:8" x14ac:dyDescent="0.25">
      <c r="H53" s="9">
        <f>AVERAGE(J47:J48)</f>
        <v>241.15792000000005</v>
      </c>
    </row>
    <row r="54" spans="8:8" x14ac:dyDescent="0.25">
      <c r="H54" s="9">
        <f>H52-H53</f>
        <v>3.0356833333332816</v>
      </c>
    </row>
    <row r="55" spans="8:8" x14ac:dyDescent="0.25">
      <c r="H55" s="9"/>
    </row>
    <row r="56" spans="8:8" x14ac:dyDescent="0.25">
      <c r="H56" s="9"/>
    </row>
  </sheetData>
  <mergeCells count="1">
    <mergeCell ref="M33:S3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T. Simpson</dc:creator>
  <cp:lastModifiedBy>Daniel T. Simpson</cp:lastModifiedBy>
  <dcterms:created xsi:type="dcterms:W3CDTF">2024-04-22T21:58:49Z</dcterms:created>
  <dcterms:modified xsi:type="dcterms:W3CDTF">2024-04-23T15:22:51Z</dcterms:modified>
</cp:coreProperties>
</file>