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B851EB03-0953-4F32-AC65-FD29180937A9}" xr6:coauthVersionLast="47" xr6:coauthVersionMax="47" xr10:uidLastSave="{00000000-0000-0000-0000-000000000000}"/>
  <bookViews>
    <workbookView xWindow="-120" yWindow="-120" windowWidth="29040" windowHeight="15840" xr2:uid="{E976C7C5-7883-42A3-B6FC-AA5C9B5F0736}"/>
  </bookViews>
  <sheets>
    <sheet name="Statistical Analysis" sheetId="7" r:id="rId1"/>
    <sheet name="Station Capacity" sheetId="5" r:id="rId2"/>
    <sheet name="Customer Arrival Data" sheetId="1" r:id="rId3"/>
    <sheet name="Stop Duration" sheetId="6" r:id="rId4"/>
    <sheet name="Service Usage" sheetId="2" r:id="rId5"/>
    <sheet name="NotInUse_CollectDataAgain" sheetId="4" state="hidden" r:id="rId6"/>
    <sheet name="_INDEX_" sheetId="3" state="hidden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" i="7" l="1"/>
  <c r="M5" i="7"/>
  <c r="L5" i="7"/>
  <c r="K5" i="7"/>
  <c r="J5" i="7"/>
  <c r="N4" i="7"/>
  <c r="M4" i="7"/>
  <c r="L4" i="7"/>
  <c r="K4" i="7"/>
  <c r="J4" i="7"/>
  <c r="N3" i="7"/>
  <c r="M3" i="7"/>
  <c r="L3" i="7"/>
  <c r="K3" i="7"/>
  <c r="J3" i="7"/>
  <c r="I5" i="7"/>
  <c r="I4" i="7"/>
  <c r="I3" i="7"/>
  <c r="F5" i="7"/>
  <c r="F3" i="7"/>
  <c r="F4" i="7"/>
  <c r="C28" i="7"/>
  <c r="C29" i="7"/>
  <c r="C30" i="7"/>
  <c r="C31" i="7"/>
  <c r="C32" i="7"/>
  <c r="C33" i="7"/>
  <c r="C34" i="7"/>
  <c r="C35" i="7"/>
  <c r="C36" i="7"/>
  <c r="C37" i="7"/>
  <c r="C38" i="7"/>
  <c r="C27" i="7"/>
  <c r="C16" i="7"/>
  <c r="C17" i="7"/>
  <c r="C18" i="7"/>
  <c r="C19" i="7"/>
  <c r="C20" i="7"/>
  <c r="C21" i="7"/>
  <c r="C23" i="7"/>
  <c r="C24" i="7"/>
  <c r="C25" i="7"/>
  <c r="C26" i="7"/>
  <c r="C15" i="7"/>
  <c r="C4" i="7"/>
  <c r="C5" i="7"/>
  <c r="C6" i="7"/>
  <c r="C7" i="7"/>
  <c r="C8" i="7"/>
  <c r="C9" i="7"/>
  <c r="C10" i="7"/>
  <c r="C11" i="7"/>
  <c r="C12" i="7"/>
  <c r="C13" i="7"/>
  <c r="C14" i="7"/>
  <c r="C3" i="7"/>
</calcChain>
</file>

<file path=xl/sharedStrings.xml><?xml version="1.0" encoding="utf-8"?>
<sst xmlns="http://schemas.openxmlformats.org/spreadsheetml/2006/main" count="1366" uniqueCount="57">
  <si>
    <t>Average time between two arrivals</t>
  </si>
  <si>
    <t>Average Stop Duration</t>
  </si>
  <si>
    <t>Service Usage Probability</t>
  </si>
  <si>
    <t>Time Slot</t>
  </si>
  <si>
    <t>Vehicle Type</t>
  </si>
  <si>
    <t>Interarrival Time</t>
  </si>
  <si>
    <t>Avg Stop Time</t>
  </si>
  <si>
    <t>Fueling</t>
  </si>
  <si>
    <t>Air Pump</t>
  </si>
  <si>
    <t>Windshield Cleaning</t>
  </si>
  <si>
    <t>Toilet</t>
  </si>
  <si>
    <t>Surau</t>
  </si>
  <si>
    <t>Shop</t>
  </si>
  <si>
    <t>7:00 - 8:00 AM</t>
  </si>
  <si>
    <t>Cars/Vans/Lorries</t>
  </si>
  <si>
    <t>8:00 - 9:00 AM</t>
  </si>
  <si>
    <t>Trailers</t>
  </si>
  <si>
    <t>9:00 - 10:00 AM</t>
  </si>
  <si>
    <t>Motorcycles</t>
  </si>
  <si>
    <t>10:00 - 11:00 AM</t>
  </si>
  <si>
    <t>11:00 - 12:00 PM</t>
  </si>
  <si>
    <t>12:00 - 1:00 PM</t>
  </si>
  <si>
    <t>1:00 - 2:00 PM</t>
  </si>
  <si>
    <t>2:00 - 3:00 PM</t>
  </si>
  <si>
    <t>3:00 - 4:00 PM</t>
  </si>
  <si>
    <t>4:00 - 5:00 PM</t>
  </si>
  <si>
    <t>5:00 - 6:00 PM</t>
  </si>
  <si>
    <t>6:00 - 7:00 PM</t>
  </si>
  <si>
    <t>Facility</t>
  </si>
  <si>
    <t>Quantity</t>
  </si>
  <si>
    <t>Fuel Pumps (Trailers)</t>
  </si>
  <si>
    <t>Air Pumps</t>
  </si>
  <si>
    <t>Staff Counter</t>
  </si>
  <si>
    <t>Parking Space</t>
  </si>
  <si>
    <t>Number of Cars/Lorries/Van</t>
  </si>
  <si>
    <t>Number of Trailers</t>
  </si>
  <si>
    <t>Number of Motors</t>
  </si>
  <si>
    <t>Start Time</t>
  </si>
  <si>
    <t>End Time</t>
  </si>
  <si>
    <t>Duration (Mins)</t>
  </si>
  <si>
    <t>Car</t>
  </si>
  <si>
    <t>Trailer</t>
  </si>
  <si>
    <t>Motorbike</t>
  </si>
  <si>
    <t>Yes</t>
  </si>
  <si>
    <t>No</t>
  </si>
  <si>
    <t>Service</t>
  </si>
  <si>
    <t>Sample</t>
  </si>
  <si>
    <t>-</t>
  </si>
  <si>
    <t>`</t>
  </si>
  <si>
    <t>Rest</t>
  </si>
  <si>
    <t>1-2PM</t>
  </si>
  <si>
    <t>Motorcycle</t>
  </si>
  <si>
    <t>2-3 PM</t>
  </si>
  <si>
    <t>3-4 PM</t>
  </si>
  <si>
    <t>Index_Boolean</t>
  </si>
  <si>
    <t>Fuel Pumps (Motorbikes)</t>
  </si>
  <si>
    <t xml:space="preserve">Fuel Pumps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</si>
</sst>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0" fontId="1" fillId="2" borderId="0" xfId="1"/>
    <xf numFmtId="0" fontId="1" fillId="3" borderId="0" xfId="2"/>
    <xf numFmtId="164" fontId="0" fillId="0" borderId="0" xfId="0" applyNumberFormat="1"/>
    <xf numFmtId="0" fontId="1" fillId="4" borderId="0" xfId="3"/>
    <xf numFmtId="0" fontId="1" fillId="5" borderId="0" xfId="4"/>
    <xf numFmtId="1" fontId="0" fillId="0" borderId="0" xfId="0" applyNumberFormat="1"/>
    <xf numFmtId="0" fontId="1" fillId="2" borderId="0" xfId="1" applyAlignment="1">
      <alignment horizontal="right"/>
    </xf>
    <xf numFmtId="0" fontId="1" fillId="3" borderId="0" xfId="2" applyAlignment="1">
      <alignment horizontal="right"/>
    </xf>
    <xf numFmtId="0" fontId="1" fillId="4" borderId="0" xfId="3" applyAlignment="1">
      <alignment horizontal="right"/>
    </xf>
    <xf numFmtId="0" fontId="1" fillId="5" borderId="0" xfId="4" applyAlignment="1">
      <alignment horizontal="right"/>
    </xf>
    <xf numFmtId="2" fontId="0" fillId="0" borderId="0" xfId="0" applyNumberFormat="1"/>
    <xf numFmtId="0" fontId="0" fillId="0" borderId="0" xfId="0" applyAlignment="1">
      <alignment horizontal="center"/>
    </xf>
  </cellXfs>
  <cellStyles count="5">
    <cellStyle name="20% - Accent1" xfId="1" builtinId="30"/>
    <cellStyle name="20% - Accent2" xfId="2" builtinId="34"/>
    <cellStyle name="20% - Accent3" xfId="3" builtinId="38"/>
    <cellStyle name="20% - Accent5" xfId="4" builtinId="46"/>
    <cellStyle name="Normal" xfId="0" builtinId="0"/>
  </cellStyles>
  <dxfs count="22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numFmt numFmtId="1" formatCode="0"/>
    </dxf>
    <dxf>
      <numFmt numFmtId="164" formatCode="[$-F400]h:mm:ss\ AM/PM"/>
    </dxf>
    <dxf>
      <numFmt numFmtId="164" formatCode="[$-F400]h:mm:ss\ AM/PM"/>
    </dxf>
    <dxf>
      <numFmt numFmtId="1" formatCode="0"/>
    </dxf>
    <dxf>
      <numFmt numFmtId="164" formatCode="[$-F400]h:mm:ss\ AM/PM"/>
    </dxf>
    <dxf>
      <numFmt numFmtId="164" formatCode="[$-F400]h:mm:ss\ AM/PM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" formatCode="0"/>
    </dxf>
    <dxf>
      <numFmt numFmtId="1" formatCode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EE2C3E1-738A-4807-BAA2-BBFB1D494BA2}" name="Table8" displayName="Table8" ref="A2:C38" totalsRowShown="0">
  <autoFilter ref="A2:C38" xr:uid="{8EE2C3E1-738A-4807-BAA2-BBFB1D494BA2}"/>
  <tableColumns count="3">
    <tableColumn id="1" xr3:uid="{F7413009-C208-40BF-ABDD-188305542C3F}" name="Time Slot" dataDxfId="21"/>
    <tableColumn id="3" xr3:uid="{8DA65236-4A2E-4630-8DB0-2FC7216D9800}" name="Vehicle Type" dataDxfId="20"/>
    <tableColumn id="2" xr3:uid="{A5A02D3E-E470-4487-B049-2EB0DFC859BF}" name="Interarrival Time" dataDxfId="19">
      <calculatedColumnFormula>'Customer Arrival Data'!B2/60</calculatedColumnFormula>
    </tableColumn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2EFA969-5451-43C9-9CF8-E056ED385DBC}" name="Table9" displayName="Table9" ref="E2:F5" totalsRowShown="0">
  <autoFilter ref="E2:F5" xr:uid="{42EFA969-5451-43C9-9CF8-E056ED385DBC}"/>
  <tableColumns count="2">
    <tableColumn id="1" xr3:uid="{A3349B87-F3B4-4D5E-9829-5C5111F21C28}" name="Vehicle Type"/>
    <tableColumn id="2" xr3:uid="{25A27011-B62C-487A-A8CD-6599DAAF40D9}" name="Avg Stop Time" dataDxfId="18">
      <calculatedColumnFormula>AVERAGEIF(Service_Duration_Time8[Vehicle Type], "Trailer", Service_Duration_Time8[Duration (Mins)])</calculatedColumnFormula>
    </tableColumn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A9DEF3C-6C58-4D12-9E90-CCC17AFCD03A}" name="Table10" displayName="Table10" ref="H2:N5" totalsRowShown="0">
  <autoFilter ref="H2:N5" xr:uid="{EA9DEF3C-6C58-4D12-9E90-CCC17AFCD03A}"/>
  <tableColumns count="7">
    <tableColumn id="1" xr3:uid="{F4FE6D96-799F-419F-BAF7-43A431AB845C}" name="Vehicle Type"/>
    <tableColumn id="2" xr3:uid="{7701DC50-406F-495C-B4E7-6C5B3D9FFA65}" name="Fueling">
      <calculatedColumnFormula>COUNTIFS(Service_Usage[Vehicle Type], "Car", Service_Usage[Fueling], "Yes") / COUNTIF(Service_Usage[Vehicle Type], "Car")</calculatedColumnFormula>
    </tableColumn>
    <tableColumn id="3" xr3:uid="{9F1955CA-5EAE-4901-A179-178E93673BC3}" name="Air Pump">
      <calculatedColumnFormula>COUNTIFS(Service_Usage[Vehicle Type], "Car", Service_Usage[Air Pump], "Yes") / COUNTIF(Service_Usage[Vehicle Type], "Car")</calculatedColumnFormula>
    </tableColumn>
    <tableColumn id="4" xr3:uid="{549C2DCF-ABD2-4130-A558-ED0479DB7DA4}" name="Windshield Cleaning">
      <calculatedColumnFormula>COUNTIFS(Service_Usage[Vehicle Type], "Car", Service_Usage[Windshield Cleaning], "Yes") / COUNTIF(Service_Usage[Vehicle Type], "Car")</calculatedColumnFormula>
    </tableColumn>
    <tableColumn id="5" xr3:uid="{A60D5437-9BA9-4912-AC60-6338212C9012}" name="Toilet">
      <calculatedColumnFormula>COUNTIFS(Service_Usage[Vehicle Type], "Car", Service_Usage[Toilet], "Yes") / COUNTIF(Service_Usage[Vehicle Type], "Car")</calculatedColumnFormula>
    </tableColumn>
    <tableColumn id="6" xr3:uid="{DB24F8AE-F5E9-48A0-B2EC-8FF42FDDF664}" name="Surau">
      <calculatedColumnFormula>COUNTIFS(Service_Usage[Vehicle Type], "Car", Service_Usage[Surau], "Yes") / COUNTIF(Service_Usage[Vehicle Type], "Car")</calculatedColumnFormula>
    </tableColumn>
    <tableColumn id="7" xr3:uid="{AF12D00E-7F01-4BEC-A901-705E304CE9B5}" name="Shop">
      <calculatedColumnFormula>COUNTIFS(Service_Usage[Vehicle Type], "Car", Service_Usage[Shop], "Yes") / COUNTIF(Service_Usage[Vehicle Type], "Car")</calculatedColumnFormula>
    </tableColumn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69D43E7-3161-44F4-9D75-EE8DCEEB27C9}" name="Station_Capacity" displayName="Station_Capacity" ref="A1:B7" totalsRowShown="0">
  <autoFilter ref="A1:B7" xr:uid="{169D43E7-3161-44F4-9D75-EE8DCEEB27C9}"/>
  <tableColumns count="2">
    <tableColumn id="1" xr3:uid="{F1D8A508-1B76-4B1D-AD8B-A1382A75DE97}" name="Facility"/>
    <tableColumn id="2" xr3:uid="{AADDE03C-4171-425B-BE7B-92DDB99F8040}" name="Quantity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9AF8E4-BFDD-4CE1-B5F5-63674F90EA13}" name="Customer_Arrival_Data" displayName="Customer_Arrival_Data" ref="A1:D13" totalsRowShown="0" dataDxfId="17">
  <autoFilter ref="A1:D13" xr:uid="{1B9AF8E4-BFDD-4CE1-B5F5-63674F90EA13}"/>
  <tableColumns count="4">
    <tableColumn id="1" xr3:uid="{2AF04B4B-628A-42DE-80DD-EED17CC3BD0C}" name="Time Slot" dataDxfId="16"/>
    <tableColumn id="2" xr3:uid="{304DD738-C1F8-4B0A-BE2E-416C8E7A21F8}" name="Number of Cars/Lorries/Van" dataDxfId="15"/>
    <tableColumn id="3" xr3:uid="{66E24DE3-2CC6-44DE-876A-5D50E7F9D785}" name="Number of Trailers" dataDxfId="14"/>
    <tableColumn id="4" xr3:uid="{2328E232-BAD5-4D66-B636-E733A396F1B2}" name="Number of Motors" dataDxfId="13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08915D7-B8B2-435E-BF9F-6B214DFBD2DF}" name="Service_Duration_Time8" displayName="Service_Duration_Time8" ref="A1:E172" totalsRowShown="0">
  <autoFilter ref="A1:E172" xr:uid="{2C4D9F4A-32A8-45E7-A8CE-BECBE1171760}"/>
  <tableColumns count="5">
    <tableColumn id="6" xr3:uid="{DB0F6C37-E7AE-48EF-A7BB-8AB405E1E3DD}" name="Time Slot"/>
    <tableColumn id="8" xr3:uid="{EA07ECB4-9A94-4CCA-A8B0-408D893F8EF1}" name="Vehicle Type"/>
    <tableColumn id="3" xr3:uid="{110DC753-88ED-4D93-9F28-63E53843DA52}" name="Start Time" dataDxfId="12"/>
    <tableColumn id="4" xr3:uid="{3D2E8915-0665-4CCF-AC0B-5BB4341B0215}" name="End Time" dataDxfId="11"/>
    <tableColumn id="7" xr3:uid="{7E4B187A-01DA-4F5F-89FB-03E27AC9079B}" name="Duration (Mins)" dataDxfId="10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A0AC88-9F9B-4B62-88E6-0CEAB8CC3299}" name="Service_Usage" displayName="Service_Usage" ref="A1:G84" totalsRowShown="0">
  <autoFilter ref="A1:G84" xr:uid="{CCA0AC88-9F9B-4B62-88E6-0CEAB8CC3299}"/>
  <tableColumns count="7">
    <tableColumn id="8" xr3:uid="{2EC35BFB-6DD0-4180-9346-D20EA8D5D1E1}" name="Vehicle Type"/>
    <tableColumn id="2" xr3:uid="{31368F27-7F11-411D-AC08-88A3DABD6A82}" name="Fueling"/>
    <tableColumn id="3" xr3:uid="{2732187E-F31F-4F4F-974C-B0632A584124}" name="Air Pump"/>
    <tableColumn id="4" xr3:uid="{5E78D84E-8571-4AEF-8E82-C5025FF46ED3}" name="Windshield Cleaning"/>
    <tableColumn id="5" xr3:uid="{EC226248-4ECF-4D9C-863A-FAC431BFA391}" name="Toilet"/>
    <tableColumn id="6" xr3:uid="{291BCC5D-F5CE-4F6A-84A5-5C28803469CE}" name="Surau"/>
    <tableColumn id="7" xr3:uid="{1900440F-550A-46CE-80C9-3D5303FE6098}" name="Shop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C4D9F4A-32A8-45E7-A8CE-BECBE1171760}" name="Service_Duration_Time" displayName="Service_Duration_Time" ref="A1:F123" totalsRowShown="0">
  <autoFilter ref="A1:F123" xr:uid="{2C4D9F4A-32A8-45E7-A8CE-BECBE1171760}"/>
  <tableColumns count="6">
    <tableColumn id="1" xr3:uid="{8CF1C69D-7B40-44FA-A0B2-A5522DEB265B}" name="Service"/>
    <tableColumn id="6" xr3:uid="{82A8AFF7-DF5D-4B58-B13D-F3E9822CFC80}" name="Sample"/>
    <tableColumn id="8" xr3:uid="{356E9FAD-3EE5-44FF-93D4-F313C892FAAC}" name="Vehicle Type"/>
    <tableColumn id="3" xr3:uid="{F1289A91-C39A-48AE-B8DE-138D0061F6D4}" name="Start Time" dataDxfId="9"/>
    <tableColumn id="4" xr3:uid="{825501E5-E192-4CC0-ABD9-856647B3D2DE}" name="End Time" dataDxfId="8"/>
    <tableColumn id="7" xr3:uid="{402FD874-9B1A-4875-A47A-55B6D19B7F87}" name="Duration (Mins)" dataDxfId="7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065094-AAE3-4A72-8210-892146BEB6BD}" name="INDEX_BOOLEAN" displayName="INDEX_BOOLEAN" ref="A1:A3" totalsRowShown="0">
  <autoFilter ref="A1:A3" xr:uid="{CF065094-AAE3-4A72-8210-892146BEB6BD}"/>
  <tableColumns count="1">
    <tableColumn id="1" xr3:uid="{273DB2E4-748C-48BF-944F-9949D9CBA6AB}" name="Index_Boolean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C6181AC-A3ED-4262-BCEC-3B0AB18E63A3}" name="Index_Type" displayName="Index_Type" ref="C1:C4" totalsRowShown="0">
  <autoFilter ref="C1:C4" xr:uid="{9C6181AC-A3ED-4262-BCEC-3B0AB18E63A3}"/>
  <tableColumns count="1">
    <tableColumn id="1" xr3:uid="{FBA35143-CBAD-4847-B39D-A39CA5003584}" name="Vehicle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D8A14-FCE3-4CB7-A3DD-1F8A06A5F5C7}">
  <sheetPr>
    <tabColor rgb="FFFF0000"/>
  </sheetPr>
  <dimension ref="A1:N38"/>
  <sheetViews>
    <sheetView tabSelected="1" topLeftCell="B1" workbookViewId="0">
      <selection sqref="A1:C38"/>
    </sheetView>
  </sheetViews>
  <sheetFormatPr defaultRowHeight="15" x14ac:dyDescent="0.25"/>
  <cols>
    <col min="1" max="3" width="20" customWidth="1"/>
    <col min="5" max="6" width="17.140625" customWidth="1"/>
    <col min="8" max="10" width="17.140625" customWidth="1"/>
    <col min="11" max="11" width="21.85546875" customWidth="1"/>
    <col min="12" max="14" width="17.140625" customWidth="1"/>
  </cols>
  <sheetData>
    <row r="1" spans="1:14" x14ac:dyDescent="0.25">
      <c r="A1" s="13" t="s">
        <v>0</v>
      </c>
      <c r="B1" s="13"/>
      <c r="C1" s="13"/>
      <c r="E1" s="13" t="s">
        <v>1</v>
      </c>
      <c r="F1" s="13"/>
      <c r="H1" s="13" t="s">
        <v>2</v>
      </c>
      <c r="I1" s="13"/>
      <c r="J1" s="13"/>
      <c r="K1" s="13"/>
      <c r="L1" s="13"/>
      <c r="M1" s="13"/>
      <c r="N1" s="13"/>
    </row>
    <row r="2" spans="1:14" x14ac:dyDescent="0.25">
      <c r="A2" t="s">
        <v>3</v>
      </c>
      <c r="B2" t="s">
        <v>4</v>
      </c>
      <c r="C2" t="s">
        <v>5</v>
      </c>
      <c r="E2" t="s">
        <v>4</v>
      </c>
      <c r="F2" t="s">
        <v>6</v>
      </c>
      <c r="H2" t="s">
        <v>4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 s="1" t="s">
        <v>13</v>
      </c>
      <c r="B3" s="1" t="s">
        <v>14</v>
      </c>
      <c r="C3" s="7">
        <f>60/'Customer Arrival Data'!B2</f>
        <v>1.7647058823529411</v>
      </c>
      <c r="E3" t="s">
        <v>14</v>
      </c>
      <c r="F3" s="7">
        <f>AVERAGEIF(Service_Duration_Time8[Vehicle Type], "Car", Service_Duration_Time8[Duration (Mins)])</f>
        <v>7.9578947368421051</v>
      </c>
      <c r="H3" t="s">
        <v>14</v>
      </c>
      <c r="I3" s="12">
        <f>COUNTIFS(Service_Usage[Vehicle Type], "Car", Service_Usage[Fueling], "Yes") / COUNTIF(Service_Usage[Vehicle Type], "Car")</f>
        <v>0.93103448275862066</v>
      </c>
      <c r="J3" s="12">
        <f>COUNTIFS(Service_Usage[Vehicle Type], "Car", Service_Usage[Air Pump], "Yes") / COUNTIF(Service_Usage[Vehicle Type], "Car")</f>
        <v>0.31034482758620691</v>
      </c>
      <c r="K3" s="12">
        <f>COUNTIFS(Service_Usage[Vehicle Type], "Car", Service_Usage[Windshield Cleaning], "Yes") / COUNTIF(Service_Usage[Vehicle Type], "Car")</f>
        <v>0.27586206896551724</v>
      </c>
      <c r="L3" s="12">
        <f>COUNTIFS(Service_Usage[Vehicle Type], "Car", Service_Usage[Toilet], "Yes") / COUNTIF(Service_Usage[Vehicle Type], "Car")</f>
        <v>0.17241379310344829</v>
      </c>
      <c r="M3" s="12">
        <f>COUNTIFS(Service_Usage[Vehicle Type], "Car", Service_Usage[Surau], "Yes") / COUNTIF(Service_Usage[Vehicle Type], "Car")</f>
        <v>0.10344827586206896</v>
      </c>
      <c r="N3" s="12">
        <f>COUNTIFS(Service_Usage[Vehicle Type], "Car", Service_Usage[Shop], "Yes") / COUNTIF(Service_Usage[Vehicle Type], "Car")</f>
        <v>0.44827586206896552</v>
      </c>
    </row>
    <row r="4" spans="1:14" x14ac:dyDescent="0.25">
      <c r="A4" s="1" t="s">
        <v>15</v>
      </c>
      <c r="B4" s="1" t="s">
        <v>14</v>
      </c>
      <c r="C4" s="7">
        <f>60/'Customer Arrival Data'!B3</f>
        <v>1.2</v>
      </c>
      <c r="E4" t="s">
        <v>16</v>
      </c>
      <c r="F4" s="7">
        <f>AVERAGEIF(Service_Duration_Time8[Vehicle Type], "Trailer", Service_Duration_Time8[Duration (Mins)])</f>
        <v>25.125</v>
      </c>
      <c r="H4" t="s">
        <v>16</v>
      </c>
      <c r="I4" s="12">
        <f>COUNTIFS(Service_Usage[Vehicle Type], "Trailer", Service_Usage[Fueling], "Yes") / COUNTIF(Service_Usage[Vehicle Type], "Trailer")</f>
        <v>1</v>
      </c>
      <c r="J4" s="12">
        <f>COUNTIFS(Service_Usage[Vehicle Type], "Trailer", Service_Usage[Air Pump], "Yes") / COUNTIF(Service_Usage[Vehicle Type], "Trailer")</f>
        <v>0</v>
      </c>
      <c r="K4" s="12">
        <f>COUNTIFS(Service_Usage[Vehicle Type], "Trailer", Service_Usage[Windshield Cleaning], "Yes") / COUNTIF(Service_Usage[Vehicle Type], "Trailer")</f>
        <v>0</v>
      </c>
      <c r="L4" s="12">
        <f>COUNTIFS(Service_Usage[Vehicle Type], "Trailer", Service_Usage[Toilet], "Yes") / COUNTIF(Service_Usage[Vehicle Type], "Trailer")</f>
        <v>1</v>
      </c>
      <c r="M4" s="12">
        <f>COUNTIFS(Service_Usage[Vehicle Type], "Trailer", Service_Usage[Surau], "Yes") / COUNTIF(Service_Usage[Vehicle Type], "Trailer")</f>
        <v>0.25</v>
      </c>
      <c r="N4" s="12">
        <f>COUNTIFS(Service_Usage[Vehicle Type], "Trailer", Service_Usage[Shop], "Yes") / COUNTIF(Service_Usage[Vehicle Type], "Trailer")</f>
        <v>0.75</v>
      </c>
    </row>
    <row r="5" spans="1:14" x14ac:dyDescent="0.25">
      <c r="A5" s="1" t="s">
        <v>17</v>
      </c>
      <c r="B5" s="1" t="s">
        <v>14</v>
      </c>
      <c r="C5" s="7">
        <f>60/'Customer Arrival Data'!B4</f>
        <v>0.95238095238095233</v>
      </c>
      <c r="E5" t="s">
        <v>18</v>
      </c>
      <c r="F5" s="7">
        <f>AVERAGEIF(Service_Duration_Time8[Vehicle Type], "Motorbike", Service_Duration_Time8[Duration (Mins)])</f>
        <v>4.5384615384615383</v>
      </c>
      <c r="H5" t="s">
        <v>18</v>
      </c>
      <c r="I5" s="12">
        <f>COUNTIFS(Service_Usage[Vehicle Type], "Motorbike", Service_Usage[Fueling], "Yes") / COUNTIF(Service_Usage[Vehicle Type], "Motorbike")</f>
        <v>0.93333333333333335</v>
      </c>
      <c r="J5" s="12">
        <f>COUNTIFS(Service_Usage[Vehicle Type], "Motorbike", Service_Usage[Air Pump], "Yes") / COUNTIF(Service_Usage[Vehicle Type], "Motorbike")</f>
        <v>0.13333333333333333</v>
      </c>
      <c r="K5" s="12">
        <f>COUNTIFS(Service_Usage[Vehicle Type], "Motorbike", Service_Usage[Windshield Cleaning], "Yes") / COUNTIF(Service_Usage[Vehicle Type], "Motorbike")</f>
        <v>0</v>
      </c>
      <c r="L5" s="12">
        <f>COUNTIFS(Service_Usage[Vehicle Type], "Motorbike", Service_Usage[Toilet], "Yes") / COUNTIF(Service_Usage[Vehicle Type], "Motorbike")</f>
        <v>0.16666666666666666</v>
      </c>
      <c r="M5" s="12">
        <f>COUNTIFS(Service_Usage[Vehicle Type], "Motorbike", Service_Usage[Surau], "Yes") / COUNTIF(Service_Usage[Vehicle Type], "Motorbike")</f>
        <v>6.6666666666666666E-2</v>
      </c>
      <c r="N5" s="12">
        <f>COUNTIFS(Service_Usage[Vehicle Type], "Motorbike", Service_Usage[Shop], "Yes") / COUNTIF(Service_Usage[Vehicle Type], "Motorbike")</f>
        <v>0.16666666666666666</v>
      </c>
    </row>
    <row r="6" spans="1:14" x14ac:dyDescent="0.25">
      <c r="A6" s="1" t="s">
        <v>19</v>
      </c>
      <c r="B6" s="1" t="s">
        <v>14</v>
      </c>
      <c r="C6" s="7">
        <f>60/'Customer Arrival Data'!B5</f>
        <v>0.83333333333333337</v>
      </c>
    </row>
    <row r="7" spans="1:14" x14ac:dyDescent="0.25">
      <c r="A7" s="1" t="s">
        <v>20</v>
      </c>
      <c r="B7" s="1" t="s">
        <v>14</v>
      </c>
      <c r="C7" s="7">
        <f>60/'Customer Arrival Data'!B6</f>
        <v>0.75</v>
      </c>
    </row>
    <row r="8" spans="1:14" x14ac:dyDescent="0.25">
      <c r="A8" s="1" t="s">
        <v>21</v>
      </c>
      <c r="B8" s="1" t="s">
        <v>14</v>
      </c>
      <c r="C8" s="7">
        <f>60/'Customer Arrival Data'!B7</f>
        <v>0.6741573033707865</v>
      </c>
    </row>
    <row r="9" spans="1:14" x14ac:dyDescent="0.25">
      <c r="A9" s="1" t="s">
        <v>22</v>
      </c>
      <c r="B9" s="1" t="s">
        <v>14</v>
      </c>
      <c r="C9" s="7">
        <f>60/'Customer Arrival Data'!B8</f>
        <v>0.77922077922077926</v>
      </c>
    </row>
    <row r="10" spans="1:14" x14ac:dyDescent="0.25">
      <c r="A10" s="1" t="s">
        <v>23</v>
      </c>
      <c r="B10" s="1" t="s">
        <v>14</v>
      </c>
      <c r="C10" s="7">
        <f>60/'Customer Arrival Data'!B9</f>
        <v>0.89552238805970152</v>
      </c>
    </row>
    <row r="11" spans="1:14" x14ac:dyDescent="0.25">
      <c r="A11" s="1" t="s">
        <v>24</v>
      </c>
      <c r="B11" s="1" t="s">
        <v>14</v>
      </c>
      <c r="C11" s="7">
        <f>60/'Customer Arrival Data'!B10</f>
        <v>0.78947368421052633</v>
      </c>
    </row>
    <row r="12" spans="1:14" x14ac:dyDescent="0.25">
      <c r="A12" s="1" t="s">
        <v>25</v>
      </c>
      <c r="B12" s="1" t="s">
        <v>14</v>
      </c>
      <c r="C12" s="7">
        <f>60/'Customer Arrival Data'!B11</f>
        <v>0.7142857142857143</v>
      </c>
    </row>
    <row r="13" spans="1:14" x14ac:dyDescent="0.25">
      <c r="A13" s="1" t="s">
        <v>26</v>
      </c>
      <c r="B13" s="1" t="s">
        <v>14</v>
      </c>
      <c r="C13" s="7">
        <f>60/'Customer Arrival Data'!B12</f>
        <v>0.65217391304347827</v>
      </c>
    </row>
    <row r="14" spans="1:14" x14ac:dyDescent="0.25">
      <c r="A14" s="1" t="s">
        <v>27</v>
      </c>
      <c r="B14" s="1" t="s">
        <v>14</v>
      </c>
      <c r="C14" s="7">
        <f>60/'Customer Arrival Data'!B13</f>
        <v>0.98360655737704916</v>
      </c>
    </row>
    <row r="15" spans="1:14" x14ac:dyDescent="0.25">
      <c r="A15" s="1" t="s">
        <v>13</v>
      </c>
      <c r="B15" s="1" t="s">
        <v>16</v>
      </c>
      <c r="C15" s="7">
        <f>60/'Customer Arrival Data'!C2</f>
        <v>20</v>
      </c>
    </row>
    <row r="16" spans="1:14" x14ac:dyDescent="0.25">
      <c r="A16" s="1" t="s">
        <v>15</v>
      </c>
      <c r="B16" s="1" t="s">
        <v>16</v>
      </c>
      <c r="C16" s="7">
        <f>60/'Customer Arrival Data'!C3</f>
        <v>15</v>
      </c>
    </row>
    <row r="17" spans="1:3" x14ac:dyDescent="0.25">
      <c r="A17" s="1" t="s">
        <v>17</v>
      </c>
      <c r="B17" s="1" t="s">
        <v>16</v>
      </c>
      <c r="C17" s="7">
        <f>60/'Customer Arrival Data'!C4</f>
        <v>30</v>
      </c>
    </row>
    <row r="18" spans="1:3" x14ac:dyDescent="0.25">
      <c r="A18" s="1" t="s">
        <v>19</v>
      </c>
      <c r="B18" s="1" t="s">
        <v>16</v>
      </c>
      <c r="C18" s="7">
        <f>60/'Customer Arrival Data'!C5</f>
        <v>60</v>
      </c>
    </row>
    <row r="19" spans="1:3" x14ac:dyDescent="0.25">
      <c r="A19" s="1" t="s">
        <v>20</v>
      </c>
      <c r="B19" s="1" t="s">
        <v>16</v>
      </c>
      <c r="C19" s="7">
        <f>60/'Customer Arrival Data'!C6</f>
        <v>30</v>
      </c>
    </row>
    <row r="20" spans="1:3" x14ac:dyDescent="0.25">
      <c r="A20" s="1" t="s">
        <v>21</v>
      </c>
      <c r="B20" s="1" t="s">
        <v>16</v>
      </c>
      <c r="C20" s="7">
        <f>60/'Customer Arrival Data'!C7</f>
        <v>30</v>
      </c>
    </row>
    <row r="21" spans="1:3" x14ac:dyDescent="0.25">
      <c r="A21" s="1" t="s">
        <v>22</v>
      </c>
      <c r="B21" s="1" t="s">
        <v>16</v>
      </c>
      <c r="C21" s="7">
        <f>60/'Customer Arrival Data'!C8</f>
        <v>30</v>
      </c>
    </row>
    <row r="22" spans="1:3" x14ac:dyDescent="0.25">
      <c r="A22" s="1" t="s">
        <v>23</v>
      </c>
      <c r="B22" s="1" t="s">
        <v>16</v>
      </c>
      <c r="C22" s="7">
        <v>0</v>
      </c>
    </row>
    <row r="23" spans="1:3" x14ac:dyDescent="0.25">
      <c r="A23" s="1" t="s">
        <v>24</v>
      </c>
      <c r="B23" s="1" t="s">
        <v>16</v>
      </c>
      <c r="C23" s="7">
        <f>60/'Customer Arrival Data'!C10</f>
        <v>60</v>
      </c>
    </row>
    <row r="24" spans="1:3" x14ac:dyDescent="0.25">
      <c r="A24" s="1" t="s">
        <v>25</v>
      </c>
      <c r="B24" s="1" t="s">
        <v>16</v>
      </c>
      <c r="C24" s="7">
        <f>60/'Customer Arrival Data'!C11</f>
        <v>30</v>
      </c>
    </row>
    <row r="25" spans="1:3" x14ac:dyDescent="0.25">
      <c r="A25" s="1" t="s">
        <v>26</v>
      </c>
      <c r="B25" s="1" t="s">
        <v>16</v>
      </c>
      <c r="C25" s="7">
        <f>60/'Customer Arrival Data'!C12</f>
        <v>20</v>
      </c>
    </row>
    <row r="26" spans="1:3" x14ac:dyDescent="0.25">
      <c r="A26" s="1" t="s">
        <v>27</v>
      </c>
      <c r="B26" s="1" t="s">
        <v>16</v>
      </c>
      <c r="C26" s="7">
        <f>60/'Customer Arrival Data'!C13</f>
        <v>30</v>
      </c>
    </row>
    <row r="27" spans="1:3" x14ac:dyDescent="0.25">
      <c r="A27" s="1" t="s">
        <v>13</v>
      </c>
      <c r="B27" s="1" t="s">
        <v>18</v>
      </c>
      <c r="C27" s="7">
        <f>60/'Customer Arrival Data'!D2</f>
        <v>6</v>
      </c>
    </row>
    <row r="28" spans="1:3" x14ac:dyDescent="0.25">
      <c r="A28" s="1" t="s">
        <v>15</v>
      </c>
      <c r="B28" s="1" t="s">
        <v>18</v>
      </c>
      <c r="C28" s="7">
        <f>60/'Customer Arrival Data'!D3</f>
        <v>5.4545454545454541</v>
      </c>
    </row>
    <row r="29" spans="1:3" x14ac:dyDescent="0.25">
      <c r="A29" s="1" t="s">
        <v>17</v>
      </c>
      <c r="B29" s="1" t="s">
        <v>18</v>
      </c>
      <c r="C29" s="7">
        <f>60/'Customer Arrival Data'!D4</f>
        <v>3.5294117647058822</v>
      </c>
    </row>
    <row r="30" spans="1:3" x14ac:dyDescent="0.25">
      <c r="A30" s="1" t="s">
        <v>19</v>
      </c>
      <c r="B30" s="1" t="s">
        <v>18</v>
      </c>
      <c r="C30" s="7">
        <f>60/'Customer Arrival Data'!D5</f>
        <v>3.1578947368421053</v>
      </c>
    </row>
    <row r="31" spans="1:3" x14ac:dyDescent="0.25">
      <c r="A31" s="1" t="s">
        <v>20</v>
      </c>
      <c r="B31" s="1" t="s">
        <v>18</v>
      </c>
      <c r="C31" s="7">
        <f>60/'Customer Arrival Data'!D6</f>
        <v>2.7272727272727271</v>
      </c>
    </row>
    <row r="32" spans="1:3" x14ac:dyDescent="0.25">
      <c r="A32" s="1" t="s">
        <v>21</v>
      </c>
      <c r="B32" s="1" t="s">
        <v>18</v>
      </c>
      <c r="C32" s="7">
        <f>60/'Customer Arrival Data'!D7</f>
        <v>2.5</v>
      </c>
    </row>
    <row r="33" spans="1:3" x14ac:dyDescent="0.25">
      <c r="A33" s="1" t="s">
        <v>22</v>
      </c>
      <c r="B33" s="1" t="s">
        <v>18</v>
      </c>
      <c r="C33" s="7">
        <f>60/'Customer Arrival Data'!D8</f>
        <v>2.7272727272727271</v>
      </c>
    </row>
    <row r="34" spans="1:3" x14ac:dyDescent="0.25">
      <c r="A34" s="1" t="s">
        <v>23</v>
      </c>
      <c r="B34" s="1" t="s">
        <v>18</v>
      </c>
      <c r="C34" s="7">
        <f>60/'Customer Arrival Data'!D9</f>
        <v>3.1578947368421053</v>
      </c>
    </row>
    <row r="35" spans="1:3" x14ac:dyDescent="0.25">
      <c r="A35" s="1" t="s">
        <v>24</v>
      </c>
      <c r="B35" s="1" t="s">
        <v>18</v>
      </c>
      <c r="C35" s="7">
        <f>60/'Customer Arrival Data'!D10</f>
        <v>2.7272727272727271</v>
      </c>
    </row>
    <row r="36" spans="1:3" x14ac:dyDescent="0.25">
      <c r="A36" s="1" t="s">
        <v>25</v>
      </c>
      <c r="B36" s="1" t="s">
        <v>18</v>
      </c>
      <c r="C36" s="7">
        <f>60/'Customer Arrival Data'!D11</f>
        <v>2.5</v>
      </c>
    </row>
    <row r="37" spans="1:3" x14ac:dyDescent="0.25">
      <c r="A37" s="1" t="s">
        <v>26</v>
      </c>
      <c r="B37" s="1" t="s">
        <v>18</v>
      </c>
      <c r="C37" s="7">
        <f>60/'Customer Arrival Data'!D12</f>
        <v>2.5</v>
      </c>
    </row>
    <row r="38" spans="1:3" x14ac:dyDescent="0.25">
      <c r="A38" s="1" t="s">
        <v>27</v>
      </c>
      <c r="B38" s="1" t="s">
        <v>18</v>
      </c>
      <c r="C38" s="7">
        <f>60/'Customer Arrival Data'!D13</f>
        <v>3.5294117647058822</v>
      </c>
    </row>
  </sheetData>
  <mergeCells count="3">
    <mergeCell ref="A1:C1"/>
    <mergeCell ref="E1:F1"/>
    <mergeCell ref="H1:N1"/>
  </mergeCells>
  <pageMargins left="0.7" right="0.7" top="0.75" bottom="0.75" header="0.3" footer="0.3"/>
  <ignoredErrors>
    <ignoredError sqref="C14 F3 F5" calculatedColumn="1"/>
  </ignoredErrors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02CDB-AE70-49AD-A39C-117A09E201E1}">
  <dimension ref="A1:B7"/>
  <sheetViews>
    <sheetView workbookViewId="0">
      <selection activeCell="E3" sqref="E3"/>
    </sheetView>
  </sheetViews>
  <sheetFormatPr defaultRowHeight="15" x14ac:dyDescent="0.25"/>
  <cols>
    <col min="1" max="2" width="20.7109375" customWidth="1"/>
  </cols>
  <sheetData>
    <row r="1" spans="1:2" x14ac:dyDescent="0.25">
      <c r="A1" t="s">
        <v>28</v>
      </c>
      <c r="B1" t="s">
        <v>29</v>
      </c>
    </row>
    <row r="2" spans="1:2" x14ac:dyDescent="0.25">
      <c r="A2" t="s">
        <v>56</v>
      </c>
      <c r="B2">
        <v>12</v>
      </c>
    </row>
    <row r="3" spans="1:2" x14ac:dyDescent="0.25">
      <c r="A3" t="s">
        <v>55</v>
      </c>
      <c r="B3">
        <v>2</v>
      </c>
    </row>
    <row r="4" spans="1:2" x14ac:dyDescent="0.25">
      <c r="A4" t="s">
        <v>30</v>
      </c>
      <c r="B4">
        <v>1</v>
      </c>
    </row>
    <row r="5" spans="1:2" x14ac:dyDescent="0.25">
      <c r="A5" t="s">
        <v>31</v>
      </c>
      <c r="B5">
        <v>2</v>
      </c>
    </row>
    <row r="6" spans="1:2" x14ac:dyDescent="0.25">
      <c r="A6" t="s">
        <v>32</v>
      </c>
      <c r="B6">
        <v>2</v>
      </c>
    </row>
    <row r="7" spans="1:2" x14ac:dyDescent="0.25">
      <c r="A7" t="s">
        <v>33</v>
      </c>
      <c r="B7">
        <v>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E6164-1E01-49F4-B0C4-5FF656842751}">
  <dimension ref="A1:D13"/>
  <sheetViews>
    <sheetView workbookViewId="0">
      <selection activeCell="A2" sqref="A2:A13"/>
    </sheetView>
  </sheetViews>
  <sheetFormatPr defaultRowHeight="15" x14ac:dyDescent="0.25"/>
  <cols>
    <col min="1" max="1" width="17.85546875" customWidth="1"/>
    <col min="2" max="2" width="29" bestFit="1" customWidth="1"/>
    <col min="3" max="3" width="20.28515625" bestFit="1" customWidth="1"/>
    <col min="4" max="4" width="21.42578125" customWidth="1"/>
  </cols>
  <sheetData>
    <row r="1" spans="1:4" x14ac:dyDescent="0.25">
      <c r="A1" t="s">
        <v>3</v>
      </c>
      <c r="B1" t="s">
        <v>34</v>
      </c>
      <c r="C1" t="s">
        <v>35</v>
      </c>
      <c r="D1" t="s">
        <v>36</v>
      </c>
    </row>
    <row r="2" spans="1:4" x14ac:dyDescent="0.25">
      <c r="A2" s="1" t="s">
        <v>13</v>
      </c>
      <c r="B2" s="1">
        <v>34</v>
      </c>
      <c r="C2" s="1">
        <v>3</v>
      </c>
      <c r="D2" s="1">
        <v>10</v>
      </c>
    </row>
    <row r="3" spans="1:4" x14ac:dyDescent="0.25">
      <c r="A3" s="1" t="s">
        <v>15</v>
      </c>
      <c r="B3" s="1">
        <v>50</v>
      </c>
      <c r="C3" s="1">
        <v>4</v>
      </c>
      <c r="D3" s="1">
        <v>11</v>
      </c>
    </row>
    <row r="4" spans="1:4" x14ac:dyDescent="0.25">
      <c r="A4" s="1" t="s">
        <v>17</v>
      </c>
      <c r="B4" s="1">
        <v>63</v>
      </c>
      <c r="C4" s="1">
        <v>2</v>
      </c>
      <c r="D4" s="1">
        <v>17</v>
      </c>
    </row>
    <row r="5" spans="1:4" x14ac:dyDescent="0.25">
      <c r="A5" s="1" t="s">
        <v>19</v>
      </c>
      <c r="B5" s="1">
        <v>72</v>
      </c>
      <c r="C5" s="1">
        <v>1</v>
      </c>
      <c r="D5" s="1">
        <v>19</v>
      </c>
    </row>
    <row r="6" spans="1:4" x14ac:dyDescent="0.25">
      <c r="A6" s="1" t="s">
        <v>20</v>
      </c>
      <c r="B6" s="1">
        <v>80</v>
      </c>
      <c r="C6" s="1">
        <v>2</v>
      </c>
      <c r="D6" s="1">
        <v>22</v>
      </c>
    </row>
    <row r="7" spans="1:4" x14ac:dyDescent="0.25">
      <c r="A7" s="1" t="s">
        <v>21</v>
      </c>
      <c r="B7" s="1">
        <v>89</v>
      </c>
      <c r="C7" s="1">
        <v>2</v>
      </c>
      <c r="D7" s="1">
        <v>24</v>
      </c>
    </row>
    <row r="8" spans="1:4" x14ac:dyDescent="0.25">
      <c r="A8" s="1" t="s">
        <v>22</v>
      </c>
      <c r="B8" s="1">
        <v>77</v>
      </c>
      <c r="C8" s="1">
        <v>2</v>
      </c>
      <c r="D8" s="1">
        <v>22</v>
      </c>
    </row>
    <row r="9" spans="1:4" x14ac:dyDescent="0.25">
      <c r="A9" s="1" t="s">
        <v>23</v>
      </c>
      <c r="B9" s="1">
        <v>67</v>
      </c>
      <c r="C9" s="1">
        <v>0</v>
      </c>
      <c r="D9" s="1">
        <v>19</v>
      </c>
    </row>
    <row r="10" spans="1:4" x14ac:dyDescent="0.25">
      <c r="A10" s="1" t="s">
        <v>24</v>
      </c>
      <c r="B10" s="1">
        <v>76</v>
      </c>
      <c r="C10" s="1">
        <v>1</v>
      </c>
      <c r="D10" s="1">
        <v>22</v>
      </c>
    </row>
    <row r="11" spans="1:4" x14ac:dyDescent="0.25">
      <c r="A11" s="1" t="s">
        <v>25</v>
      </c>
      <c r="B11" s="1">
        <v>84</v>
      </c>
      <c r="C11" s="1">
        <v>2</v>
      </c>
      <c r="D11" s="1">
        <v>24</v>
      </c>
    </row>
    <row r="12" spans="1:4" x14ac:dyDescent="0.25">
      <c r="A12" s="1" t="s">
        <v>26</v>
      </c>
      <c r="B12" s="1">
        <v>92</v>
      </c>
      <c r="C12" s="1">
        <v>3</v>
      </c>
      <c r="D12" s="1">
        <v>24</v>
      </c>
    </row>
    <row r="13" spans="1:4" x14ac:dyDescent="0.25">
      <c r="A13" s="1" t="s">
        <v>27</v>
      </c>
      <c r="B13" s="1">
        <v>61</v>
      </c>
      <c r="C13" s="1">
        <v>2</v>
      </c>
      <c r="D13" s="1">
        <v>17</v>
      </c>
    </row>
  </sheetData>
  <conditionalFormatting sqref="B2:B13">
    <cfRule type="containsBlanks" dxfId="6" priority="3">
      <formula>LEN(TRIM(B2))=0</formula>
    </cfRule>
  </conditionalFormatting>
  <conditionalFormatting sqref="C2:C13">
    <cfRule type="containsBlanks" dxfId="5" priority="1">
      <formula>LEN(TRIM(C2))=0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6A941-5A5A-47D5-AE12-DFA21D47BBCE}">
  <dimension ref="A1:E172"/>
  <sheetViews>
    <sheetView workbookViewId="0">
      <selection activeCell="E4" sqref="E4"/>
    </sheetView>
  </sheetViews>
  <sheetFormatPr defaultRowHeight="15" x14ac:dyDescent="0.25"/>
  <cols>
    <col min="1" max="2" width="20.7109375" customWidth="1"/>
    <col min="3" max="4" width="20.7109375" style="4" customWidth="1"/>
    <col min="5" max="5" width="20.7109375" style="7" customWidth="1"/>
  </cols>
  <sheetData>
    <row r="1" spans="1:5" x14ac:dyDescent="0.25">
      <c r="A1" t="s">
        <v>3</v>
      </c>
      <c r="B1" t="s">
        <v>4</v>
      </c>
      <c r="C1" s="4" t="s">
        <v>37</v>
      </c>
      <c r="D1" s="4" t="s">
        <v>38</v>
      </c>
      <c r="E1" s="7" t="s">
        <v>39</v>
      </c>
    </row>
    <row r="2" spans="1:5" x14ac:dyDescent="0.25">
      <c r="A2" s="8" t="s">
        <v>13</v>
      </c>
      <c r="B2" t="s">
        <v>40</v>
      </c>
      <c r="C2" s="4">
        <v>0.29166666666666669</v>
      </c>
      <c r="D2" s="4">
        <v>0.29444444444444445</v>
      </c>
      <c r="E2" s="7">
        <v>4</v>
      </c>
    </row>
    <row r="3" spans="1:5" x14ac:dyDescent="0.25">
      <c r="A3" s="8" t="s">
        <v>13</v>
      </c>
      <c r="B3" t="s">
        <v>40</v>
      </c>
      <c r="C3" s="4">
        <v>0.29444444444444445</v>
      </c>
      <c r="D3" s="4">
        <v>0.30486111111111114</v>
      </c>
      <c r="E3" s="7">
        <v>15</v>
      </c>
    </row>
    <row r="4" spans="1:5" x14ac:dyDescent="0.25">
      <c r="A4" s="8" t="s">
        <v>13</v>
      </c>
      <c r="B4" t="s">
        <v>40</v>
      </c>
      <c r="C4" s="4">
        <v>0.29583333333333334</v>
      </c>
      <c r="D4" s="4">
        <v>0.30277777777777776</v>
      </c>
      <c r="E4" s="7">
        <v>10</v>
      </c>
    </row>
    <row r="5" spans="1:5" x14ac:dyDescent="0.25">
      <c r="A5" s="8" t="s">
        <v>13</v>
      </c>
      <c r="B5" t="s">
        <v>40</v>
      </c>
      <c r="C5" s="4">
        <v>0.29652777777777778</v>
      </c>
      <c r="D5" s="4">
        <v>0.30208333333333331</v>
      </c>
      <c r="E5" s="7">
        <v>8</v>
      </c>
    </row>
    <row r="6" spans="1:5" x14ac:dyDescent="0.25">
      <c r="A6" s="8" t="s">
        <v>13</v>
      </c>
      <c r="B6" t="s">
        <v>40</v>
      </c>
      <c r="C6" s="4">
        <v>0.29791666666666666</v>
      </c>
      <c r="D6" s="4">
        <v>0.30277777777777776</v>
      </c>
      <c r="E6" s="7">
        <v>7</v>
      </c>
    </row>
    <row r="7" spans="1:5" x14ac:dyDescent="0.25">
      <c r="A7" s="8" t="s">
        <v>13</v>
      </c>
      <c r="B7" t="s">
        <v>41</v>
      </c>
      <c r="C7" s="4">
        <v>0.30416666666666664</v>
      </c>
      <c r="D7" s="4">
        <v>0.32083333333333336</v>
      </c>
      <c r="E7" s="7">
        <v>24</v>
      </c>
    </row>
    <row r="8" spans="1:5" x14ac:dyDescent="0.25">
      <c r="A8" s="8" t="s">
        <v>13</v>
      </c>
      <c r="B8" t="s">
        <v>41</v>
      </c>
      <c r="C8" s="4">
        <v>0.30625000000000002</v>
      </c>
      <c r="D8" s="4">
        <v>0.32013888888888886</v>
      </c>
      <c r="E8" s="7">
        <v>20</v>
      </c>
    </row>
    <row r="9" spans="1:5" x14ac:dyDescent="0.25">
      <c r="A9" s="8" t="s">
        <v>13</v>
      </c>
      <c r="B9" t="s">
        <v>41</v>
      </c>
      <c r="C9" s="4">
        <v>0.2986111111111111</v>
      </c>
      <c r="D9" s="4">
        <v>0.32708333333333334</v>
      </c>
      <c r="E9" s="7">
        <v>41</v>
      </c>
    </row>
    <row r="10" spans="1:5" x14ac:dyDescent="0.25">
      <c r="A10" s="8" t="s">
        <v>13</v>
      </c>
      <c r="B10" t="s">
        <v>42</v>
      </c>
      <c r="C10" s="4">
        <v>0.30902777777777779</v>
      </c>
      <c r="D10" s="4">
        <v>0.3125</v>
      </c>
      <c r="E10" s="7">
        <v>5</v>
      </c>
    </row>
    <row r="11" spans="1:5" x14ac:dyDescent="0.25">
      <c r="A11" s="8" t="s">
        <v>13</v>
      </c>
      <c r="B11" t="s">
        <v>42</v>
      </c>
      <c r="C11" s="4">
        <v>0.30972222222222223</v>
      </c>
      <c r="D11" s="4">
        <v>0.31180555555555556</v>
      </c>
      <c r="E11" s="7">
        <v>3</v>
      </c>
    </row>
    <row r="12" spans="1:5" x14ac:dyDescent="0.25">
      <c r="A12" s="8" t="s">
        <v>13</v>
      </c>
      <c r="B12" t="s">
        <v>42</v>
      </c>
      <c r="C12" s="4">
        <v>0.31597222222222221</v>
      </c>
      <c r="D12" s="4">
        <v>0.31874999999999998</v>
      </c>
      <c r="E12" s="7">
        <v>4</v>
      </c>
    </row>
    <row r="13" spans="1:5" x14ac:dyDescent="0.25">
      <c r="A13" s="8" t="s">
        <v>13</v>
      </c>
      <c r="B13" t="s">
        <v>42</v>
      </c>
      <c r="C13" s="4">
        <v>0.31944444444444442</v>
      </c>
      <c r="D13" s="4">
        <v>0.32361111111111113</v>
      </c>
      <c r="E13" s="7">
        <v>6</v>
      </c>
    </row>
    <row r="14" spans="1:5" x14ac:dyDescent="0.25">
      <c r="A14" s="9" t="s">
        <v>15</v>
      </c>
      <c r="B14" t="s">
        <v>41</v>
      </c>
      <c r="C14" s="4">
        <v>0.33333333333333331</v>
      </c>
      <c r="D14" s="4">
        <v>0.34652777777777777</v>
      </c>
      <c r="E14" s="7">
        <v>19</v>
      </c>
    </row>
    <row r="15" spans="1:5" x14ac:dyDescent="0.25">
      <c r="A15" s="9" t="s">
        <v>15</v>
      </c>
      <c r="B15" t="s">
        <v>41</v>
      </c>
      <c r="C15" s="4">
        <v>0.33402777777777776</v>
      </c>
      <c r="D15" s="4">
        <v>0.35694444444444445</v>
      </c>
      <c r="E15" s="7">
        <v>33</v>
      </c>
    </row>
    <row r="16" spans="1:5" x14ac:dyDescent="0.25">
      <c r="A16" s="9" t="s">
        <v>15</v>
      </c>
      <c r="B16" t="s">
        <v>41</v>
      </c>
      <c r="C16" s="4">
        <v>0.33680555555555558</v>
      </c>
      <c r="D16" s="4">
        <v>0.35555555555555557</v>
      </c>
      <c r="E16" s="7">
        <v>27</v>
      </c>
    </row>
    <row r="17" spans="1:5" x14ac:dyDescent="0.25">
      <c r="A17" s="9" t="s">
        <v>15</v>
      </c>
      <c r="B17" t="s">
        <v>41</v>
      </c>
      <c r="C17" s="4">
        <v>0.34722222222222221</v>
      </c>
      <c r="D17" s="4">
        <v>0.36388888888888887</v>
      </c>
      <c r="E17" s="7">
        <v>24</v>
      </c>
    </row>
    <row r="18" spans="1:5" x14ac:dyDescent="0.25">
      <c r="A18" s="9" t="s">
        <v>15</v>
      </c>
      <c r="B18" t="s">
        <v>40</v>
      </c>
      <c r="C18" s="4">
        <v>0.33541666666666664</v>
      </c>
      <c r="D18" s="4">
        <v>0.33958333333333335</v>
      </c>
      <c r="E18" s="7">
        <v>6</v>
      </c>
    </row>
    <row r="19" spans="1:5" x14ac:dyDescent="0.25">
      <c r="A19" s="9" t="s">
        <v>15</v>
      </c>
      <c r="B19" t="s">
        <v>40</v>
      </c>
      <c r="C19" s="4">
        <v>0.33680555555555558</v>
      </c>
      <c r="D19" s="4">
        <v>0.34305555555555556</v>
      </c>
      <c r="E19" s="7">
        <v>9</v>
      </c>
    </row>
    <row r="20" spans="1:5" x14ac:dyDescent="0.25">
      <c r="A20" s="9" t="s">
        <v>15</v>
      </c>
      <c r="B20" t="s">
        <v>40</v>
      </c>
      <c r="C20" s="4">
        <v>0.34027777777777779</v>
      </c>
      <c r="D20" s="4">
        <v>0.34583333333333333</v>
      </c>
      <c r="E20" s="7">
        <v>8</v>
      </c>
    </row>
    <row r="21" spans="1:5" x14ac:dyDescent="0.25">
      <c r="A21" s="9" t="s">
        <v>15</v>
      </c>
      <c r="B21" t="s">
        <v>40</v>
      </c>
      <c r="C21" s="4">
        <v>0.35069444444444442</v>
      </c>
      <c r="D21" s="4">
        <v>0.35555555555555557</v>
      </c>
      <c r="E21" s="7">
        <v>7</v>
      </c>
    </row>
    <row r="22" spans="1:5" x14ac:dyDescent="0.25">
      <c r="A22" s="9" t="s">
        <v>15</v>
      </c>
      <c r="B22" t="s">
        <v>40</v>
      </c>
      <c r="C22" s="4">
        <v>0.35208333333333336</v>
      </c>
      <c r="D22" s="4">
        <v>0.35902777777777778</v>
      </c>
      <c r="E22" s="7">
        <v>10</v>
      </c>
    </row>
    <row r="23" spans="1:5" x14ac:dyDescent="0.25">
      <c r="A23" s="9" t="s">
        <v>15</v>
      </c>
      <c r="B23" t="s">
        <v>40</v>
      </c>
      <c r="C23" s="4">
        <v>0.36319444444444443</v>
      </c>
      <c r="D23" s="4">
        <v>0.36736111111111114</v>
      </c>
      <c r="E23" s="7">
        <v>6</v>
      </c>
    </row>
    <row r="24" spans="1:5" x14ac:dyDescent="0.25">
      <c r="A24" s="9" t="s">
        <v>15</v>
      </c>
      <c r="B24" t="s">
        <v>42</v>
      </c>
      <c r="C24" s="4">
        <v>0.3347222222222222</v>
      </c>
      <c r="D24" s="4">
        <v>0.33680555555555558</v>
      </c>
      <c r="E24" s="7">
        <v>3</v>
      </c>
    </row>
    <row r="25" spans="1:5" x14ac:dyDescent="0.25">
      <c r="A25" s="9" t="s">
        <v>15</v>
      </c>
      <c r="B25" t="s">
        <v>42</v>
      </c>
      <c r="C25" s="4">
        <v>0.33611111111111114</v>
      </c>
      <c r="D25" s="4">
        <v>0.33888888888888891</v>
      </c>
      <c r="E25" s="7">
        <v>4</v>
      </c>
    </row>
    <row r="26" spans="1:5" x14ac:dyDescent="0.25">
      <c r="A26" s="9" t="s">
        <v>15</v>
      </c>
      <c r="B26" t="s">
        <v>42</v>
      </c>
      <c r="C26" s="4">
        <v>0.34027777777777779</v>
      </c>
      <c r="D26" s="4">
        <v>0.34375</v>
      </c>
      <c r="E26" s="7">
        <v>5</v>
      </c>
    </row>
    <row r="27" spans="1:5" x14ac:dyDescent="0.25">
      <c r="A27" s="9" t="s">
        <v>15</v>
      </c>
      <c r="B27" t="s">
        <v>42</v>
      </c>
      <c r="C27" s="4">
        <v>0.34097222222222223</v>
      </c>
      <c r="D27" s="4">
        <v>0.34513888888888888</v>
      </c>
      <c r="E27" s="7">
        <v>6</v>
      </c>
    </row>
    <row r="28" spans="1:5" x14ac:dyDescent="0.25">
      <c r="A28" s="10" t="s">
        <v>17</v>
      </c>
      <c r="B28" t="s">
        <v>41</v>
      </c>
      <c r="C28" s="4">
        <v>0.37708333333333333</v>
      </c>
      <c r="D28" s="4">
        <v>0.38750000000000001</v>
      </c>
      <c r="E28" s="7">
        <v>15</v>
      </c>
    </row>
    <row r="29" spans="1:5" x14ac:dyDescent="0.25">
      <c r="A29" s="10" t="s">
        <v>17</v>
      </c>
      <c r="B29" t="s">
        <v>41</v>
      </c>
      <c r="C29" s="4">
        <v>0.38194444444444442</v>
      </c>
      <c r="D29" s="4">
        <v>0.3972222222222222</v>
      </c>
      <c r="E29" s="7">
        <v>22</v>
      </c>
    </row>
    <row r="30" spans="1:5" x14ac:dyDescent="0.25">
      <c r="A30" s="10" t="s">
        <v>17</v>
      </c>
      <c r="B30" t="s">
        <v>42</v>
      </c>
      <c r="C30" s="4">
        <v>0.37847222222222221</v>
      </c>
      <c r="D30" s="4">
        <v>0.38194444444444442</v>
      </c>
      <c r="E30" s="7">
        <v>5</v>
      </c>
    </row>
    <row r="31" spans="1:5" x14ac:dyDescent="0.25">
      <c r="A31" s="10" t="s">
        <v>17</v>
      </c>
      <c r="B31" t="s">
        <v>42</v>
      </c>
      <c r="C31" s="4">
        <v>0.37986111111111109</v>
      </c>
      <c r="D31" s="4">
        <v>0.38263888888888886</v>
      </c>
      <c r="E31" s="7">
        <v>4</v>
      </c>
    </row>
    <row r="32" spans="1:5" x14ac:dyDescent="0.25">
      <c r="A32" s="10" t="s">
        <v>17</v>
      </c>
      <c r="B32" t="s">
        <v>42</v>
      </c>
      <c r="C32" s="4">
        <v>0.38541666666666669</v>
      </c>
      <c r="D32" s="4">
        <v>0.38750000000000001</v>
      </c>
      <c r="E32" s="7">
        <v>3</v>
      </c>
    </row>
    <row r="33" spans="1:5" x14ac:dyDescent="0.25">
      <c r="A33" s="10" t="s">
        <v>17</v>
      </c>
      <c r="B33" t="s">
        <v>42</v>
      </c>
      <c r="C33" s="4">
        <v>0.39930555555555558</v>
      </c>
      <c r="D33" s="4">
        <v>0.40416666666666667</v>
      </c>
      <c r="E33" s="7">
        <v>7</v>
      </c>
    </row>
    <row r="34" spans="1:5" x14ac:dyDescent="0.25">
      <c r="A34" s="10" t="s">
        <v>17</v>
      </c>
      <c r="B34" t="s">
        <v>42</v>
      </c>
      <c r="C34" s="4">
        <v>0.40277777777777779</v>
      </c>
      <c r="D34" s="4">
        <v>0.40694444444444444</v>
      </c>
      <c r="E34" s="7">
        <v>6</v>
      </c>
    </row>
    <row r="35" spans="1:5" x14ac:dyDescent="0.25">
      <c r="A35" s="10" t="s">
        <v>17</v>
      </c>
      <c r="B35" t="s">
        <v>40</v>
      </c>
      <c r="C35" s="4">
        <v>0.37708333333333333</v>
      </c>
      <c r="D35" s="4">
        <v>0.38472222222222224</v>
      </c>
      <c r="E35" s="7">
        <v>11</v>
      </c>
    </row>
    <row r="36" spans="1:5" x14ac:dyDescent="0.25">
      <c r="A36" s="10" t="s">
        <v>17</v>
      </c>
      <c r="B36" t="s">
        <v>40</v>
      </c>
      <c r="C36" s="4">
        <v>0.37847222222222221</v>
      </c>
      <c r="D36" s="4">
        <v>0.38194444444444442</v>
      </c>
      <c r="E36" s="7">
        <v>5</v>
      </c>
    </row>
    <row r="37" spans="1:5" x14ac:dyDescent="0.25">
      <c r="A37" s="10" t="s">
        <v>17</v>
      </c>
      <c r="B37" t="s">
        <v>40</v>
      </c>
      <c r="C37" s="4">
        <v>0.38194444444444442</v>
      </c>
      <c r="D37" s="4">
        <v>0.38680555555555557</v>
      </c>
      <c r="E37" s="7">
        <v>7</v>
      </c>
    </row>
    <row r="38" spans="1:5" x14ac:dyDescent="0.25">
      <c r="A38" s="10" t="s">
        <v>17</v>
      </c>
      <c r="B38" t="s">
        <v>40</v>
      </c>
      <c r="C38" s="4">
        <v>0.38541666666666669</v>
      </c>
      <c r="D38" s="4">
        <v>0.39374999999999999</v>
      </c>
      <c r="E38" s="7">
        <v>12</v>
      </c>
    </row>
    <row r="39" spans="1:5" x14ac:dyDescent="0.25">
      <c r="A39" s="10" t="s">
        <v>17</v>
      </c>
      <c r="B39" t="s">
        <v>40</v>
      </c>
      <c r="C39" s="4">
        <v>0.38750000000000001</v>
      </c>
      <c r="D39" s="4">
        <v>0.39305555555555555</v>
      </c>
      <c r="E39" s="7">
        <v>8</v>
      </c>
    </row>
    <row r="40" spans="1:5" x14ac:dyDescent="0.25">
      <c r="A40" s="10" t="s">
        <v>17</v>
      </c>
      <c r="B40" t="s">
        <v>40</v>
      </c>
      <c r="C40" s="4">
        <v>0.3888888888888889</v>
      </c>
      <c r="D40" s="4">
        <v>0.39305555555555555</v>
      </c>
      <c r="E40" s="7">
        <v>6</v>
      </c>
    </row>
    <row r="41" spans="1:5" x14ac:dyDescent="0.25">
      <c r="A41" s="10" t="s">
        <v>17</v>
      </c>
      <c r="B41" t="s">
        <v>40</v>
      </c>
      <c r="C41" s="4">
        <v>0.3923611111111111</v>
      </c>
      <c r="D41" s="4">
        <v>0.39861111111111114</v>
      </c>
      <c r="E41" s="7">
        <v>9</v>
      </c>
    </row>
    <row r="42" spans="1:5" x14ac:dyDescent="0.25">
      <c r="A42" s="10" t="s">
        <v>17</v>
      </c>
      <c r="B42" t="s">
        <v>40</v>
      </c>
      <c r="C42" s="4">
        <v>0.39374999999999999</v>
      </c>
      <c r="D42" s="4">
        <v>0.3972222222222222</v>
      </c>
      <c r="E42" s="7">
        <v>5</v>
      </c>
    </row>
    <row r="43" spans="1:5" x14ac:dyDescent="0.25">
      <c r="A43" s="10" t="s">
        <v>17</v>
      </c>
      <c r="B43" t="s">
        <v>40</v>
      </c>
      <c r="C43" s="4">
        <v>0.39583333333333331</v>
      </c>
      <c r="D43" s="4">
        <v>0.40277777777777779</v>
      </c>
      <c r="E43" s="7">
        <v>10</v>
      </c>
    </row>
    <row r="44" spans="1:5" x14ac:dyDescent="0.25">
      <c r="A44" s="10" t="s">
        <v>17</v>
      </c>
      <c r="B44" t="s">
        <v>40</v>
      </c>
      <c r="C44" s="4">
        <v>0.40347222222222223</v>
      </c>
      <c r="D44" s="4">
        <v>0.40833333333333333</v>
      </c>
      <c r="E44" s="7">
        <v>7</v>
      </c>
    </row>
    <row r="45" spans="1:5" x14ac:dyDescent="0.25">
      <c r="A45" s="11" t="s">
        <v>19</v>
      </c>
      <c r="B45" t="s">
        <v>41</v>
      </c>
      <c r="C45" s="4">
        <v>0.41666666666666669</v>
      </c>
      <c r="D45" s="4">
        <v>0.43472222222222223</v>
      </c>
      <c r="E45" s="7">
        <v>26</v>
      </c>
    </row>
    <row r="46" spans="1:5" x14ac:dyDescent="0.25">
      <c r="A46" s="11" t="s">
        <v>19</v>
      </c>
      <c r="B46" t="s">
        <v>40</v>
      </c>
      <c r="C46" s="4">
        <v>0.41805555555555557</v>
      </c>
      <c r="D46" s="4">
        <v>0.42222222222222222</v>
      </c>
      <c r="E46" s="7">
        <v>6</v>
      </c>
    </row>
    <row r="47" spans="1:5" x14ac:dyDescent="0.25">
      <c r="A47" s="11" t="s">
        <v>19</v>
      </c>
      <c r="B47" t="s">
        <v>40</v>
      </c>
      <c r="C47" s="4">
        <v>0.41944444444444445</v>
      </c>
      <c r="D47" s="4">
        <v>0.42708333333333331</v>
      </c>
      <c r="E47" s="7">
        <v>11</v>
      </c>
    </row>
    <row r="48" spans="1:5" x14ac:dyDescent="0.25">
      <c r="A48" s="11" t="s">
        <v>19</v>
      </c>
      <c r="B48" t="s">
        <v>40</v>
      </c>
      <c r="C48" s="4">
        <v>0.4236111111111111</v>
      </c>
      <c r="D48" s="4">
        <v>0.42916666666666664</v>
      </c>
      <c r="E48" s="7">
        <v>8</v>
      </c>
    </row>
    <row r="49" spans="1:5" x14ac:dyDescent="0.25">
      <c r="A49" s="11" t="s">
        <v>19</v>
      </c>
      <c r="B49" t="s">
        <v>40</v>
      </c>
      <c r="C49" s="4">
        <v>0.42499999999999999</v>
      </c>
      <c r="D49" s="4">
        <v>0.43125000000000002</v>
      </c>
      <c r="E49" s="7">
        <v>9</v>
      </c>
    </row>
    <row r="50" spans="1:5" x14ac:dyDescent="0.25">
      <c r="A50" s="11" t="s">
        <v>19</v>
      </c>
      <c r="B50" t="s">
        <v>40</v>
      </c>
      <c r="C50" s="4">
        <v>0.42569444444444443</v>
      </c>
      <c r="D50" s="4">
        <v>0.42986111111111114</v>
      </c>
      <c r="E50" s="7">
        <v>6</v>
      </c>
    </row>
    <row r="51" spans="1:5" x14ac:dyDescent="0.25">
      <c r="A51" s="11" t="s">
        <v>19</v>
      </c>
      <c r="B51" t="s">
        <v>40</v>
      </c>
      <c r="C51" s="4">
        <v>0.42708333333333331</v>
      </c>
      <c r="D51" s="4">
        <v>0.43611111111111112</v>
      </c>
      <c r="E51" s="7">
        <v>13</v>
      </c>
    </row>
    <row r="52" spans="1:5" x14ac:dyDescent="0.25">
      <c r="A52" s="11" t="s">
        <v>19</v>
      </c>
      <c r="B52" t="s">
        <v>40</v>
      </c>
      <c r="C52" s="4">
        <v>0.43055555555555558</v>
      </c>
      <c r="D52" s="4">
        <v>0.43402777777777779</v>
      </c>
      <c r="E52" s="7">
        <v>5</v>
      </c>
    </row>
    <row r="53" spans="1:5" x14ac:dyDescent="0.25">
      <c r="A53" s="11" t="s">
        <v>19</v>
      </c>
      <c r="B53" t="s">
        <v>40</v>
      </c>
      <c r="C53" s="4">
        <v>0.43402777777777779</v>
      </c>
      <c r="D53" s="4">
        <v>0.44097222222222221</v>
      </c>
      <c r="E53" s="7">
        <v>10</v>
      </c>
    </row>
    <row r="54" spans="1:5" x14ac:dyDescent="0.25">
      <c r="A54" s="11" t="s">
        <v>19</v>
      </c>
      <c r="B54" t="s">
        <v>42</v>
      </c>
      <c r="C54" s="4">
        <v>0.4201388888888889</v>
      </c>
      <c r="D54" s="4">
        <v>0.42291666666666666</v>
      </c>
      <c r="E54" s="7">
        <v>4</v>
      </c>
    </row>
    <row r="55" spans="1:5" x14ac:dyDescent="0.25">
      <c r="A55" s="11" t="s">
        <v>19</v>
      </c>
      <c r="B55" t="s">
        <v>42</v>
      </c>
      <c r="C55" s="4">
        <v>0.4236111111111111</v>
      </c>
      <c r="D55" s="4">
        <v>0.42708333333333331</v>
      </c>
      <c r="E55" s="7">
        <v>5</v>
      </c>
    </row>
    <row r="56" spans="1:5" x14ac:dyDescent="0.25">
      <c r="A56" s="11" t="s">
        <v>19</v>
      </c>
      <c r="B56" t="s">
        <v>42</v>
      </c>
      <c r="C56" s="4">
        <v>0.42777777777777776</v>
      </c>
      <c r="D56" s="4">
        <v>0.43194444444444446</v>
      </c>
      <c r="E56" s="7">
        <v>6</v>
      </c>
    </row>
    <row r="57" spans="1:5" x14ac:dyDescent="0.25">
      <c r="A57" s="11" t="s">
        <v>19</v>
      </c>
      <c r="B57" t="s">
        <v>42</v>
      </c>
      <c r="C57" s="4">
        <v>0.42916666666666664</v>
      </c>
      <c r="D57" s="4">
        <v>0.43333333333333335</v>
      </c>
      <c r="E57" s="7">
        <v>4</v>
      </c>
    </row>
    <row r="58" spans="1:5" x14ac:dyDescent="0.25">
      <c r="A58" s="11" t="s">
        <v>19</v>
      </c>
      <c r="B58" t="s">
        <v>42</v>
      </c>
      <c r="C58" s="4">
        <v>0.4375</v>
      </c>
      <c r="D58" s="4">
        <v>0.43958333333333333</v>
      </c>
      <c r="E58" s="7">
        <v>3</v>
      </c>
    </row>
    <row r="59" spans="1:5" x14ac:dyDescent="0.25">
      <c r="A59" s="11" t="s">
        <v>19</v>
      </c>
      <c r="B59" t="s">
        <v>42</v>
      </c>
      <c r="C59" s="4">
        <v>0.45</v>
      </c>
      <c r="D59" s="4">
        <v>0.45347222222222222</v>
      </c>
      <c r="E59" s="7">
        <v>5</v>
      </c>
    </row>
    <row r="60" spans="1:5" x14ac:dyDescent="0.25">
      <c r="A60" s="8" t="s">
        <v>20</v>
      </c>
      <c r="B60" t="s">
        <v>41</v>
      </c>
      <c r="C60" s="4">
        <v>0.45902777777777776</v>
      </c>
      <c r="D60" s="4">
        <v>0.48055555555555557</v>
      </c>
      <c r="E60" s="7">
        <v>30</v>
      </c>
    </row>
    <row r="61" spans="1:5" x14ac:dyDescent="0.25">
      <c r="A61" s="8" t="s">
        <v>20</v>
      </c>
      <c r="B61" t="s">
        <v>41</v>
      </c>
      <c r="C61" s="4">
        <v>0.46180555555555558</v>
      </c>
      <c r="D61" s="4">
        <v>0.47430555555555554</v>
      </c>
      <c r="E61" s="7">
        <v>18</v>
      </c>
    </row>
    <row r="62" spans="1:5" x14ac:dyDescent="0.25">
      <c r="A62" s="8" t="s">
        <v>20</v>
      </c>
      <c r="B62" t="s">
        <v>40</v>
      </c>
      <c r="C62" s="4">
        <v>0.46388888888888891</v>
      </c>
      <c r="D62" s="4">
        <v>0.47013888888888888</v>
      </c>
      <c r="E62" s="7">
        <v>9</v>
      </c>
    </row>
    <row r="63" spans="1:5" x14ac:dyDescent="0.25">
      <c r="A63" s="8" t="s">
        <v>20</v>
      </c>
      <c r="B63" t="s">
        <v>40</v>
      </c>
      <c r="C63" s="4">
        <v>0.46875</v>
      </c>
      <c r="D63" s="4">
        <v>0.47291666666666665</v>
      </c>
      <c r="E63" s="7">
        <v>6</v>
      </c>
    </row>
    <row r="64" spans="1:5" x14ac:dyDescent="0.25">
      <c r="A64" s="8" t="s">
        <v>20</v>
      </c>
      <c r="B64" t="s">
        <v>40</v>
      </c>
      <c r="C64" s="4">
        <v>0.47083333333333333</v>
      </c>
      <c r="D64" s="4">
        <v>0.47361111111111109</v>
      </c>
      <c r="E64" s="7">
        <v>4</v>
      </c>
    </row>
    <row r="65" spans="1:5" x14ac:dyDescent="0.25">
      <c r="A65" s="8" t="s">
        <v>20</v>
      </c>
      <c r="B65" t="s">
        <v>40</v>
      </c>
      <c r="C65" s="4">
        <v>0.47569444444444442</v>
      </c>
      <c r="D65" s="4">
        <v>0.48055555555555557</v>
      </c>
      <c r="E65" s="7">
        <v>7</v>
      </c>
    </row>
    <row r="66" spans="1:5" x14ac:dyDescent="0.25">
      <c r="A66" s="8" t="s">
        <v>20</v>
      </c>
      <c r="B66" t="s">
        <v>40</v>
      </c>
      <c r="C66" s="4">
        <v>0.47638888888888886</v>
      </c>
      <c r="D66" s="4">
        <v>0.48472222222222222</v>
      </c>
      <c r="E66" s="7">
        <v>12</v>
      </c>
    </row>
    <row r="67" spans="1:5" x14ac:dyDescent="0.25">
      <c r="A67" s="8" t="s">
        <v>20</v>
      </c>
      <c r="B67" t="s">
        <v>40</v>
      </c>
      <c r="C67" s="4">
        <v>0.47916666666666669</v>
      </c>
      <c r="D67" s="4">
        <v>0.48472222222222222</v>
      </c>
      <c r="E67" s="7">
        <v>8</v>
      </c>
    </row>
    <row r="68" spans="1:5" x14ac:dyDescent="0.25">
      <c r="A68" s="8" t="s">
        <v>20</v>
      </c>
      <c r="B68" t="s">
        <v>40</v>
      </c>
      <c r="C68" s="4">
        <v>0.47986111111111113</v>
      </c>
      <c r="D68" s="4">
        <v>0.48402777777777778</v>
      </c>
      <c r="E68" s="7">
        <v>6</v>
      </c>
    </row>
    <row r="69" spans="1:5" x14ac:dyDescent="0.25">
      <c r="A69" s="8" t="s">
        <v>20</v>
      </c>
      <c r="B69" t="s">
        <v>40</v>
      </c>
      <c r="C69" s="4">
        <v>0.48055555555555557</v>
      </c>
      <c r="D69" s="4">
        <v>0.48749999999999999</v>
      </c>
      <c r="E69" s="7">
        <v>10</v>
      </c>
    </row>
    <row r="70" spans="1:5" x14ac:dyDescent="0.25">
      <c r="A70" s="8" t="s">
        <v>20</v>
      </c>
      <c r="B70" t="s">
        <v>40</v>
      </c>
      <c r="C70" s="4">
        <v>0.49236111111111114</v>
      </c>
      <c r="D70" s="4">
        <v>0.5</v>
      </c>
      <c r="E70" s="7">
        <v>11</v>
      </c>
    </row>
    <row r="71" spans="1:5" x14ac:dyDescent="0.25">
      <c r="A71" s="8" t="s">
        <v>20</v>
      </c>
      <c r="B71" t="s">
        <v>42</v>
      </c>
      <c r="C71" s="4">
        <v>0.46319444444444446</v>
      </c>
      <c r="D71" s="4">
        <v>0.46736111111111112</v>
      </c>
      <c r="E71" s="7">
        <v>6</v>
      </c>
    </row>
    <row r="72" spans="1:5" x14ac:dyDescent="0.25">
      <c r="A72" s="8" t="s">
        <v>20</v>
      </c>
      <c r="B72" t="s">
        <v>42</v>
      </c>
      <c r="C72" s="4">
        <v>0.46527777777777779</v>
      </c>
      <c r="D72" s="4">
        <v>0.46805555555555556</v>
      </c>
      <c r="E72" s="7">
        <v>4</v>
      </c>
    </row>
    <row r="73" spans="1:5" x14ac:dyDescent="0.25">
      <c r="A73" s="8" t="s">
        <v>20</v>
      </c>
      <c r="B73" t="s">
        <v>42</v>
      </c>
      <c r="C73" s="4">
        <v>0.46666666666666667</v>
      </c>
      <c r="D73" s="4">
        <v>0.47013888888888888</v>
      </c>
      <c r="E73" s="7">
        <v>5</v>
      </c>
    </row>
    <row r="74" spans="1:5" x14ac:dyDescent="0.25">
      <c r="A74" s="8" t="s">
        <v>20</v>
      </c>
      <c r="B74" t="s">
        <v>42</v>
      </c>
      <c r="C74" s="4">
        <v>0.47708333333333336</v>
      </c>
      <c r="D74" s="4">
        <v>0.47916666666666669</v>
      </c>
      <c r="E74" s="7">
        <v>3</v>
      </c>
    </row>
    <row r="75" spans="1:5" x14ac:dyDescent="0.25">
      <c r="A75" s="8" t="s">
        <v>20</v>
      </c>
      <c r="B75" t="s">
        <v>42</v>
      </c>
      <c r="C75" s="4">
        <v>0.4909722222222222</v>
      </c>
      <c r="D75" s="4">
        <v>0.49375000000000002</v>
      </c>
      <c r="E75" s="7">
        <v>4</v>
      </c>
    </row>
    <row r="76" spans="1:5" x14ac:dyDescent="0.25">
      <c r="A76" s="9" t="s">
        <v>21</v>
      </c>
      <c r="B76" t="s">
        <v>41</v>
      </c>
      <c r="C76" s="4">
        <v>0.50069444444444444</v>
      </c>
      <c r="D76" s="4">
        <v>0.51527777777777772</v>
      </c>
      <c r="E76" s="7">
        <v>21</v>
      </c>
    </row>
    <row r="77" spans="1:5" x14ac:dyDescent="0.25">
      <c r="A77" s="9" t="s">
        <v>21</v>
      </c>
      <c r="B77" t="s">
        <v>41</v>
      </c>
      <c r="C77" s="4">
        <v>0.51388888888888884</v>
      </c>
      <c r="D77" s="4">
        <v>0.53125</v>
      </c>
      <c r="E77" s="7">
        <v>25</v>
      </c>
    </row>
    <row r="78" spans="1:5" x14ac:dyDescent="0.25">
      <c r="A78" s="9" t="s">
        <v>21</v>
      </c>
      <c r="B78" t="s">
        <v>42</v>
      </c>
      <c r="C78" s="4">
        <v>0.50555555555555554</v>
      </c>
      <c r="D78" s="4">
        <v>0.50972222222222219</v>
      </c>
      <c r="E78" s="7">
        <v>6</v>
      </c>
    </row>
    <row r="79" spans="1:5" x14ac:dyDescent="0.25">
      <c r="A79" s="9" t="s">
        <v>21</v>
      </c>
      <c r="B79" t="s">
        <v>42</v>
      </c>
      <c r="C79" s="4">
        <v>0.51875000000000004</v>
      </c>
      <c r="D79" s="4">
        <v>0.52222222222222225</v>
      </c>
      <c r="E79" s="7">
        <v>5</v>
      </c>
    </row>
    <row r="80" spans="1:5" x14ac:dyDescent="0.25">
      <c r="A80" s="9" t="s">
        <v>21</v>
      </c>
      <c r="B80" t="s">
        <v>42</v>
      </c>
      <c r="C80" s="4">
        <v>0.52847222222222223</v>
      </c>
      <c r="D80" s="4">
        <v>0.53125</v>
      </c>
      <c r="E80" s="7">
        <v>4</v>
      </c>
    </row>
    <row r="81" spans="1:5" x14ac:dyDescent="0.25">
      <c r="A81" s="9" t="s">
        <v>21</v>
      </c>
      <c r="B81" t="s">
        <v>42</v>
      </c>
      <c r="C81" s="4">
        <v>0.52916666666666667</v>
      </c>
      <c r="D81" s="4">
        <v>0.53125</v>
      </c>
      <c r="E81" s="7">
        <v>3</v>
      </c>
    </row>
    <row r="82" spans="1:5" x14ac:dyDescent="0.25">
      <c r="A82" s="9" t="s">
        <v>21</v>
      </c>
      <c r="B82" t="s">
        <v>40</v>
      </c>
      <c r="C82" s="4">
        <v>0.5083333333333333</v>
      </c>
      <c r="D82" s="4">
        <v>0.51180555555555551</v>
      </c>
      <c r="E82" s="7">
        <v>5</v>
      </c>
    </row>
    <row r="83" spans="1:5" x14ac:dyDescent="0.25">
      <c r="A83" s="9" t="s">
        <v>21</v>
      </c>
      <c r="B83" t="s">
        <v>40</v>
      </c>
      <c r="C83" s="4">
        <v>0.51041666666666663</v>
      </c>
      <c r="D83" s="4">
        <v>0.51458333333333328</v>
      </c>
      <c r="E83" s="7">
        <v>6</v>
      </c>
    </row>
    <row r="84" spans="1:5" x14ac:dyDescent="0.25">
      <c r="A84" s="9" t="s">
        <v>21</v>
      </c>
      <c r="B84" t="s">
        <v>40</v>
      </c>
      <c r="C84" s="4">
        <v>0.51597222222222228</v>
      </c>
      <c r="D84" s="4">
        <v>0.52083333333333337</v>
      </c>
      <c r="E84" s="7">
        <v>7</v>
      </c>
    </row>
    <row r="85" spans="1:5" x14ac:dyDescent="0.25">
      <c r="A85" s="9" t="s">
        <v>21</v>
      </c>
      <c r="B85" t="s">
        <v>40</v>
      </c>
      <c r="C85" s="4">
        <v>0.51666666666666672</v>
      </c>
      <c r="D85" s="4">
        <v>0.5229166666666667</v>
      </c>
      <c r="E85" s="7">
        <v>9</v>
      </c>
    </row>
    <row r="86" spans="1:5" x14ac:dyDescent="0.25">
      <c r="A86" s="9" t="s">
        <v>21</v>
      </c>
      <c r="B86" t="s">
        <v>40</v>
      </c>
      <c r="C86" s="4">
        <v>0.52083333333333337</v>
      </c>
      <c r="D86" s="4">
        <v>0.52638888888888891</v>
      </c>
      <c r="E86" s="7">
        <v>8</v>
      </c>
    </row>
    <row r="87" spans="1:5" x14ac:dyDescent="0.25">
      <c r="A87" s="9" t="s">
        <v>21</v>
      </c>
      <c r="B87" t="s">
        <v>40</v>
      </c>
      <c r="C87" s="4">
        <v>0.52916666666666667</v>
      </c>
      <c r="D87" s="4">
        <v>0.53333333333333333</v>
      </c>
      <c r="E87" s="7">
        <v>6</v>
      </c>
    </row>
    <row r="88" spans="1:5" x14ac:dyDescent="0.25">
      <c r="A88" s="9" t="s">
        <v>21</v>
      </c>
      <c r="B88" t="s">
        <v>40</v>
      </c>
      <c r="C88" s="4">
        <v>0.53194444444444444</v>
      </c>
      <c r="D88" s="4">
        <v>0.53611111111111109</v>
      </c>
      <c r="E88" s="7">
        <v>6</v>
      </c>
    </row>
    <row r="89" spans="1:5" x14ac:dyDescent="0.25">
      <c r="A89" s="10" t="s">
        <v>22</v>
      </c>
      <c r="B89" t="s">
        <v>41</v>
      </c>
      <c r="C89" s="4">
        <v>4.2361111111111113E-2</v>
      </c>
      <c r="D89" s="4">
        <v>6.25E-2</v>
      </c>
      <c r="E89" s="7">
        <v>29</v>
      </c>
    </row>
    <row r="90" spans="1:5" x14ac:dyDescent="0.25">
      <c r="A90" s="10" t="s">
        <v>22</v>
      </c>
      <c r="B90" t="s">
        <v>41</v>
      </c>
      <c r="C90" s="4">
        <v>4.5138888888888888E-2</v>
      </c>
      <c r="D90" s="4">
        <v>6.6666666666666666E-2</v>
      </c>
      <c r="E90" s="7">
        <v>31</v>
      </c>
    </row>
    <row r="91" spans="1:5" x14ac:dyDescent="0.25">
      <c r="A91" s="10" t="s">
        <v>22</v>
      </c>
      <c r="B91" t="s">
        <v>40</v>
      </c>
      <c r="C91" s="4">
        <v>4.583333333333333E-2</v>
      </c>
      <c r="D91" s="4">
        <v>5.0694444444444445E-2</v>
      </c>
      <c r="E91" s="7">
        <v>7</v>
      </c>
    </row>
    <row r="92" spans="1:5" x14ac:dyDescent="0.25">
      <c r="A92" s="10" t="s">
        <v>22</v>
      </c>
      <c r="B92" t="s">
        <v>40</v>
      </c>
      <c r="C92" s="4">
        <v>4.7222222222222221E-2</v>
      </c>
      <c r="D92" s="4">
        <v>5.2777777777777778E-2</v>
      </c>
      <c r="E92" s="7">
        <v>8</v>
      </c>
    </row>
    <row r="93" spans="1:5" x14ac:dyDescent="0.25">
      <c r="A93" s="10" t="s">
        <v>22</v>
      </c>
      <c r="B93" t="s">
        <v>40</v>
      </c>
      <c r="C93" s="4">
        <v>5.5555555555555552E-2</v>
      </c>
      <c r="D93" s="4">
        <v>6.25E-2</v>
      </c>
      <c r="E93" s="7">
        <v>10</v>
      </c>
    </row>
    <row r="94" spans="1:5" x14ac:dyDescent="0.25">
      <c r="A94" s="10" t="s">
        <v>22</v>
      </c>
      <c r="B94" t="s">
        <v>40</v>
      </c>
      <c r="C94" s="4">
        <v>5.6944444444444443E-2</v>
      </c>
      <c r="D94" s="4">
        <v>6.3194444444444442E-2</v>
      </c>
      <c r="E94" s="7">
        <v>9</v>
      </c>
    </row>
    <row r="95" spans="1:5" x14ac:dyDescent="0.25">
      <c r="A95" s="10" t="s">
        <v>22</v>
      </c>
      <c r="B95" t="s">
        <v>40</v>
      </c>
      <c r="C95" s="4">
        <v>5.9027777777777776E-2</v>
      </c>
      <c r="D95" s="4">
        <v>6.9444444444444448E-2</v>
      </c>
      <c r="E95" s="7">
        <v>15</v>
      </c>
    </row>
    <row r="96" spans="1:5" x14ac:dyDescent="0.25">
      <c r="A96" s="10" t="s">
        <v>22</v>
      </c>
      <c r="B96" t="s">
        <v>40</v>
      </c>
      <c r="C96" s="4">
        <v>6.25E-2</v>
      </c>
      <c r="D96" s="4">
        <v>6.5972222222222224E-2</v>
      </c>
      <c r="E96" s="7">
        <v>5</v>
      </c>
    </row>
    <row r="97" spans="1:5" x14ac:dyDescent="0.25">
      <c r="A97" s="10" t="s">
        <v>22</v>
      </c>
      <c r="B97" t="s">
        <v>40</v>
      </c>
      <c r="C97" s="4">
        <v>6.3194444444444442E-2</v>
      </c>
      <c r="D97" s="4">
        <v>7.1527777777777773E-2</v>
      </c>
      <c r="E97" s="7">
        <v>12</v>
      </c>
    </row>
    <row r="98" spans="1:5" x14ac:dyDescent="0.25">
      <c r="A98" s="10" t="s">
        <v>22</v>
      </c>
      <c r="B98" t="s">
        <v>40</v>
      </c>
      <c r="C98" s="4">
        <v>6.458333333333334E-2</v>
      </c>
      <c r="D98" s="4">
        <v>6.9444444444444448E-2</v>
      </c>
      <c r="E98" s="7">
        <v>7</v>
      </c>
    </row>
    <row r="99" spans="1:5" x14ac:dyDescent="0.25">
      <c r="A99" s="10" t="s">
        <v>22</v>
      </c>
      <c r="B99" t="s">
        <v>40</v>
      </c>
      <c r="C99" s="4">
        <v>6.9444444444444448E-2</v>
      </c>
      <c r="D99" s="4">
        <v>7.4999999999999997E-2</v>
      </c>
      <c r="E99" s="7">
        <v>8</v>
      </c>
    </row>
    <row r="100" spans="1:5" x14ac:dyDescent="0.25">
      <c r="A100" s="10" t="s">
        <v>22</v>
      </c>
      <c r="B100" t="s">
        <v>42</v>
      </c>
      <c r="C100" s="4">
        <v>4.5138888888888888E-2</v>
      </c>
      <c r="D100" s="4">
        <v>4.8611111111111112E-2</v>
      </c>
      <c r="E100" s="7">
        <v>5</v>
      </c>
    </row>
    <row r="101" spans="1:5" x14ac:dyDescent="0.25">
      <c r="A101" s="10" t="s">
        <v>22</v>
      </c>
      <c r="B101" t="s">
        <v>42</v>
      </c>
      <c r="C101" s="4">
        <v>5.1388888888888887E-2</v>
      </c>
      <c r="D101" s="4">
        <v>5.5555555555555552E-2</v>
      </c>
      <c r="E101" s="7">
        <v>6</v>
      </c>
    </row>
    <row r="102" spans="1:5" x14ac:dyDescent="0.25">
      <c r="A102" s="10" t="s">
        <v>22</v>
      </c>
      <c r="B102" t="s">
        <v>42</v>
      </c>
      <c r="C102" s="4">
        <v>6.7361111111111108E-2</v>
      </c>
      <c r="D102" s="4">
        <v>7.013888888888889E-2</v>
      </c>
      <c r="E102" s="7">
        <v>4</v>
      </c>
    </row>
    <row r="103" spans="1:5" x14ac:dyDescent="0.25">
      <c r="A103" s="11" t="s">
        <v>23</v>
      </c>
      <c r="B103" t="s">
        <v>42</v>
      </c>
      <c r="C103" s="4">
        <v>8.4722222222222227E-2</v>
      </c>
      <c r="D103" s="4">
        <v>8.611111111111111E-2</v>
      </c>
      <c r="E103" s="7">
        <v>2</v>
      </c>
    </row>
    <row r="104" spans="1:5" x14ac:dyDescent="0.25">
      <c r="A104" s="11" t="s">
        <v>23</v>
      </c>
      <c r="B104" t="s">
        <v>42</v>
      </c>
      <c r="C104" s="4">
        <v>8.6805555555555552E-2</v>
      </c>
      <c r="D104" s="4">
        <v>8.9583333333333334E-2</v>
      </c>
      <c r="E104" s="7">
        <v>4</v>
      </c>
    </row>
    <row r="105" spans="1:5" x14ac:dyDescent="0.25">
      <c r="A105" s="11" t="s">
        <v>23</v>
      </c>
      <c r="B105" t="s">
        <v>42</v>
      </c>
      <c r="C105" s="4">
        <v>9.375E-2</v>
      </c>
      <c r="D105" s="4">
        <v>9.7222222222222224E-2</v>
      </c>
      <c r="E105" s="7">
        <v>5</v>
      </c>
    </row>
    <row r="106" spans="1:5" x14ac:dyDescent="0.25">
      <c r="A106" s="11" t="s">
        <v>23</v>
      </c>
      <c r="B106" t="s">
        <v>42</v>
      </c>
      <c r="C106" s="4">
        <v>0.10277777777777777</v>
      </c>
      <c r="D106" s="4">
        <v>0.10694444444444444</v>
      </c>
      <c r="E106" s="7">
        <v>6</v>
      </c>
    </row>
    <row r="107" spans="1:5" x14ac:dyDescent="0.25">
      <c r="A107" s="11" t="s">
        <v>23</v>
      </c>
      <c r="B107" t="s">
        <v>42</v>
      </c>
      <c r="C107" s="4">
        <v>0.10486111111111111</v>
      </c>
      <c r="D107" s="4">
        <v>0.10625</v>
      </c>
      <c r="E107" s="7">
        <v>3</v>
      </c>
    </row>
    <row r="108" spans="1:5" x14ac:dyDescent="0.25">
      <c r="A108" s="11" t="s">
        <v>23</v>
      </c>
      <c r="B108" t="s">
        <v>42</v>
      </c>
      <c r="C108" s="4">
        <v>0.11319444444444444</v>
      </c>
      <c r="D108" s="4">
        <v>0.11805555555555555</v>
      </c>
      <c r="E108" s="7">
        <v>7</v>
      </c>
    </row>
    <row r="109" spans="1:5" x14ac:dyDescent="0.25">
      <c r="A109" s="11" t="s">
        <v>23</v>
      </c>
      <c r="B109" t="s">
        <v>40</v>
      </c>
      <c r="C109" s="4">
        <v>8.4722222222222227E-2</v>
      </c>
      <c r="D109" s="4">
        <v>9.166666666666666E-2</v>
      </c>
      <c r="E109" s="7">
        <v>10</v>
      </c>
    </row>
    <row r="110" spans="1:5" x14ac:dyDescent="0.25">
      <c r="A110" s="11" t="s">
        <v>23</v>
      </c>
      <c r="B110" t="s">
        <v>40</v>
      </c>
      <c r="C110" s="4">
        <v>8.6805555555555552E-2</v>
      </c>
      <c r="D110" s="4">
        <v>9.3055555555555558E-2</v>
      </c>
      <c r="E110" s="7">
        <v>9</v>
      </c>
    </row>
    <row r="111" spans="1:5" x14ac:dyDescent="0.25">
      <c r="A111" s="11" t="s">
        <v>23</v>
      </c>
      <c r="B111" t="s">
        <v>40</v>
      </c>
      <c r="C111" s="4">
        <v>9.0277777777777776E-2</v>
      </c>
      <c r="D111" s="4">
        <v>9.8611111111111108E-2</v>
      </c>
      <c r="E111" s="7">
        <v>12</v>
      </c>
    </row>
    <row r="112" spans="1:5" x14ac:dyDescent="0.25">
      <c r="A112" s="11" t="s">
        <v>23</v>
      </c>
      <c r="B112" t="s">
        <v>40</v>
      </c>
      <c r="C112" s="4">
        <v>9.2361111111111116E-2</v>
      </c>
      <c r="D112" s="4">
        <v>9.5138888888888884E-2</v>
      </c>
      <c r="E112" s="7">
        <v>4</v>
      </c>
    </row>
    <row r="113" spans="1:5" x14ac:dyDescent="0.25">
      <c r="A113" s="11" t="s">
        <v>23</v>
      </c>
      <c r="B113" t="s">
        <v>40</v>
      </c>
      <c r="C113" s="4">
        <v>9.5138888888888884E-2</v>
      </c>
      <c r="D113" s="4">
        <v>9.930555555555555E-2</v>
      </c>
      <c r="E113" s="7">
        <v>6</v>
      </c>
    </row>
    <row r="114" spans="1:5" x14ac:dyDescent="0.25">
      <c r="A114" s="11" t="s">
        <v>23</v>
      </c>
      <c r="B114" t="s">
        <v>40</v>
      </c>
      <c r="C114" s="4">
        <v>0.10138888888888889</v>
      </c>
      <c r="D114" s="4">
        <v>0.10694444444444444</v>
      </c>
      <c r="E114" s="7">
        <v>8</v>
      </c>
    </row>
    <row r="115" spans="1:5" x14ac:dyDescent="0.25">
      <c r="A115" s="11" t="s">
        <v>23</v>
      </c>
      <c r="B115" t="s">
        <v>40</v>
      </c>
      <c r="C115" s="4">
        <v>0.10347222222222222</v>
      </c>
      <c r="D115" s="4">
        <v>0.10902777777777778</v>
      </c>
      <c r="E115" s="7">
        <v>8</v>
      </c>
    </row>
    <row r="116" spans="1:5" x14ac:dyDescent="0.25">
      <c r="A116" s="11" t="s">
        <v>23</v>
      </c>
      <c r="B116" t="s">
        <v>40</v>
      </c>
      <c r="C116" s="4">
        <v>0.10972222222222222</v>
      </c>
      <c r="D116" s="4">
        <v>0.11319444444444444</v>
      </c>
      <c r="E116" s="7">
        <v>5</v>
      </c>
    </row>
    <row r="117" spans="1:5" x14ac:dyDescent="0.25">
      <c r="A117" s="11" t="s">
        <v>23</v>
      </c>
      <c r="B117" t="s">
        <v>40</v>
      </c>
      <c r="C117" s="4">
        <v>0.1111111111111111</v>
      </c>
      <c r="D117" s="4">
        <v>0.11944444444444445</v>
      </c>
      <c r="E117" s="7">
        <v>12</v>
      </c>
    </row>
    <row r="118" spans="1:5" x14ac:dyDescent="0.25">
      <c r="A118" s="8" t="s">
        <v>24</v>
      </c>
      <c r="B118" t="s">
        <v>41</v>
      </c>
      <c r="C118" s="4">
        <v>0.125</v>
      </c>
      <c r="D118" s="4">
        <v>0.13819444444444445</v>
      </c>
      <c r="E118" s="7">
        <v>19</v>
      </c>
    </row>
    <row r="119" spans="1:5" x14ac:dyDescent="0.25">
      <c r="A119" s="8" t="s">
        <v>24</v>
      </c>
      <c r="B119" t="s">
        <v>40</v>
      </c>
      <c r="C119" s="4">
        <v>0.13055555555555556</v>
      </c>
      <c r="D119" s="4">
        <v>0.13472222222222222</v>
      </c>
      <c r="E119" s="7">
        <v>6</v>
      </c>
    </row>
    <row r="120" spans="1:5" x14ac:dyDescent="0.25">
      <c r="A120" s="8" t="s">
        <v>24</v>
      </c>
      <c r="B120" t="s">
        <v>40</v>
      </c>
      <c r="C120" s="4">
        <v>0.13194444444444445</v>
      </c>
      <c r="D120" s="4">
        <v>0.13680555555555557</v>
      </c>
      <c r="E120" s="7">
        <v>7</v>
      </c>
    </row>
    <row r="121" spans="1:5" x14ac:dyDescent="0.25">
      <c r="A121" s="8" t="s">
        <v>24</v>
      </c>
      <c r="B121" t="s">
        <v>40</v>
      </c>
      <c r="C121" s="4">
        <v>0.13333333333333333</v>
      </c>
      <c r="D121" s="4">
        <v>0.13750000000000001</v>
      </c>
      <c r="E121" s="7">
        <v>6</v>
      </c>
    </row>
    <row r="122" spans="1:5" x14ac:dyDescent="0.25">
      <c r="A122" s="8" t="s">
        <v>24</v>
      </c>
      <c r="B122" t="s">
        <v>40</v>
      </c>
      <c r="C122" s="4">
        <v>0.13541666666666666</v>
      </c>
      <c r="D122" s="4">
        <v>0.13958333333333334</v>
      </c>
      <c r="E122" s="7">
        <v>6</v>
      </c>
    </row>
    <row r="123" spans="1:5" x14ac:dyDescent="0.25">
      <c r="A123" s="8" t="s">
        <v>24</v>
      </c>
      <c r="B123" t="s">
        <v>40</v>
      </c>
      <c r="C123" s="4">
        <v>0.1388888888888889</v>
      </c>
      <c r="D123" s="4">
        <v>0.1451388888888889</v>
      </c>
      <c r="E123" s="7">
        <v>9</v>
      </c>
    </row>
    <row r="124" spans="1:5" x14ac:dyDescent="0.25">
      <c r="A124" s="8" t="s">
        <v>24</v>
      </c>
      <c r="B124" t="s">
        <v>40</v>
      </c>
      <c r="C124" s="4">
        <v>0.14027777777777778</v>
      </c>
      <c r="D124" s="4">
        <v>0.14861111111111111</v>
      </c>
      <c r="E124" s="7">
        <v>12</v>
      </c>
    </row>
    <row r="125" spans="1:5" x14ac:dyDescent="0.25">
      <c r="A125" s="8" t="s">
        <v>24</v>
      </c>
      <c r="B125" t="s">
        <v>40</v>
      </c>
      <c r="C125" s="4">
        <v>0.14305555555555555</v>
      </c>
      <c r="D125" s="4">
        <v>0.15</v>
      </c>
      <c r="E125" s="7">
        <v>10</v>
      </c>
    </row>
    <row r="126" spans="1:5" x14ac:dyDescent="0.25">
      <c r="A126" s="8" t="s">
        <v>24</v>
      </c>
      <c r="B126" t="s">
        <v>40</v>
      </c>
      <c r="C126" s="4">
        <v>0.14583333333333334</v>
      </c>
      <c r="D126" s="4">
        <v>0.15</v>
      </c>
      <c r="E126" s="7">
        <v>6</v>
      </c>
    </row>
    <row r="127" spans="1:5" x14ac:dyDescent="0.25">
      <c r="A127" s="8" t="s">
        <v>24</v>
      </c>
      <c r="B127" t="s">
        <v>40</v>
      </c>
      <c r="C127" s="4">
        <v>0.15277777777777779</v>
      </c>
      <c r="D127" s="4">
        <v>0.15625</v>
      </c>
      <c r="E127" s="7">
        <v>5</v>
      </c>
    </row>
    <row r="128" spans="1:5" x14ac:dyDescent="0.25">
      <c r="A128" s="8" t="s">
        <v>24</v>
      </c>
      <c r="B128" t="s">
        <v>40</v>
      </c>
      <c r="C128" s="4">
        <v>0.15347222222222223</v>
      </c>
      <c r="D128" s="4">
        <v>0.16041666666666668</v>
      </c>
      <c r="E128" s="7">
        <v>10</v>
      </c>
    </row>
    <row r="129" spans="1:5" x14ac:dyDescent="0.25">
      <c r="A129" s="8" t="s">
        <v>24</v>
      </c>
      <c r="B129" t="s">
        <v>42</v>
      </c>
      <c r="C129" s="4">
        <v>0.12847222222222221</v>
      </c>
      <c r="D129" s="4">
        <v>0.13194444444444445</v>
      </c>
      <c r="E129" s="7">
        <v>5</v>
      </c>
    </row>
    <row r="130" spans="1:5" x14ac:dyDescent="0.25">
      <c r="A130" s="8" t="s">
        <v>24</v>
      </c>
      <c r="B130" t="s">
        <v>42</v>
      </c>
      <c r="C130" s="4">
        <v>0.13333333333333333</v>
      </c>
      <c r="D130" s="4">
        <v>0.1361111111111111</v>
      </c>
      <c r="E130" s="7">
        <v>4</v>
      </c>
    </row>
    <row r="131" spans="1:5" x14ac:dyDescent="0.25">
      <c r="A131" s="8" t="s">
        <v>24</v>
      </c>
      <c r="B131" t="s">
        <v>42</v>
      </c>
      <c r="C131" s="4">
        <v>0.1423611111111111</v>
      </c>
      <c r="D131" s="4">
        <v>0.14652777777777778</v>
      </c>
      <c r="E131" s="7">
        <v>6</v>
      </c>
    </row>
    <row r="132" spans="1:5" x14ac:dyDescent="0.25">
      <c r="A132" s="9" t="s">
        <v>25</v>
      </c>
      <c r="B132" t="s">
        <v>41</v>
      </c>
      <c r="C132" s="4">
        <v>0.17222222222222222</v>
      </c>
      <c r="D132" s="4">
        <v>0.19444444444444445</v>
      </c>
      <c r="E132" s="7">
        <v>32</v>
      </c>
    </row>
    <row r="133" spans="1:5" x14ac:dyDescent="0.25">
      <c r="A133" s="9" t="s">
        <v>25</v>
      </c>
      <c r="B133" t="s">
        <v>41</v>
      </c>
      <c r="C133" s="4">
        <v>0.1736111111111111</v>
      </c>
      <c r="D133" s="4">
        <v>0.19791666666666666</v>
      </c>
      <c r="E133" s="7">
        <v>35</v>
      </c>
    </row>
    <row r="134" spans="1:5" x14ac:dyDescent="0.25">
      <c r="A134" s="9" t="s">
        <v>25</v>
      </c>
      <c r="B134" t="s">
        <v>40</v>
      </c>
      <c r="C134" s="4">
        <v>0.1701388888888889</v>
      </c>
      <c r="D134" s="4">
        <v>0.17777777777777778</v>
      </c>
      <c r="E134" s="7">
        <v>11</v>
      </c>
    </row>
    <row r="135" spans="1:5" x14ac:dyDescent="0.25">
      <c r="A135" s="9" t="s">
        <v>25</v>
      </c>
      <c r="B135" t="s">
        <v>40</v>
      </c>
      <c r="C135" s="4">
        <v>0.1736111111111111</v>
      </c>
      <c r="D135" s="4">
        <v>0.17777777777777778</v>
      </c>
      <c r="E135" s="7">
        <v>6</v>
      </c>
    </row>
    <row r="136" spans="1:5" x14ac:dyDescent="0.25">
      <c r="A136" s="9" t="s">
        <v>25</v>
      </c>
      <c r="B136" t="s">
        <v>40</v>
      </c>
      <c r="C136" s="4">
        <v>0.18055555555555555</v>
      </c>
      <c r="D136" s="4">
        <v>0.18402777777777779</v>
      </c>
      <c r="E136" s="7">
        <v>5</v>
      </c>
    </row>
    <row r="137" spans="1:5" x14ac:dyDescent="0.25">
      <c r="A137" s="9" t="s">
        <v>25</v>
      </c>
      <c r="B137" t="s">
        <v>40</v>
      </c>
      <c r="C137" s="4">
        <v>0.18541666666666667</v>
      </c>
      <c r="D137" s="4">
        <v>0.18958333333333333</v>
      </c>
      <c r="E137" s="7">
        <v>6</v>
      </c>
    </row>
    <row r="138" spans="1:5" x14ac:dyDescent="0.25">
      <c r="A138" s="9" t="s">
        <v>25</v>
      </c>
      <c r="B138" t="s">
        <v>40</v>
      </c>
      <c r="C138" s="4">
        <v>0.19305555555555556</v>
      </c>
      <c r="D138" s="4">
        <v>0.19791666666666666</v>
      </c>
      <c r="E138" s="7">
        <v>7</v>
      </c>
    </row>
    <row r="139" spans="1:5" x14ac:dyDescent="0.25">
      <c r="A139" s="9" t="s">
        <v>25</v>
      </c>
      <c r="B139" t="s">
        <v>40</v>
      </c>
      <c r="C139" s="4">
        <v>0.19722222222222222</v>
      </c>
      <c r="D139" s="4">
        <v>0.20416666666666666</v>
      </c>
      <c r="E139" s="7">
        <v>10</v>
      </c>
    </row>
    <row r="140" spans="1:5" x14ac:dyDescent="0.25">
      <c r="A140" s="9" t="s">
        <v>25</v>
      </c>
      <c r="B140" t="s">
        <v>42</v>
      </c>
      <c r="C140" s="4">
        <v>0.1701388888888889</v>
      </c>
      <c r="D140" s="4">
        <v>0.1736111111111111</v>
      </c>
      <c r="E140" s="7">
        <v>5</v>
      </c>
    </row>
    <row r="141" spans="1:5" x14ac:dyDescent="0.25">
      <c r="A141" s="9" t="s">
        <v>25</v>
      </c>
      <c r="B141" t="s">
        <v>42</v>
      </c>
      <c r="C141" s="4">
        <v>0.17499999999999999</v>
      </c>
      <c r="D141" s="4">
        <v>0.17777777777777778</v>
      </c>
      <c r="E141" s="7">
        <v>4</v>
      </c>
    </row>
    <row r="142" spans="1:5" x14ac:dyDescent="0.25">
      <c r="A142" s="9" t="s">
        <v>25</v>
      </c>
      <c r="B142" t="s">
        <v>42</v>
      </c>
      <c r="C142" s="4">
        <v>0.18194444444444444</v>
      </c>
      <c r="D142" s="4">
        <v>0.18402777777777779</v>
      </c>
      <c r="E142" s="7">
        <v>3</v>
      </c>
    </row>
    <row r="143" spans="1:5" x14ac:dyDescent="0.25">
      <c r="A143" s="9" t="s">
        <v>25</v>
      </c>
      <c r="B143" t="s">
        <v>42</v>
      </c>
      <c r="C143" s="4">
        <v>0.18958333333333333</v>
      </c>
      <c r="D143" s="4">
        <v>0.19305555555555556</v>
      </c>
      <c r="E143" s="7">
        <v>5</v>
      </c>
    </row>
    <row r="144" spans="1:5" x14ac:dyDescent="0.25">
      <c r="A144" s="10" t="s">
        <v>26</v>
      </c>
      <c r="B144" t="s">
        <v>41</v>
      </c>
      <c r="C144" s="4">
        <v>0.21527777777777779</v>
      </c>
      <c r="D144" s="4">
        <v>0.23472222222222222</v>
      </c>
      <c r="E144" s="7">
        <v>28</v>
      </c>
    </row>
    <row r="145" spans="1:5" x14ac:dyDescent="0.25">
      <c r="A145" s="10" t="s">
        <v>26</v>
      </c>
      <c r="B145" t="s">
        <v>41</v>
      </c>
      <c r="C145" s="4">
        <v>0.21875</v>
      </c>
      <c r="D145" s="4">
        <v>0.23472222222222222</v>
      </c>
      <c r="E145" s="7">
        <v>23</v>
      </c>
    </row>
    <row r="146" spans="1:5" x14ac:dyDescent="0.25">
      <c r="A146" s="10" t="s">
        <v>26</v>
      </c>
      <c r="B146" t="s">
        <v>41</v>
      </c>
      <c r="C146" s="4">
        <v>0.21944444444444444</v>
      </c>
      <c r="D146" s="4">
        <v>0.23333333333333334</v>
      </c>
      <c r="E146" s="7">
        <v>20</v>
      </c>
    </row>
    <row r="147" spans="1:5" x14ac:dyDescent="0.25">
      <c r="A147" s="10" t="s">
        <v>26</v>
      </c>
      <c r="B147" t="s">
        <v>40</v>
      </c>
      <c r="C147" s="4">
        <v>0.20972222222222223</v>
      </c>
      <c r="D147" s="4">
        <v>0.21597222222222223</v>
      </c>
      <c r="E147" s="7">
        <v>9</v>
      </c>
    </row>
    <row r="148" spans="1:5" x14ac:dyDescent="0.25">
      <c r="A148" s="10" t="s">
        <v>26</v>
      </c>
      <c r="B148" t="s">
        <v>40</v>
      </c>
      <c r="C148" s="4">
        <v>0.21527777777777779</v>
      </c>
      <c r="D148" s="4">
        <v>0.21944444444444444</v>
      </c>
      <c r="E148" s="7">
        <v>6</v>
      </c>
    </row>
    <row r="149" spans="1:5" x14ac:dyDescent="0.25">
      <c r="A149" s="10" t="s">
        <v>26</v>
      </c>
      <c r="B149" t="s">
        <v>40</v>
      </c>
      <c r="C149" s="4">
        <v>0.21736111111111112</v>
      </c>
      <c r="D149" s="4">
        <v>0.22291666666666668</v>
      </c>
      <c r="E149" s="7">
        <v>8</v>
      </c>
    </row>
    <row r="150" spans="1:5" x14ac:dyDescent="0.25">
      <c r="A150" s="10" t="s">
        <v>26</v>
      </c>
      <c r="B150" t="s">
        <v>40</v>
      </c>
      <c r="C150" s="4">
        <v>0.22222222222222221</v>
      </c>
      <c r="D150" s="4">
        <v>0.22638888888888889</v>
      </c>
      <c r="E150" s="7">
        <v>6</v>
      </c>
    </row>
    <row r="151" spans="1:5" x14ac:dyDescent="0.25">
      <c r="A151" s="10" t="s">
        <v>26</v>
      </c>
      <c r="B151" t="s">
        <v>40</v>
      </c>
      <c r="C151" s="4">
        <v>0.22361111111111112</v>
      </c>
      <c r="D151" s="4">
        <v>0.23055555555555557</v>
      </c>
      <c r="E151" s="7">
        <v>10</v>
      </c>
    </row>
    <row r="152" spans="1:5" x14ac:dyDescent="0.25">
      <c r="A152" s="10" t="s">
        <v>26</v>
      </c>
      <c r="B152" t="s">
        <v>40</v>
      </c>
      <c r="C152" s="4">
        <v>0.22569444444444445</v>
      </c>
      <c r="D152" s="4">
        <v>0.22916666666666666</v>
      </c>
      <c r="E152" s="7">
        <v>5</v>
      </c>
    </row>
    <row r="153" spans="1:5" x14ac:dyDescent="0.25">
      <c r="A153" s="10" t="s">
        <v>26</v>
      </c>
      <c r="B153" t="s">
        <v>40</v>
      </c>
      <c r="C153" s="4">
        <v>0.2298611111111111</v>
      </c>
      <c r="D153" s="4">
        <v>0.23402777777777778</v>
      </c>
      <c r="E153" s="7">
        <v>6</v>
      </c>
    </row>
    <row r="154" spans="1:5" x14ac:dyDescent="0.25">
      <c r="A154" s="10" t="s">
        <v>26</v>
      </c>
      <c r="B154" t="s">
        <v>40</v>
      </c>
      <c r="C154" s="4">
        <v>0.23194444444444445</v>
      </c>
      <c r="D154" s="4">
        <v>0.23819444444444443</v>
      </c>
      <c r="E154" s="7">
        <v>9</v>
      </c>
    </row>
    <row r="155" spans="1:5" x14ac:dyDescent="0.25">
      <c r="A155" s="10" t="s">
        <v>26</v>
      </c>
      <c r="B155" t="s">
        <v>40</v>
      </c>
      <c r="C155" s="4">
        <v>0.2361111111111111</v>
      </c>
      <c r="D155" s="4">
        <v>0.24166666666666667</v>
      </c>
      <c r="E155" s="7">
        <v>8</v>
      </c>
    </row>
    <row r="156" spans="1:5" x14ac:dyDescent="0.25">
      <c r="A156" s="10" t="s">
        <v>26</v>
      </c>
      <c r="B156" t="s">
        <v>40</v>
      </c>
      <c r="C156" s="4">
        <v>0.24305555555555555</v>
      </c>
      <c r="D156" s="4">
        <v>0.24722222222222223</v>
      </c>
      <c r="E156" s="7">
        <v>6</v>
      </c>
    </row>
    <row r="157" spans="1:5" x14ac:dyDescent="0.25">
      <c r="A157" s="10" t="s">
        <v>26</v>
      </c>
      <c r="B157" t="s">
        <v>42</v>
      </c>
      <c r="C157" s="4">
        <v>0.21319444444444444</v>
      </c>
      <c r="D157" s="4">
        <v>0.21736111111111112</v>
      </c>
      <c r="E157" s="7">
        <v>6</v>
      </c>
    </row>
    <row r="158" spans="1:5" x14ac:dyDescent="0.25">
      <c r="A158" s="10" t="s">
        <v>26</v>
      </c>
      <c r="B158" t="s">
        <v>42</v>
      </c>
      <c r="C158" s="4">
        <v>0.21458333333333332</v>
      </c>
      <c r="D158" s="4">
        <v>0.21805555555555556</v>
      </c>
      <c r="E158" s="7">
        <v>5</v>
      </c>
    </row>
    <row r="159" spans="1:5" x14ac:dyDescent="0.25">
      <c r="A159" s="10" t="s">
        <v>26</v>
      </c>
      <c r="B159" t="s">
        <v>42</v>
      </c>
      <c r="C159" s="4">
        <v>0.22569444444444445</v>
      </c>
      <c r="D159" s="4">
        <v>0.22847222222222222</v>
      </c>
      <c r="E159" s="7">
        <v>4</v>
      </c>
    </row>
    <row r="160" spans="1:5" x14ac:dyDescent="0.25">
      <c r="A160" s="11" t="s">
        <v>27</v>
      </c>
      <c r="B160" t="s">
        <v>41</v>
      </c>
      <c r="C160" s="4">
        <v>0.25486111111111109</v>
      </c>
      <c r="D160" s="4">
        <v>0.27152777777777776</v>
      </c>
      <c r="E160" s="7">
        <v>24</v>
      </c>
    </row>
    <row r="161" spans="1:5" x14ac:dyDescent="0.25">
      <c r="A161" s="11" t="s">
        <v>27</v>
      </c>
      <c r="B161" t="s">
        <v>41</v>
      </c>
      <c r="C161" s="4">
        <v>0.25833333333333336</v>
      </c>
      <c r="D161" s="4">
        <v>0.27013888888888887</v>
      </c>
      <c r="E161" s="7">
        <v>17</v>
      </c>
    </row>
    <row r="162" spans="1:5" x14ac:dyDescent="0.25">
      <c r="A162" s="11" t="s">
        <v>27</v>
      </c>
      <c r="B162" t="s">
        <v>40</v>
      </c>
      <c r="C162" s="4">
        <v>0.2638888888888889</v>
      </c>
      <c r="D162" s="4">
        <v>0.27291666666666664</v>
      </c>
      <c r="E162" s="7">
        <v>13</v>
      </c>
    </row>
    <row r="163" spans="1:5" x14ac:dyDescent="0.25">
      <c r="A163" s="11" t="s">
        <v>27</v>
      </c>
      <c r="B163" t="s">
        <v>40</v>
      </c>
      <c r="C163" s="4">
        <v>0.2673611111111111</v>
      </c>
      <c r="D163" s="4">
        <v>0.2722222222222222</v>
      </c>
      <c r="E163" s="7">
        <v>7</v>
      </c>
    </row>
    <row r="164" spans="1:5" x14ac:dyDescent="0.25">
      <c r="A164" s="11" t="s">
        <v>27</v>
      </c>
      <c r="B164" t="s">
        <v>40</v>
      </c>
      <c r="C164" s="4">
        <v>0.27013888888888887</v>
      </c>
      <c r="D164" s="4">
        <v>0.27569444444444446</v>
      </c>
      <c r="E164" s="7">
        <v>8</v>
      </c>
    </row>
    <row r="165" spans="1:5" x14ac:dyDescent="0.25">
      <c r="A165" s="11" t="s">
        <v>27</v>
      </c>
      <c r="B165" t="s">
        <v>40</v>
      </c>
      <c r="C165" s="4">
        <v>0.2722222222222222</v>
      </c>
      <c r="D165" s="4">
        <v>0.27638888888888891</v>
      </c>
      <c r="E165" s="7">
        <v>6</v>
      </c>
    </row>
    <row r="166" spans="1:5" x14ac:dyDescent="0.25">
      <c r="A166" s="11" t="s">
        <v>27</v>
      </c>
      <c r="B166" t="s">
        <v>40</v>
      </c>
      <c r="C166" s="4">
        <v>0.27638888888888891</v>
      </c>
      <c r="D166" s="4">
        <v>0.28263888888888888</v>
      </c>
      <c r="E166" s="7">
        <v>9</v>
      </c>
    </row>
    <row r="167" spans="1:5" x14ac:dyDescent="0.25">
      <c r="A167" s="11" t="s">
        <v>27</v>
      </c>
      <c r="B167" t="s">
        <v>40</v>
      </c>
      <c r="C167" s="4">
        <v>0.28472222222222221</v>
      </c>
      <c r="D167" s="4">
        <v>0.28819444444444442</v>
      </c>
      <c r="E167" s="7">
        <v>5</v>
      </c>
    </row>
    <row r="168" spans="1:5" x14ac:dyDescent="0.25">
      <c r="A168" s="11" t="s">
        <v>27</v>
      </c>
      <c r="B168" t="s">
        <v>42</v>
      </c>
      <c r="C168" s="4">
        <v>0.25138888888888888</v>
      </c>
      <c r="D168" s="4">
        <v>0.25347222222222221</v>
      </c>
      <c r="E168" s="7">
        <v>3</v>
      </c>
    </row>
    <row r="169" spans="1:5" x14ac:dyDescent="0.25">
      <c r="A169" s="11" t="s">
        <v>27</v>
      </c>
      <c r="B169" t="s">
        <v>42</v>
      </c>
      <c r="C169" s="4">
        <v>0.2638888888888889</v>
      </c>
      <c r="D169" s="4">
        <v>0.26666666666666666</v>
      </c>
      <c r="E169" s="7">
        <v>4</v>
      </c>
    </row>
    <row r="170" spans="1:5" x14ac:dyDescent="0.25">
      <c r="A170" s="11" t="s">
        <v>27</v>
      </c>
      <c r="B170" t="s">
        <v>42</v>
      </c>
      <c r="C170" s="4">
        <v>0.2673611111111111</v>
      </c>
      <c r="D170" s="4">
        <v>0.27152777777777776</v>
      </c>
      <c r="E170" s="7">
        <v>6</v>
      </c>
    </row>
    <row r="171" spans="1:5" x14ac:dyDescent="0.25">
      <c r="A171" s="11" t="s">
        <v>27</v>
      </c>
      <c r="B171" t="s">
        <v>42</v>
      </c>
      <c r="C171" s="4">
        <v>0.27361111111111114</v>
      </c>
      <c r="D171" s="4">
        <v>0.27500000000000002</v>
      </c>
      <c r="E171" s="7">
        <v>2</v>
      </c>
    </row>
    <row r="172" spans="1:5" x14ac:dyDescent="0.25">
      <c r="A172" s="11" t="s">
        <v>27</v>
      </c>
      <c r="B172" t="s">
        <v>42</v>
      </c>
      <c r="C172" s="4">
        <v>0.28611111111111109</v>
      </c>
      <c r="D172" s="4">
        <v>0.28888888888888886</v>
      </c>
      <c r="E172" s="7">
        <v>4</v>
      </c>
    </row>
  </sheetData>
  <conditionalFormatting sqref="B2:E160 B161:D161 B162:E172">
    <cfRule type="containsBlanks" dxfId="4" priority="1">
      <formula>LEN(TRIM(B2))=0</formula>
    </cfRule>
  </conditionalFormatting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8730F2C-2DFC-46D0-BEEC-93F8A516FD60}">
          <x14:formula1>
            <xm:f>_INDEX_!$C$2:$C$4</xm:f>
          </x14:formula1>
          <xm:sqref>B2:B139 B140:B172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B1596-4A5B-4916-86D9-B64324E7D790}">
  <dimension ref="A1:G84"/>
  <sheetViews>
    <sheetView topLeftCell="A37" workbookViewId="0">
      <selection activeCell="B1" sqref="B1:G1"/>
    </sheetView>
  </sheetViews>
  <sheetFormatPr defaultRowHeight="15" x14ac:dyDescent="0.25"/>
  <cols>
    <col min="1" max="7" width="20.7109375" customWidth="1"/>
  </cols>
  <sheetData>
    <row r="1" spans="1:7" x14ac:dyDescent="0.25">
      <c r="A1" t="s">
        <v>4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 t="s">
        <v>40</v>
      </c>
      <c r="B2" t="s">
        <v>43</v>
      </c>
      <c r="C2" t="s">
        <v>44</v>
      </c>
      <c r="D2" t="s">
        <v>43</v>
      </c>
      <c r="E2" t="s">
        <v>44</v>
      </c>
      <c r="F2" t="s">
        <v>44</v>
      </c>
      <c r="G2" t="s">
        <v>44</v>
      </c>
    </row>
    <row r="3" spans="1:7" x14ac:dyDescent="0.25">
      <c r="A3" t="s">
        <v>40</v>
      </c>
      <c r="B3" t="s">
        <v>43</v>
      </c>
      <c r="C3" t="s">
        <v>43</v>
      </c>
      <c r="D3" t="s">
        <v>43</v>
      </c>
      <c r="E3" t="s">
        <v>44</v>
      </c>
      <c r="F3" t="s">
        <v>44</v>
      </c>
      <c r="G3" t="s">
        <v>43</v>
      </c>
    </row>
    <row r="4" spans="1:7" x14ac:dyDescent="0.25">
      <c r="A4" t="s">
        <v>40</v>
      </c>
      <c r="B4" t="s">
        <v>43</v>
      </c>
      <c r="C4" t="s">
        <v>44</v>
      </c>
      <c r="D4" t="s">
        <v>44</v>
      </c>
      <c r="E4" t="s">
        <v>44</v>
      </c>
      <c r="F4" t="s">
        <v>44</v>
      </c>
      <c r="G4" t="s">
        <v>43</v>
      </c>
    </row>
    <row r="5" spans="1:7" x14ac:dyDescent="0.25">
      <c r="A5" t="s">
        <v>40</v>
      </c>
      <c r="B5" t="s">
        <v>43</v>
      </c>
      <c r="C5" t="s">
        <v>44</v>
      </c>
      <c r="D5" t="s">
        <v>44</v>
      </c>
      <c r="E5" t="s">
        <v>44</v>
      </c>
      <c r="F5" t="s">
        <v>44</v>
      </c>
      <c r="G5" t="s">
        <v>43</v>
      </c>
    </row>
    <row r="6" spans="1:7" x14ac:dyDescent="0.25">
      <c r="A6" t="s">
        <v>40</v>
      </c>
      <c r="B6" t="s">
        <v>43</v>
      </c>
      <c r="C6" t="s">
        <v>43</v>
      </c>
      <c r="D6" t="s">
        <v>44</v>
      </c>
      <c r="E6" t="s">
        <v>44</v>
      </c>
      <c r="F6" t="s">
        <v>44</v>
      </c>
      <c r="G6" t="s">
        <v>44</v>
      </c>
    </row>
    <row r="7" spans="1:7" x14ac:dyDescent="0.25">
      <c r="A7" t="s">
        <v>40</v>
      </c>
      <c r="B7" t="s">
        <v>43</v>
      </c>
      <c r="C7" t="s">
        <v>43</v>
      </c>
      <c r="D7" t="s">
        <v>44</v>
      </c>
      <c r="E7" t="s">
        <v>43</v>
      </c>
      <c r="F7" t="s">
        <v>43</v>
      </c>
      <c r="G7" t="s">
        <v>43</v>
      </c>
    </row>
    <row r="8" spans="1:7" x14ac:dyDescent="0.25">
      <c r="A8" t="s">
        <v>40</v>
      </c>
      <c r="B8" t="s">
        <v>43</v>
      </c>
      <c r="C8" t="s">
        <v>44</v>
      </c>
      <c r="D8" t="s">
        <v>44</v>
      </c>
      <c r="E8" t="s">
        <v>43</v>
      </c>
      <c r="F8" t="s">
        <v>43</v>
      </c>
      <c r="G8" t="s">
        <v>43</v>
      </c>
    </row>
    <row r="9" spans="1:7" x14ac:dyDescent="0.25">
      <c r="A9" t="s">
        <v>40</v>
      </c>
      <c r="B9" t="s">
        <v>43</v>
      </c>
      <c r="C9" t="s">
        <v>44</v>
      </c>
      <c r="D9" t="s">
        <v>44</v>
      </c>
      <c r="E9" t="s">
        <v>44</v>
      </c>
      <c r="F9" t="s">
        <v>44</v>
      </c>
      <c r="G9" t="s">
        <v>44</v>
      </c>
    </row>
    <row r="10" spans="1:7" x14ac:dyDescent="0.25">
      <c r="A10" t="s">
        <v>40</v>
      </c>
      <c r="B10" t="s">
        <v>43</v>
      </c>
      <c r="C10" t="s">
        <v>44</v>
      </c>
      <c r="D10" t="s">
        <v>44</v>
      </c>
      <c r="E10" t="s">
        <v>44</v>
      </c>
      <c r="F10" t="s">
        <v>44</v>
      </c>
      <c r="G10" t="s">
        <v>44</v>
      </c>
    </row>
    <row r="11" spans="1:7" x14ac:dyDescent="0.25">
      <c r="A11" t="s">
        <v>40</v>
      </c>
      <c r="B11" t="s">
        <v>43</v>
      </c>
      <c r="C11" t="s">
        <v>44</v>
      </c>
      <c r="D11" t="s">
        <v>43</v>
      </c>
      <c r="E11" t="s">
        <v>43</v>
      </c>
      <c r="F11" t="s">
        <v>44</v>
      </c>
      <c r="G11" t="s">
        <v>43</v>
      </c>
    </row>
    <row r="12" spans="1:7" x14ac:dyDescent="0.25">
      <c r="A12" t="s">
        <v>40</v>
      </c>
      <c r="B12" t="s">
        <v>43</v>
      </c>
      <c r="C12" t="s">
        <v>44</v>
      </c>
      <c r="D12" t="s">
        <v>43</v>
      </c>
      <c r="E12" t="s">
        <v>44</v>
      </c>
      <c r="F12" t="s">
        <v>44</v>
      </c>
      <c r="G12" t="s">
        <v>44</v>
      </c>
    </row>
    <row r="13" spans="1:7" x14ac:dyDescent="0.25">
      <c r="A13" t="s">
        <v>40</v>
      </c>
      <c r="B13" t="s">
        <v>43</v>
      </c>
      <c r="C13" t="s">
        <v>44</v>
      </c>
      <c r="D13" t="s">
        <v>43</v>
      </c>
      <c r="E13" t="s">
        <v>44</v>
      </c>
      <c r="F13" t="s">
        <v>44</v>
      </c>
      <c r="G13" t="s">
        <v>44</v>
      </c>
    </row>
    <row r="14" spans="1:7" x14ac:dyDescent="0.25">
      <c r="A14" t="s">
        <v>40</v>
      </c>
      <c r="B14" t="s">
        <v>43</v>
      </c>
      <c r="C14" t="s">
        <v>44</v>
      </c>
      <c r="D14" t="s">
        <v>44</v>
      </c>
      <c r="E14" t="s">
        <v>44</v>
      </c>
      <c r="F14" t="s">
        <v>44</v>
      </c>
      <c r="G14" t="s">
        <v>44</v>
      </c>
    </row>
    <row r="15" spans="1:7" x14ac:dyDescent="0.25">
      <c r="A15" t="s">
        <v>40</v>
      </c>
      <c r="B15" t="s">
        <v>43</v>
      </c>
      <c r="C15" t="s">
        <v>44</v>
      </c>
      <c r="D15" t="s">
        <v>44</v>
      </c>
      <c r="E15" t="s">
        <v>44</v>
      </c>
      <c r="F15" t="s">
        <v>44</v>
      </c>
      <c r="G15" t="s">
        <v>44</v>
      </c>
    </row>
    <row r="16" spans="1:7" x14ac:dyDescent="0.25">
      <c r="A16" t="s">
        <v>40</v>
      </c>
      <c r="B16" t="s">
        <v>43</v>
      </c>
      <c r="C16" t="s">
        <v>43</v>
      </c>
      <c r="D16" t="s">
        <v>43</v>
      </c>
      <c r="E16" t="s">
        <v>44</v>
      </c>
      <c r="F16" t="s">
        <v>44</v>
      </c>
      <c r="G16" t="s">
        <v>43</v>
      </c>
    </row>
    <row r="17" spans="1:7" x14ac:dyDescent="0.25">
      <c r="A17" t="s">
        <v>40</v>
      </c>
      <c r="B17" t="s">
        <v>43</v>
      </c>
      <c r="C17" t="s">
        <v>43</v>
      </c>
      <c r="D17" t="s">
        <v>43</v>
      </c>
      <c r="E17" t="s">
        <v>44</v>
      </c>
      <c r="F17" t="s">
        <v>44</v>
      </c>
      <c r="G17" t="s">
        <v>43</v>
      </c>
    </row>
    <row r="18" spans="1:7" x14ac:dyDescent="0.25">
      <c r="A18" t="s">
        <v>40</v>
      </c>
      <c r="B18" t="s">
        <v>43</v>
      </c>
      <c r="C18" t="s">
        <v>44</v>
      </c>
      <c r="D18" t="s">
        <v>44</v>
      </c>
      <c r="E18" t="s">
        <v>44</v>
      </c>
      <c r="F18" t="s">
        <v>44</v>
      </c>
      <c r="G18" t="s">
        <v>43</v>
      </c>
    </row>
    <row r="19" spans="1:7" x14ac:dyDescent="0.25">
      <c r="A19" t="s">
        <v>40</v>
      </c>
      <c r="B19" t="s">
        <v>43</v>
      </c>
      <c r="C19" t="s">
        <v>43</v>
      </c>
      <c r="D19" t="s">
        <v>44</v>
      </c>
      <c r="E19" t="s">
        <v>44</v>
      </c>
      <c r="F19" t="s">
        <v>44</v>
      </c>
      <c r="G19" t="s">
        <v>44</v>
      </c>
    </row>
    <row r="20" spans="1:7" x14ac:dyDescent="0.25">
      <c r="A20" t="s">
        <v>40</v>
      </c>
      <c r="B20" t="s">
        <v>43</v>
      </c>
      <c r="C20" t="s">
        <v>44</v>
      </c>
      <c r="D20" t="s">
        <v>44</v>
      </c>
      <c r="E20" t="s">
        <v>44</v>
      </c>
      <c r="F20" t="s">
        <v>44</v>
      </c>
      <c r="G20" t="s">
        <v>44</v>
      </c>
    </row>
    <row r="21" spans="1:7" x14ac:dyDescent="0.25">
      <c r="A21" t="s">
        <v>40</v>
      </c>
      <c r="B21" t="s">
        <v>43</v>
      </c>
      <c r="C21" t="s">
        <v>44</v>
      </c>
      <c r="D21" t="s">
        <v>44</v>
      </c>
      <c r="E21" t="s">
        <v>44</v>
      </c>
      <c r="F21" t="s">
        <v>44</v>
      </c>
      <c r="G21" t="s">
        <v>43</v>
      </c>
    </row>
    <row r="22" spans="1:7" x14ac:dyDescent="0.25">
      <c r="A22" t="s">
        <v>40</v>
      </c>
      <c r="B22" t="s">
        <v>43</v>
      </c>
      <c r="C22" t="s">
        <v>44</v>
      </c>
      <c r="D22" t="s">
        <v>44</v>
      </c>
      <c r="E22" t="s">
        <v>44</v>
      </c>
      <c r="F22" t="s">
        <v>44</v>
      </c>
      <c r="G22" t="s">
        <v>44</v>
      </c>
    </row>
    <row r="23" spans="1:7" x14ac:dyDescent="0.25">
      <c r="A23" t="s">
        <v>40</v>
      </c>
      <c r="B23" t="s">
        <v>43</v>
      </c>
      <c r="C23" t="s">
        <v>44</v>
      </c>
      <c r="D23" t="s">
        <v>44</v>
      </c>
      <c r="E23" t="s">
        <v>44</v>
      </c>
      <c r="F23" t="s">
        <v>44</v>
      </c>
      <c r="G23" t="s">
        <v>44</v>
      </c>
    </row>
    <row r="24" spans="1:7" x14ac:dyDescent="0.25">
      <c r="A24" t="s">
        <v>40</v>
      </c>
      <c r="B24" t="s">
        <v>44</v>
      </c>
      <c r="C24" t="s">
        <v>44</v>
      </c>
      <c r="D24" t="s">
        <v>44</v>
      </c>
      <c r="E24" t="s">
        <v>43</v>
      </c>
      <c r="F24" t="s">
        <v>43</v>
      </c>
      <c r="G24" t="s">
        <v>44</v>
      </c>
    </row>
    <row r="25" spans="1:7" x14ac:dyDescent="0.25">
      <c r="A25" t="s">
        <v>40</v>
      </c>
      <c r="B25" t="s">
        <v>43</v>
      </c>
      <c r="C25" t="s">
        <v>43</v>
      </c>
      <c r="D25" t="s">
        <v>44</v>
      </c>
      <c r="E25" t="s">
        <v>44</v>
      </c>
      <c r="F25" t="s">
        <v>44</v>
      </c>
      <c r="G25" t="s">
        <v>43</v>
      </c>
    </row>
    <row r="26" spans="1:7" x14ac:dyDescent="0.25">
      <c r="A26" t="s">
        <v>40</v>
      </c>
      <c r="B26" t="s">
        <v>43</v>
      </c>
      <c r="C26" t="s">
        <v>44</v>
      </c>
      <c r="D26" t="s">
        <v>44</v>
      </c>
      <c r="E26" t="s">
        <v>44</v>
      </c>
      <c r="F26" t="s">
        <v>44</v>
      </c>
      <c r="G26" t="s">
        <v>43</v>
      </c>
    </row>
    <row r="27" spans="1:7" x14ac:dyDescent="0.25">
      <c r="A27" t="s">
        <v>40</v>
      </c>
      <c r="B27" t="s">
        <v>44</v>
      </c>
      <c r="C27" t="s">
        <v>44</v>
      </c>
      <c r="D27" t="s">
        <v>44</v>
      </c>
      <c r="E27" t="s">
        <v>43</v>
      </c>
      <c r="F27" t="s">
        <v>44</v>
      </c>
      <c r="G27" t="s">
        <v>43</v>
      </c>
    </row>
    <row r="28" spans="1:7" x14ac:dyDescent="0.25">
      <c r="A28" t="s">
        <v>40</v>
      </c>
      <c r="B28" t="s">
        <v>43</v>
      </c>
      <c r="C28" t="s">
        <v>43</v>
      </c>
      <c r="D28" t="s">
        <v>44</v>
      </c>
      <c r="E28" t="s">
        <v>44</v>
      </c>
      <c r="F28" t="s">
        <v>44</v>
      </c>
      <c r="G28" t="s">
        <v>44</v>
      </c>
    </row>
    <row r="29" spans="1:7" x14ac:dyDescent="0.25">
      <c r="A29" t="s">
        <v>40</v>
      </c>
      <c r="B29" t="s">
        <v>43</v>
      </c>
      <c r="C29" t="s">
        <v>43</v>
      </c>
      <c r="D29" t="s">
        <v>43</v>
      </c>
      <c r="E29" t="s">
        <v>44</v>
      </c>
      <c r="F29" t="s">
        <v>44</v>
      </c>
      <c r="G29" t="s">
        <v>44</v>
      </c>
    </row>
    <row r="30" spans="1:7" x14ac:dyDescent="0.25">
      <c r="A30" t="s">
        <v>40</v>
      </c>
      <c r="B30" t="s">
        <v>43</v>
      </c>
      <c r="C30" t="s">
        <v>44</v>
      </c>
      <c r="D30" t="s">
        <v>44</v>
      </c>
      <c r="E30" t="s">
        <v>44</v>
      </c>
      <c r="F30" t="s">
        <v>44</v>
      </c>
      <c r="G30" t="s">
        <v>44</v>
      </c>
    </row>
    <row r="31" spans="1:7" x14ac:dyDescent="0.25">
      <c r="A31" t="s">
        <v>41</v>
      </c>
      <c r="B31" t="s">
        <v>43</v>
      </c>
      <c r="C31" t="s">
        <v>44</v>
      </c>
      <c r="D31" t="s">
        <v>44</v>
      </c>
      <c r="E31" t="s">
        <v>43</v>
      </c>
      <c r="F31" t="s">
        <v>44</v>
      </c>
      <c r="G31" t="s">
        <v>43</v>
      </c>
    </row>
    <row r="32" spans="1:7" x14ac:dyDescent="0.25">
      <c r="A32" t="s">
        <v>41</v>
      </c>
      <c r="B32" t="s">
        <v>43</v>
      </c>
      <c r="C32" t="s">
        <v>44</v>
      </c>
      <c r="D32" t="s">
        <v>44</v>
      </c>
      <c r="E32" t="s">
        <v>43</v>
      </c>
      <c r="F32" t="s">
        <v>44</v>
      </c>
      <c r="G32" t="s">
        <v>43</v>
      </c>
    </row>
    <row r="33" spans="1:7" x14ac:dyDescent="0.25">
      <c r="A33" t="s">
        <v>41</v>
      </c>
      <c r="B33" t="s">
        <v>43</v>
      </c>
      <c r="C33" t="s">
        <v>44</v>
      </c>
      <c r="D33" t="s">
        <v>44</v>
      </c>
      <c r="E33" t="s">
        <v>43</v>
      </c>
      <c r="F33" t="s">
        <v>44</v>
      </c>
      <c r="G33" t="s">
        <v>43</v>
      </c>
    </row>
    <row r="34" spans="1:7" x14ac:dyDescent="0.25">
      <c r="A34" t="s">
        <v>41</v>
      </c>
      <c r="B34" t="s">
        <v>43</v>
      </c>
      <c r="C34" t="s">
        <v>44</v>
      </c>
      <c r="D34" t="s">
        <v>44</v>
      </c>
      <c r="E34" t="s">
        <v>43</v>
      </c>
      <c r="F34" t="s">
        <v>44</v>
      </c>
      <c r="G34" t="s">
        <v>43</v>
      </c>
    </row>
    <row r="35" spans="1:7" x14ac:dyDescent="0.25">
      <c r="A35" t="s">
        <v>41</v>
      </c>
      <c r="B35" t="s">
        <v>43</v>
      </c>
      <c r="C35" t="s">
        <v>44</v>
      </c>
      <c r="D35" t="s">
        <v>44</v>
      </c>
      <c r="E35" t="s">
        <v>43</v>
      </c>
      <c r="F35" t="s">
        <v>44</v>
      </c>
      <c r="G35" t="s">
        <v>44</v>
      </c>
    </row>
    <row r="36" spans="1:7" x14ac:dyDescent="0.25">
      <c r="A36" t="s">
        <v>41</v>
      </c>
      <c r="B36" t="s">
        <v>43</v>
      </c>
      <c r="C36" t="s">
        <v>44</v>
      </c>
      <c r="D36" t="s">
        <v>44</v>
      </c>
      <c r="E36" t="s">
        <v>43</v>
      </c>
      <c r="F36" t="s">
        <v>44</v>
      </c>
      <c r="G36" t="s">
        <v>43</v>
      </c>
    </row>
    <row r="37" spans="1:7" x14ac:dyDescent="0.25">
      <c r="A37" t="s">
        <v>41</v>
      </c>
      <c r="B37" t="s">
        <v>43</v>
      </c>
      <c r="C37" t="s">
        <v>44</v>
      </c>
      <c r="D37" t="s">
        <v>44</v>
      </c>
      <c r="E37" t="s">
        <v>43</v>
      </c>
      <c r="F37" t="s">
        <v>44</v>
      </c>
      <c r="G37" t="s">
        <v>44</v>
      </c>
    </row>
    <row r="38" spans="1:7" x14ac:dyDescent="0.25">
      <c r="A38" t="s">
        <v>41</v>
      </c>
      <c r="B38" t="s">
        <v>43</v>
      </c>
      <c r="C38" t="s">
        <v>44</v>
      </c>
      <c r="D38" t="s">
        <v>44</v>
      </c>
      <c r="E38" t="s">
        <v>43</v>
      </c>
      <c r="F38" t="s">
        <v>44</v>
      </c>
      <c r="G38" t="s">
        <v>43</v>
      </c>
    </row>
    <row r="39" spans="1:7" x14ac:dyDescent="0.25">
      <c r="A39" t="s">
        <v>41</v>
      </c>
      <c r="B39" t="s">
        <v>43</v>
      </c>
      <c r="C39" t="s">
        <v>44</v>
      </c>
      <c r="D39" t="s">
        <v>44</v>
      </c>
      <c r="E39" t="s">
        <v>43</v>
      </c>
      <c r="F39" t="s">
        <v>44</v>
      </c>
      <c r="G39" t="s">
        <v>43</v>
      </c>
    </row>
    <row r="40" spans="1:7" x14ac:dyDescent="0.25">
      <c r="A40" t="s">
        <v>41</v>
      </c>
      <c r="B40" t="s">
        <v>43</v>
      </c>
      <c r="C40" t="s">
        <v>44</v>
      </c>
      <c r="D40" t="s">
        <v>44</v>
      </c>
      <c r="E40" t="s">
        <v>43</v>
      </c>
      <c r="F40" t="s">
        <v>44</v>
      </c>
      <c r="G40" t="s">
        <v>43</v>
      </c>
    </row>
    <row r="41" spans="1:7" x14ac:dyDescent="0.25">
      <c r="A41" t="s">
        <v>41</v>
      </c>
      <c r="B41" t="s">
        <v>43</v>
      </c>
      <c r="C41" t="s">
        <v>44</v>
      </c>
      <c r="D41" t="s">
        <v>44</v>
      </c>
      <c r="E41" t="s">
        <v>43</v>
      </c>
      <c r="F41" t="s">
        <v>44</v>
      </c>
      <c r="G41" t="s">
        <v>43</v>
      </c>
    </row>
    <row r="42" spans="1:7" x14ac:dyDescent="0.25">
      <c r="A42" t="s">
        <v>41</v>
      </c>
      <c r="B42" t="s">
        <v>43</v>
      </c>
      <c r="C42" t="s">
        <v>44</v>
      </c>
      <c r="D42" t="s">
        <v>44</v>
      </c>
      <c r="E42" t="s">
        <v>43</v>
      </c>
      <c r="F42" t="s">
        <v>44</v>
      </c>
      <c r="G42" t="s">
        <v>44</v>
      </c>
    </row>
    <row r="43" spans="1:7" x14ac:dyDescent="0.25">
      <c r="A43" t="s">
        <v>41</v>
      </c>
      <c r="B43" t="s">
        <v>43</v>
      </c>
      <c r="C43" t="s">
        <v>44</v>
      </c>
      <c r="D43" t="s">
        <v>44</v>
      </c>
      <c r="E43" t="s">
        <v>43</v>
      </c>
      <c r="F43" t="s">
        <v>44</v>
      </c>
      <c r="G43" t="s">
        <v>43</v>
      </c>
    </row>
    <row r="44" spans="1:7" x14ac:dyDescent="0.25">
      <c r="A44" t="s">
        <v>41</v>
      </c>
      <c r="B44" t="s">
        <v>43</v>
      </c>
      <c r="C44" t="s">
        <v>44</v>
      </c>
      <c r="D44" t="s">
        <v>44</v>
      </c>
      <c r="E44" t="s">
        <v>43</v>
      </c>
      <c r="F44" t="s">
        <v>44</v>
      </c>
      <c r="G44" t="s">
        <v>43</v>
      </c>
    </row>
    <row r="45" spans="1:7" x14ac:dyDescent="0.25">
      <c r="A45" t="s">
        <v>41</v>
      </c>
      <c r="B45" t="s">
        <v>43</v>
      </c>
      <c r="C45" t="s">
        <v>44</v>
      </c>
      <c r="D45" t="s">
        <v>44</v>
      </c>
      <c r="E45" t="s">
        <v>43</v>
      </c>
      <c r="F45" t="s">
        <v>43</v>
      </c>
      <c r="G45" t="s">
        <v>43</v>
      </c>
    </row>
    <row r="46" spans="1:7" x14ac:dyDescent="0.25">
      <c r="A46" t="s">
        <v>41</v>
      </c>
      <c r="B46" t="s">
        <v>43</v>
      </c>
      <c r="C46" t="s">
        <v>44</v>
      </c>
      <c r="D46" t="s">
        <v>44</v>
      </c>
      <c r="E46" t="s">
        <v>43</v>
      </c>
      <c r="F46" t="s">
        <v>43</v>
      </c>
      <c r="G46" t="s">
        <v>43</v>
      </c>
    </row>
    <row r="47" spans="1:7" x14ac:dyDescent="0.25">
      <c r="A47" t="s">
        <v>41</v>
      </c>
      <c r="B47" t="s">
        <v>43</v>
      </c>
      <c r="C47" t="s">
        <v>44</v>
      </c>
      <c r="D47" t="s">
        <v>44</v>
      </c>
      <c r="E47" t="s">
        <v>43</v>
      </c>
      <c r="F47" t="s">
        <v>44</v>
      </c>
      <c r="G47" t="s">
        <v>44</v>
      </c>
    </row>
    <row r="48" spans="1:7" x14ac:dyDescent="0.25">
      <c r="A48" t="s">
        <v>41</v>
      </c>
      <c r="B48" t="s">
        <v>43</v>
      </c>
      <c r="C48" t="s">
        <v>44</v>
      </c>
      <c r="D48" t="s">
        <v>44</v>
      </c>
      <c r="E48" t="s">
        <v>43</v>
      </c>
      <c r="F48" t="s">
        <v>44</v>
      </c>
      <c r="G48" t="s">
        <v>44</v>
      </c>
    </row>
    <row r="49" spans="1:7" x14ac:dyDescent="0.25">
      <c r="A49" t="s">
        <v>41</v>
      </c>
      <c r="B49" t="s">
        <v>43</v>
      </c>
      <c r="C49" t="s">
        <v>44</v>
      </c>
      <c r="D49" t="s">
        <v>44</v>
      </c>
      <c r="E49" t="s">
        <v>43</v>
      </c>
      <c r="F49" t="s">
        <v>43</v>
      </c>
      <c r="G49" t="s">
        <v>43</v>
      </c>
    </row>
    <row r="50" spans="1:7" x14ac:dyDescent="0.25">
      <c r="A50" t="s">
        <v>41</v>
      </c>
      <c r="B50" t="s">
        <v>43</v>
      </c>
      <c r="C50" t="s">
        <v>44</v>
      </c>
      <c r="D50" t="s">
        <v>44</v>
      </c>
      <c r="E50" t="s">
        <v>43</v>
      </c>
      <c r="F50" t="s">
        <v>43</v>
      </c>
      <c r="G50" t="s">
        <v>43</v>
      </c>
    </row>
    <row r="51" spans="1:7" x14ac:dyDescent="0.25">
      <c r="A51" t="s">
        <v>41</v>
      </c>
      <c r="B51" t="s">
        <v>43</v>
      </c>
      <c r="C51" t="s">
        <v>44</v>
      </c>
      <c r="D51" t="s">
        <v>44</v>
      </c>
      <c r="E51" t="s">
        <v>43</v>
      </c>
      <c r="F51" t="s">
        <v>43</v>
      </c>
      <c r="G51" t="s">
        <v>43</v>
      </c>
    </row>
    <row r="52" spans="1:7" x14ac:dyDescent="0.25">
      <c r="A52" t="s">
        <v>41</v>
      </c>
      <c r="B52" t="s">
        <v>43</v>
      </c>
      <c r="C52" t="s">
        <v>44</v>
      </c>
      <c r="D52" t="s">
        <v>44</v>
      </c>
      <c r="E52" t="s">
        <v>43</v>
      </c>
      <c r="F52" t="s">
        <v>43</v>
      </c>
      <c r="G52" t="s">
        <v>43</v>
      </c>
    </row>
    <row r="53" spans="1:7" x14ac:dyDescent="0.25">
      <c r="A53" t="s">
        <v>41</v>
      </c>
      <c r="B53" t="s">
        <v>43</v>
      </c>
      <c r="C53" t="s">
        <v>44</v>
      </c>
      <c r="D53" t="s">
        <v>44</v>
      </c>
      <c r="E53" t="s">
        <v>43</v>
      </c>
      <c r="F53" t="s">
        <v>44</v>
      </c>
      <c r="G53" t="s">
        <v>43</v>
      </c>
    </row>
    <row r="54" spans="1:7" x14ac:dyDescent="0.25">
      <c r="A54" t="s">
        <v>41</v>
      </c>
      <c r="B54" t="s">
        <v>43</v>
      </c>
      <c r="C54" t="s">
        <v>44</v>
      </c>
      <c r="D54" t="s">
        <v>44</v>
      </c>
      <c r="E54" t="s">
        <v>43</v>
      </c>
      <c r="F54" t="s">
        <v>44</v>
      </c>
      <c r="G54" t="s">
        <v>44</v>
      </c>
    </row>
    <row r="55" spans="1:7" x14ac:dyDescent="0.25">
      <c r="A55" t="s">
        <v>42</v>
      </c>
      <c r="B55" t="s">
        <v>43</v>
      </c>
      <c r="C55" t="s">
        <v>44</v>
      </c>
      <c r="D55" t="s">
        <v>44</v>
      </c>
      <c r="E55" t="s">
        <v>44</v>
      </c>
      <c r="F55" t="s">
        <v>44</v>
      </c>
      <c r="G55" t="s">
        <v>44</v>
      </c>
    </row>
    <row r="56" spans="1:7" x14ac:dyDescent="0.25">
      <c r="A56" t="s">
        <v>42</v>
      </c>
      <c r="B56" t="s">
        <v>44</v>
      </c>
      <c r="C56" t="s">
        <v>44</v>
      </c>
      <c r="D56" t="s">
        <v>44</v>
      </c>
      <c r="E56" t="s">
        <v>43</v>
      </c>
      <c r="F56" t="s">
        <v>44</v>
      </c>
      <c r="G56" t="s">
        <v>43</v>
      </c>
    </row>
    <row r="57" spans="1:7" x14ac:dyDescent="0.25">
      <c r="A57" t="s">
        <v>42</v>
      </c>
      <c r="B57" t="s">
        <v>43</v>
      </c>
      <c r="C57" t="s">
        <v>44</v>
      </c>
      <c r="D57" t="s">
        <v>44</v>
      </c>
      <c r="E57" t="s">
        <v>44</v>
      </c>
      <c r="F57" t="s">
        <v>44</v>
      </c>
      <c r="G57" t="s">
        <v>44</v>
      </c>
    </row>
    <row r="58" spans="1:7" x14ac:dyDescent="0.25">
      <c r="A58" t="s">
        <v>42</v>
      </c>
      <c r="B58" t="s">
        <v>43</v>
      </c>
      <c r="C58" t="s">
        <v>43</v>
      </c>
      <c r="D58" t="s">
        <v>44</v>
      </c>
      <c r="E58" t="s">
        <v>44</v>
      </c>
      <c r="F58" t="s">
        <v>44</v>
      </c>
      <c r="G58" t="s">
        <v>44</v>
      </c>
    </row>
    <row r="59" spans="1:7" x14ac:dyDescent="0.25">
      <c r="A59" t="s">
        <v>42</v>
      </c>
      <c r="B59" t="s">
        <v>43</v>
      </c>
      <c r="C59" t="s">
        <v>43</v>
      </c>
      <c r="D59" t="s">
        <v>44</v>
      </c>
      <c r="E59" t="s">
        <v>44</v>
      </c>
      <c r="F59" t="s">
        <v>44</v>
      </c>
      <c r="G59" t="s">
        <v>44</v>
      </c>
    </row>
    <row r="60" spans="1:7" x14ac:dyDescent="0.25">
      <c r="A60" t="s">
        <v>42</v>
      </c>
      <c r="B60" t="s">
        <v>43</v>
      </c>
      <c r="C60" t="s">
        <v>44</v>
      </c>
      <c r="D60" t="s">
        <v>44</v>
      </c>
      <c r="E60" t="s">
        <v>44</v>
      </c>
      <c r="F60" t="s">
        <v>44</v>
      </c>
      <c r="G60" t="s">
        <v>44</v>
      </c>
    </row>
    <row r="61" spans="1:7" x14ac:dyDescent="0.25">
      <c r="A61" t="s">
        <v>42</v>
      </c>
      <c r="B61" t="s">
        <v>43</v>
      </c>
      <c r="C61" t="s">
        <v>44</v>
      </c>
      <c r="D61" t="s">
        <v>44</v>
      </c>
      <c r="E61" t="s">
        <v>44</v>
      </c>
      <c r="F61" t="s">
        <v>44</v>
      </c>
      <c r="G61" t="s">
        <v>44</v>
      </c>
    </row>
    <row r="62" spans="1:7" x14ac:dyDescent="0.25">
      <c r="A62" t="s">
        <v>42</v>
      </c>
      <c r="B62" t="s">
        <v>43</v>
      </c>
      <c r="C62" t="s">
        <v>44</v>
      </c>
      <c r="D62" t="s">
        <v>44</v>
      </c>
      <c r="E62" t="s">
        <v>44</v>
      </c>
      <c r="F62" t="s">
        <v>44</v>
      </c>
      <c r="G62" t="s">
        <v>44</v>
      </c>
    </row>
    <row r="63" spans="1:7" x14ac:dyDescent="0.25">
      <c r="A63" t="s">
        <v>42</v>
      </c>
      <c r="B63" t="s">
        <v>43</v>
      </c>
      <c r="C63" t="s">
        <v>44</v>
      </c>
      <c r="D63" t="s">
        <v>44</v>
      </c>
      <c r="E63" t="s">
        <v>44</v>
      </c>
      <c r="F63" t="s">
        <v>44</v>
      </c>
      <c r="G63" t="s">
        <v>44</v>
      </c>
    </row>
    <row r="64" spans="1:7" x14ac:dyDescent="0.25">
      <c r="A64" t="s">
        <v>42</v>
      </c>
      <c r="B64" t="s">
        <v>43</v>
      </c>
      <c r="C64" t="s">
        <v>44</v>
      </c>
      <c r="D64" t="s">
        <v>44</v>
      </c>
      <c r="E64" t="s">
        <v>44</v>
      </c>
      <c r="F64" t="s">
        <v>44</v>
      </c>
      <c r="G64" t="s">
        <v>44</v>
      </c>
    </row>
    <row r="65" spans="1:7" x14ac:dyDescent="0.25">
      <c r="A65" t="s">
        <v>42</v>
      </c>
      <c r="B65" t="s">
        <v>43</v>
      </c>
      <c r="C65" t="s">
        <v>44</v>
      </c>
      <c r="D65" t="s">
        <v>44</v>
      </c>
      <c r="E65" t="s">
        <v>43</v>
      </c>
      <c r="F65" t="s">
        <v>44</v>
      </c>
      <c r="G65" t="s">
        <v>43</v>
      </c>
    </row>
    <row r="66" spans="1:7" x14ac:dyDescent="0.25">
      <c r="A66" t="s">
        <v>42</v>
      </c>
      <c r="B66" t="s">
        <v>44</v>
      </c>
      <c r="C66" t="s">
        <v>44</v>
      </c>
      <c r="D66" t="s">
        <v>44</v>
      </c>
      <c r="E66" t="s">
        <v>43</v>
      </c>
      <c r="F66" t="s">
        <v>44</v>
      </c>
      <c r="G66" t="s">
        <v>43</v>
      </c>
    </row>
    <row r="67" spans="1:7" x14ac:dyDescent="0.25">
      <c r="A67" t="s">
        <v>42</v>
      </c>
      <c r="B67" t="s">
        <v>43</v>
      </c>
      <c r="C67" t="s">
        <v>44</v>
      </c>
      <c r="D67" t="s">
        <v>44</v>
      </c>
      <c r="E67" t="s">
        <v>44</v>
      </c>
      <c r="F67" t="s">
        <v>44</v>
      </c>
      <c r="G67" t="s">
        <v>44</v>
      </c>
    </row>
    <row r="68" spans="1:7" x14ac:dyDescent="0.25">
      <c r="A68" t="s">
        <v>42</v>
      </c>
      <c r="B68" t="s">
        <v>43</v>
      </c>
      <c r="C68" t="s">
        <v>44</v>
      </c>
      <c r="D68" t="s">
        <v>44</v>
      </c>
      <c r="E68" t="s">
        <v>43</v>
      </c>
      <c r="F68" t="s">
        <v>43</v>
      </c>
      <c r="G68" t="s">
        <v>43</v>
      </c>
    </row>
    <row r="69" spans="1:7" x14ac:dyDescent="0.25">
      <c r="A69" t="s">
        <v>42</v>
      </c>
      <c r="B69" t="s">
        <v>43</v>
      </c>
      <c r="C69" t="s">
        <v>44</v>
      </c>
      <c r="D69" t="s">
        <v>44</v>
      </c>
      <c r="E69" t="s">
        <v>44</v>
      </c>
      <c r="F69" t="s">
        <v>44</v>
      </c>
      <c r="G69" t="s">
        <v>44</v>
      </c>
    </row>
    <row r="70" spans="1:7" x14ac:dyDescent="0.25">
      <c r="A70" t="s">
        <v>42</v>
      </c>
      <c r="B70" t="s">
        <v>43</v>
      </c>
      <c r="C70" t="s">
        <v>44</v>
      </c>
      <c r="D70" t="s">
        <v>44</v>
      </c>
      <c r="E70" t="s">
        <v>44</v>
      </c>
      <c r="F70" t="s">
        <v>44</v>
      </c>
      <c r="G70" t="s">
        <v>44</v>
      </c>
    </row>
    <row r="71" spans="1:7" x14ac:dyDescent="0.25">
      <c r="A71" t="s">
        <v>42</v>
      </c>
      <c r="B71" t="s">
        <v>43</v>
      </c>
      <c r="C71" t="s">
        <v>44</v>
      </c>
      <c r="D71" t="s">
        <v>44</v>
      </c>
      <c r="E71" t="s">
        <v>44</v>
      </c>
      <c r="F71" t="s">
        <v>44</v>
      </c>
      <c r="G71" t="s">
        <v>44</v>
      </c>
    </row>
    <row r="72" spans="1:7" x14ac:dyDescent="0.25">
      <c r="A72" t="s">
        <v>42</v>
      </c>
      <c r="B72" t="s">
        <v>43</v>
      </c>
      <c r="C72" t="s">
        <v>44</v>
      </c>
      <c r="D72" t="s">
        <v>44</v>
      </c>
      <c r="E72" t="s">
        <v>44</v>
      </c>
      <c r="F72" t="s">
        <v>44</v>
      </c>
      <c r="G72" t="s">
        <v>44</v>
      </c>
    </row>
    <row r="73" spans="1:7" x14ac:dyDescent="0.25">
      <c r="A73" t="s">
        <v>42</v>
      </c>
      <c r="B73" t="s">
        <v>43</v>
      </c>
      <c r="C73" t="s">
        <v>44</v>
      </c>
      <c r="D73" t="s">
        <v>44</v>
      </c>
      <c r="E73" t="s">
        <v>44</v>
      </c>
      <c r="F73" t="s">
        <v>44</v>
      </c>
      <c r="G73" t="s">
        <v>44</v>
      </c>
    </row>
    <row r="74" spans="1:7" x14ac:dyDescent="0.25">
      <c r="A74" t="s">
        <v>42</v>
      </c>
      <c r="B74" t="s">
        <v>43</v>
      </c>
      <c r="C74" t="s">
        <v>44</v>
      </c>
      <c r="D74" t="s">
        <v>44</v>
      </c>
      <c r="E74" t="s">
        <v>44</v>
      </c>
      <c r="F74" t="s">
        <v>44</v>
      </c>
      <c r="G74" t="s">
        <v>44</v>
      </c>
    </row>
    <row r="75" spans="1:7" x14ac:dyDescent="0.25">
      <c r="A75" t="s">
        <v>42</v>
      </c>
      <c r="B75" t="s">
        <v>43</v>
      </c>
      <c r="C75" t="s">
        <v>44</v>
      </c>
      <c r="D75" t="s">
        <v>44</v>
      </c>
      <c r="E75" t="s">
        <v>44</v>
      </c>
      <c r="F75" t="s">
        <v>44</v>
      </c>
      <c r="G75" t="s">
        <v>44</v>
      </c>
    </row>
    <row r="76" spans="1:7" x14ac:dyDescent="0.25">
      <c r="A76" t="s">
        <v>42</v>
      </c>
      <c r="B76" t="s">
        <v>43</v>
      </c>
      <c r="C76" t="s">
        <v>44</v>
      </c>
      <c r="D76" t="s">
        <v>44</v>
      </c>
      <c r="E76" t="s">
        <v>44</v>
      </c>
      <c r="F76" t="s">
        <v>44</v>
      </c>
      <c r="G76" t="s">
        <v>44</v>
      </c>
    </row>
    <row r="77" spans="1:7" x14ac:dyDescent="0.25">
      <c r="A77" t="s">
        <v>42</v>
      </c>
      <c r="B77" t="s">
        <v>43</v>
      </c>
      <c r="C77" t="s">
        <v>43</v>
      </c>
      <c r="D77" t="s">
        <v>44</v>
      </c>
      <c r="E77" t="s">
        <v>43</v>
      </c>
      <c r="F77" t="s">
        <v>43</v>
      </c>
      <c r="G77" t="s">
        <v>43</v>
      </c>
    </row>
    <row r="78" spans="1:7" x14ac:dyDescent="0.25">
      <c r="A78" t="s">
        <v>42</v>
      </c>
      <c r="B78" t="s">
        <v>43</v>
      </c>
      <c r="C78" t="s">
        <v>44</v>
      </c>
      <c r="D78" t="s">
        <v>44</v>
      </c>
      <c r="E78" t="s">
        <v>44</v>
      </c>
      <c r="F78" t="s">
        <v>44</v>
      </c>
      <c r="G78" t="s">
        <v>44</v>
      </c>
    </row>
    <row r="79" spans="1:7" x14ac:dyDescent="0.25">
      <c r="A79" t="s">
        <v>42</v>
      </c>
      <c r="B79" t="s">
        <v>43</v>
      </c>
      <c r="C79" t="s">
        <v>44</v>
      </c>
      <c r="D79" t="s">
        <v>44</v>
      </c>
      <c r="E79" t="s">
        <v>44</v>
      </c>
      <c r="F79" t="s">
        <v>44</v>
      </c>
      <c r="G79" t="s">
        <v>44</v>
      </c>
    </row>
    <row r="80" spans="1:7" x14ac:dyDescent="0.25">
      <c r="A80" t="s">
        <v>42</v>
      </c>
      <c r="B80" t="s">
        <v>43</v>
      </c>
      <c r="C80" t="s">
        <v>43</v>
      </c>
      <c r="D80" t="s">
        <v>44</v>
      </c>
      <c r="E80" t="s">
        <v>44</v>
      </c>
      <c r="F80" t="s">
        <v>44</v>
      </c>
      <c r="G80" t="s">
        <v>44</v>
      </c>
    </row>
    <row r="81" spans="1:7" x14ac:dyDescent="0.25">
      <c r="A81" t="s">
        <v>42</v>
      </c>
      <c r="B81" t="s">
        <v>43</v>
      </c>
      <c r="C81" t="s">
        <v>44</v>
      </c>
      <c r="D81" t="s">
        <v>44</v>
      </c>
      <c r="E81" t="s">
        <v>44</v>
      </c>
      <c r="F81" t="s">
        <v>44</v>
      </c>
      <c r="G81" t="s">
        <v>44</v>
      </c>
    </row>
    <row r="82" spans="1:7" x14ac:dyDescent="0.25">
      <c r="A82" t="s">
        <v>42</v>
      </c>
      <c r="B82" t="s">
        <v>43</v>
      </c>
      <c r="C82" t="s">
        <v>44</v>
      </c>
      <c r="D82" t="s">
        <v>44</v>
      </c>
      <c r="E82" t="s">
        <v>44</v>
      </c>
      <c r="F82" t="s">
        <v>44</v>
      </c>
      <c r="G82" t="s">
        <v>44</v>
      </c>
    </row>
    <row r="83" spans="1:7" x14ac:dyDescent="0.25">
      <c r="A83" t="s">
        <v>42</v>
      </c>
      <c r="B83" t="s">
        <v>43</v>
      </c>
      <c r="C83" t="s">
        <v>44</v>
      </c>
      <c r="D83" t="s">
        <v>44</v>
      </c>
      <c r="E83" t="s">
        <v>44</v>
      </c>
      <c r="F83" t="s">
        <v>44</v>
      </c>
      <c r="G83" t="s">
        <v>44</v>
      </c>
    </row>
    <row r="84" spans="1:7" x14ac:dyDescent="0.25">
      <c r="A84" t="s">
        <v>42</v>
      </c>
      <c r="B84" t="s">
        <v>43</v>
      </c>
      <c r="C84" t="s">
        <v>44</v>
      </c>
      <c r="D84" t="s">
        <v>44</v>
      </c>
      <c r="E84" t="s">
        <v>44</v>
      </c>
      <c r="F84" t="s">
        <v>44</v>
      </c>
      <c r="G84" t="s">
        <v>44</v>
      </c>
    </row>
  </sheetData>
  <conditionalFormatting sqref="A2:A84">
    <cfRule type="containsBlanks" dxfId="3" priority="1">
      <formula>LEN(TRIM(A2))=0</formula>
    </cfRule>
  </conditionalFormatting>
  <conditionalFormatting sqref="B2:G84">
    <cfRule type="containsBlanks" dxfId="2" priority="2">
      <formula>LEN(TRIM(B2))=0</formula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F49B103-F063-45AA-B0CD-5509832D81B4}">
          <x14:formula1>
            <xm:f>_INDEX_!$A$2:$A$3</xm:f>
          </x14:formula1>
          <xm:sqref>B2:G84</xm:sqref>
        </x14:dataValidation>
        <x14:dataValidation type="list" allowBlank="1" showInputMessage="1" showErrorMessage="1" xr:uid="{665ADA67-286E-4832-BF6A-27AB5FC8E2C1}">
          <x14:formula1>
            <xm:f>_INDEX_!$C$2:$C$4</xm:f>
          </x14:formula1>
          <xm:sqref>A2:A84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BA1BC-9807-442C-BD5E-E847CBD93662}">
  <dimension ref="A1:F123"/>
  <sheetViews>
    <sheetView workbookViewId="0">
      <selection activeCell="D7" sqref="D7"/>
    </sheetView>
  </sheetViews>
  <sheetFormatPr defaultRowHeight="15" x14ac:dyDescent="0.25"/>
  <cols>
    <col min="1" max="3" width="20.7109375" customWidth="1"/>
    <col min="4" max="5" width="20.7109375" style="4" customWidth="1"/>
    <col min="6" max="6" width="20.7109375" style="7" customWidth="1"/>
  </cols>
  <sheetData>
    <row r="1" spans="1:6" x14ac:dyDescent="0.25">
      <c r="A1" t="s">
        <v>45</v>
      </c>
      <c r="B1" t="s">
        <v>46</v>
      </c>
      <c r="C1" t="s">
        <v>4</v>
      </c>
      <c r="D1" s="4" t="s">
        <v>37</v>
      </c>
      <c r="E1" s="4" t="s">
        <v>38</v>
      </c>
      <c r="F1" s="7" t="s">
        <v>39</v>
      </c>
    </row>
    <row r="2" spans="1:6" x14ac:dyDescent="0.25">
      <c r="A2" t="s">
        <v>7</v>
      </c>
      <c r="B2" s="2">
        <v>1</v>
      </c>
      <c r="C2" t="s">
        <v>40</v>
      </c>
      <c r="D2" s="4">
        <v>0.67500000000000004</v>
      </c>
      <c r="E2" s="4">
        <v>0.67777777777777781</v>
      </c>
      <c r="F2" s="7">
        <v>4</v>
      </c>
    </row>
    <row r="3" spans="1:6" x14ac:dyDescent="0.25">
      <c r="A3" t="s">
        <v>8</v>
      </c>
      <c r="B3" s="2">
        <v>1</v>
      </c>
      <c r="C3" t="s">
        <v>40</v>
      </c>
      <c r="D3" s="4">
        <v>0.67847222222222225</v>
      </c>
      <c r="E3" s="4">
        <v>0.68194444444444446</v>
      </c>
      <c r="F3" s="7">
        <v>5</v>
      </c>
    </row>
    <row r="4" spans="1:6" x14ac:dyDescent="0.25">
      <c r="A4" t="s">
        <v>9</v>
      </c>
      <c r="B4" s="2">
        <v>1</v>
      </c>
      <c r="C4" t="s">
        <v>40</v>
      </c>
      <c r="D4" s="4" t="s">
        <v>47</v>
      </c>
      <c r="E4" s="4" t="s">
        <v>47</v>
      </c>
      <c r="F4" s="7" t="s">
        <v>47</v>
      </c>
    </row>
    <row r="5" spans="1:6" x14ac:dyDescent="0.25">
      <c r="A5" t="s">
        <v>10</v>
      </c>
      <c r="B5" s="2">
        <v>1</v>
      </c>
      <c r="C5" t="s">
        <v>40</v>
      </c>
      <c r="D5" s="4">
        <v>0.68263888888888891</v>
      </c>
      <c r="E5" s="4">
        <v>0.68402777777777779</v>
      </c>
      <c r="F5" s="7">
        <v>2</v>
      </c>
    </row>
    <row r="6" spans="1:6" x14ac:dyDescent="0.25">
      <c r="A6" t="s">
        <v>11</v>
      </c>
      <c r="B6" s="2">
        <v>1</v>
      </c>
      <c r="C6" t="s">
        <v>40</v>
      </c>
      <c r="D6" s="4" t="s">
        <v>47</v>
      </c>
      <c r="E6" s="4" t="s">
        <v>47</v>
      </c>
      <c r="F6" s="7" t="s">
        <v>47</v>
      </c>
    </row>
    <row r="7" spans="1:6" x14ac:dyDescent="0.25">
      <c r="A7" t="s">
        <v>12</v>
      </c>
      <c r="B7" s="2">
        <v>1</v>
      </c>
      <c r="C7" t="s">
        <v>40</v>
      </c>
      <c r="D7" s="4">
        <v>0.68402777777777779</v>
      </c>
      <c r="E7" s="4">
        <v>0.68541666666666667</v>
      </c>
      <c r="F7" s="7">
        <v>2</v>
      </c>
    </row>
    <row r="8" spans="1:6" x14ac:dyDescent="0.25">
      <c r="A8" t="s">
        <v>7</v>
      </c>
      <c r="B8" s="3">
        <v>2</v>
      </c>
      <c r="C8" t="s">
        <v>40</v>
      </c>
      <c r="D8" s="4">
        <v>0.6791666666666667</v>
      </c>
      <c r="E8" s="4">
        <v>0.68263888888888891</v>
      </c>
      <c r="F8" s="7">
        <v>5</v>
      </c>
    </row>
    <row r="9" spans="1:6" x14ac:dyDescent="0.25">
      <c r="A9" t="s">
        <v>8</v>
      </c>
      <c r="B9" s="3">
        <v>2</v>
      </c>
      <c r="C9" t="s">
        <v>40</v>
      </c>
      <c r="D9" s="4" t="s">
        <v>47</v>
      </c>
      <c r="E9" s="4" t="s">
        <v>47</v>
      </c>
      <c r="F9" s="7" t="s">
        <v>47</v>
      </c>
    </row>
    <row r="10" spans="1:6" x14ac:dyDescent="0.25">
      <c r="A10" t="s">
        <v>9</v>
      </c>
      <c r="B10" s="3">
        <v>2</v>
      </c>
      <c r="C10" t="s">
        <v>40</v>
      </c>
      <c r="D10" s="4">
        <v>0.67986111111111114</v>
      </c>
      <c r="E10" s="4">
        <v>0.68055555555555558</v>
      </c>
      <c r="F10" s="7">
        <v>1</v>
      </c>
    </row>
    <row r="11" spans="1:6" x14ac:dyDescent="0.25">
      <c r="A11" t="s">
        <v>10</v>
      </c>
      <c r="B11" s="3">
        <v>2</v>
      </c>
      <c r="C11" t="s">
        <v>40</v>
      </c>
      <c r="D11" s="4">
        <v>0.68125000000000002</v>
      </c>
      <c r="E11" s="4">
        <v>0.68402777777777779</v>
      </c>
      <c r="F11" s="7">
        <v>4</v>
      </c>
    </row>
    <row r="12" spans="1:6" x14ac:dyDescent="0.25">
      <c r="A12" t="s">
        <v>11</v>
      </c>
      <c r="B12" s="3">
        <v>2</v>
      </c>
      <c r="C12" t="s">
        <v>40</v>
      </c>
      <c r="D12" s="4">
        <v>0.68402777777777779</v>
      </c>
      <c r="E12" s="4">
        <v>0.68958333333333333</v>
      </c>
      <c r="F12" s="7">
        <v>8</v>
      </c>
    </row>
    <row r="13" spans="1:6" x14ac:dyDescent="0.25">
      <c r="A13" t="s">
        <v>12</v>
      </c>
      <c r="B13" s="3">
        <v>2</v>
      </c>
      <c r="C13" t="s">
        <v>40</v>
      </c>
      <c r="D13" s="4">
        <v>0.69027777777777777</v>
      </c>
      <c r="E13" s="4">
        <v>0.69166666666666665</v>
      </c>
      <c r="F13" s="7">
        <v>2</v>
      </c>
    </row>
    <row r="14" spans="1:6" x14ac:dyDescent="0.25">
      <c r="A14" t="s">
        <v>7</v>
      </c>
      <c r="B14" s="5">
        <v>3</v>
      </c>
      <c r="C14" t="s">
        <v>42</v>
      </c>
      <c r="D14" s="4">
        <v>0.68541666666666667</v>
      </c>
      <c r="E14" s="4">
        <v>0.68680555555555556</v>
      </c>
      <c r="F14" s="7">
        <v>2</v>
      </c>
    </row>
    <row r="15" spans="1:6" x14ac:dyDescent="0.25">
      <c r="A15" t="s">
        <v>8</v>
      </c>
      <c r="B15" s="5">
        <v>3</v>
      </c>
      <c r="C15" t="s">
        <v>42</v>
      </c>
      <c r="D15" s="4" t="s">
        <v>47</v>
      </c>
      <c r="E15" s="4" t="s">
        <v>47</v>
      </c>
      <c r="F15" s="7" t="s">
        <v>47</v>
      </c>
    </row>
    <row r="16" spans="1:6" x14ac:dyDescent="0.25">
      <c r="A16" t="s">
        <v>9</v>
      </c>
      <c r="B16" s="5">
        <v>3</v>
      </c>
      <c r="C16" t="s">
        <v>42</v>
      </c>
      <c r="D16" s="4" t="s">
        <v>47</v>
      </c>
      <c r="E16" s="4" t="s">
        <v>47</v>
      </c>
      <c r="F16" s="7" t="s">
        <v>47</v>
      </c>
    </row>
    <row r="17" spans="1:6" x14ac:dyDescent="0.25">
      <c r="A17" t="s">
        <v>10</v>
      </c>
      <c r="B17" s="5">
        <v>3</v>
      </c>
      <c r="C17" t="s">
        <v>42</v>
      </c>
      <c r="D17" s="4">
        <v>0.6875</v>
      </c>
      <c r="E17" s="4">
        <v>0.68958333333333333</v>
      </c>
      <c r="F17" s="7">
        <v>3</v>
      </c>
    </row>
    <row r="18" spans="1:6" x14ac:dyDescent="0.25">
      <c r="A18" t="s">
        <v>11</v>
      </c>
      <c r="B18" s="5">
        <v>3</v>
      </c>
      <c r="C18" t="s">
        <v>42</v>
      </c>
      <c r="D18" s="4" t="s">
        <v>47</v>
      </c>
      <c r="E18" s="4" t="s">
        <v>47</v>
      </c>
      <c r="F18" s="7" t="s">
        <v>47</v>
      </c>
    </row>
    <row r="19" spans="1:6" x14ac:dyDescent="0.25">
      <c r="A19" t="s">
        <v>12</v>
      </c>
      <c r="B19" s="5">
        <v>3</v>
      </c>
      <c r="C19" t="s">
        <v>42</v>
      </c>
      <c r="D19" s="4">
        <v>0.68958333333333333</v>
      </c>
      <c r="E19" s="4">
        <v>0.69027777777777777</v>
      </c>
      <c r="F19" s="7">
        <v>1</v>
      </c>
    </row>
    <row r="20" spans="1:6" x14ac:dyDescent="0.25">
      <c r="A20" t="s">
        <v>7</v>
      </c>
      <c r="B20" s="6">
        <v>4</v>
      </c>
      <c r="C20" t="s">
        <v>41</v>
      </c>
      <c r="D20" s="4">
        <v>0.70902777777777781</v>
      </c>
      <c r="E20" s="4">
        <v>0.71527777777777779</v>
      </c>
      <c r="F20" s="7">
        <v>9</v>
      </c>
    </row>
    <row r="21" spans="1:6" x14ac:dyDescent="0.25">
      <c r="A21" t="s">
        <v>8</v>
      </c>
      <c r="B21" s="6">
        <v>4</v>
      </c>
      <c r="C21" t="s">
        <v>41</v>
      </c>
      <c r="D21" s="4" t="s">
        <v>47</v>
      </c>
      <c r="E21" s="4" t="s">
        <v>47</v>
      </c>
      <c r="F21" s="7" t="s">
        <v>47</v>
      </c>
    </row>
    <row r="22" spans="1:6" x14ac:dyDescent="0.25">
      <c r="A22" t="s">
        <v>9</v>
      </c>
      <c r="B22" s="6">
        <v>4</v>
      </c>
      <c r="C22" t="s">
        <v>41</v>
      </c>
      <c r="D22" s="4">
        <v>0.71666666666666667</v>
      </c>
      <c r="E22" s="4">
        <v>0.71805555555555556</v>
      </c>
      <c r="F22" s="7">
        <v>2</v>
      </c>
    </row>
    <row r="23" spans="1:6" x14ac:dyDescent="0.25">
      <c r="A23" t="s">
        <v>10</v>
      </c>
      <c r="B23" s="6">
        <v>4</v>
      </c>
      <c r="C23" t="s">
        <v>41</v>
      </c>
      <c r="D23" s="4">
        <v>0.71875</v>
      </c>
      <c r="E23" s="4">
        <v>0.72083333333333333</v>
      </c>
      <c r="F23" s="7">
        <v>3</v>
      </c>
    </row>
    <row r="24" spans="1:6" x14ac:dyDescent="0.25">
      <c r="A24" t="s">
        <v>11</v>
      </c>
      <c r="B24" s="6">
        <v>4</v>
      </c>
      <c r="C24" t="s">
        <v>41</v>
      </c>
      <c r="D24" s="4">
        <v>0.72222222222222221</v>
      </c>
      <c r="E24" s="4">
        <v>0.72499999999999998</v>
      </c>
      <c r="F24" s="7">
        <v>4</v>
      </c>
    </row>
    <row r="25" spans="1:6" x14ac:dyDescent="0.25">
      <c r="A25" t="s">
        <v>12</v>
      </c>
      <c r="B25" s="6">
        <v>4</v>
      </c>
      <c r="C25" t="s">
        <v>41</v>
      </c>
      <c r="D25" s="4" t="s">
        <v>47</v>
      </c>
      <c r="E25" s="4" t="s">
        <v>47</v>
      </c>
      <c r="F25" s="7" t="s">
        <v>47</v>
      </c>
    </row>
    <row r="26" spans="1:6" x14ac:dyDescent="0.25">
      <c r="A26" t="s">
        <v>7</v>
      </c>
      <c r="B26" s="2">
        <v>5</v>
      </c>
      <c r="C26" t="s">
        <v>42</v>
      </c>
      <c r="D26" s="4">
        <v>0.7104166666666667</v>
      </c>
      <c r="E26" s="4">
        <v>0.71250000000000002</v>
      </c>
      <c r="F26" s="7">
        <v>3</v>
      </c>
    </row>
    <row r="27" spans="1:6" x14ac:dyDescent="0.25">
      <c r="A27" t="s">
        <v>8</v>
      </c>
      <c r="B27" s="2">
        <v>5</v>
      </c>
      <c r="C27" t="s">
        <v>42</v>
      </c>
      <c r="D27" s="4">
        <v>0.71319444444444446</v>
      </c>
      <c r="E27" s="4">
        <v>0.71458333333333335</v>
      </c>
      <c r="F27" s="7">
        <v>2</v>
      </c>
    </row>
    <row r="28" spans="1:6" x14ac:dyDescent="0.25">
      <c r="A28" t="s">
        <v>9</v>
      </c>
      <c r="B28" s="2">
        <v>5</v>
      </c>
      <c r="C28" t="s">
        <v>42</v>
      </c>
      <c r="D28" s="4" t="s">
        <v>47</v>
      </c>
      <c r="E28" s="4" t="s">
        <v>47</v>
      </c>
      <c r="F28" s="7" t="s">
        <v>47</v>
      </c>
    </row>
    <row r="29" spans="1:6" x14ac:dyDescent="0.25">
      <c r="A29" t="s">
        <v>10</v>
      </c>
      <c r="B29" s="2">
        <v>5</v>
      </c>
      <c r="C29" t="s">
        <v>42</v>
      </c>
      <c r="D29" s="4" t="s">
        <v>47</v>
      </c>
      <c r="E29" s="4" t="s">
        <v>47</v>
      </c>
      <c r="F29" s="7" t="s">
        <v>47</v>
      </c>
    </row>
    <row r="30" spans="1:6" x14ac:dyDescent="0.25">
      <c r="A30" t="s">
        <v>11</v>
      </c>
      <c r="B30" s="2">
        <v>5</v>
      </c>
      <c r="C30" t="s">
        <v>42</v>
      </c>
      <c r="D30" s="4" t="s">
        <v>47</v>
      </c>
      <c r="E30" s="4" t="s">
        <v>47</v>
      </c>
      <c r="F30" s="7" t="s">
        <v>47</v>
      </c>
    </row>
    <row r="31" spans="1:6" x14ac:dyDescent="0.25">
      <c r="A31" t="s">
        <v>12</v>
      </c>
      <c r="B31" s="2">
        <v>5</v>
      </c>
      <c r="C31" t="s">
        <v>42</v>
      </c>
      <c r="D31" s="4">
        <v>0.71527777777777779</v>
      </c>
      <c r="E31" s="4">
        <v>0.71666666666666667</v>
      </c>
      <c r="F31" s="7">
        <v>2</v>
      </c>
    </row>
    <row r="32" spans="1:6" x14ac:dyDescent="0.25">
      <c r="A32" t="s">
        <v>7</v>
      </c>
      <c r="B32" s="3">
        <v>6</v>
      </c>
      <c r="C32" t="s">
        <v>40</v>
      </c>
      <c r="D32" s="4">
        <v>0.72847222222222219</v>
      </c>
      <c r="E32" s="4">
        <v>0.73263888888888884</v>
      </c>
      <c r="F32" s="7">
        <v>6</v>
      </c>
    </row>
    <row r="33" spans="1:6" x14ac:dyDescent="0.25">
      <c r="A33" t="s">
        <v>8</v>
      </c>
      <c r="B33" s="3">
        <v>6</v>
      </c>
      <c r="C33" t="s">
        <v>40</v>
      </c>
      <c r="D33" s="4" t="s">
        <v>47</v>
      </c>
      <c r="E33" s="4" t="s">
        <v>47</v>
      </c>
      <c r="F33" s="7" t="s">
        <v>47</v>
      </c>
    </row>
    <row r="34" spans="1:6" x14ac:dyDescent="0.25">
      <c r="A34" t="s">
        <v>9</v>
      </c>
      <c r="B34" s="3">
        <v>6</v>
      </c>
      <c r="C34" t="s">
        <v>40</v>
      </c>
      <c r="D34" s="4">
        <v>0.73263888888888884</v>
      </c>
      <c r="E34" s="4">
        <v>0.73333333333333328</v>
      </c>
      <c r="F34" s="7">
        <v>1</v>
      </c>
    </row>
    <row r="35" spans="1:6" x14ac:dyDescent="0.25">
      <c r="A35" t="s">
        <v>10</v>
      </c>
      <c r="B35" s="3">
        <v>6</v>
      </c>
      <c r="C35" t="s">
        <v>40</v>
      </c>
      <c r="D35" s="4" t="s">
        <v>47</v>
      </c>
      <c r="E35" s="4" t="s">
        <v>47</v>
      </c>
      <c r="F35" s="4" t="s">
        <v>47</v>
      </c>
    </row>
    <row r="36" spans="1:6" x14ac:dyDescent="0.25">
      <c r="A36" t="s">
        <v>11</v>
      </c>
      <c r="B36" s="3">
        <v>6</v>
      </c>
      <c r="C36" t="s">
        <v>40</v>
      </c>
      <c r="D36" s="4">
        <v>0.7368055555555556</v>
      </c>
      <c r="E36" s="4">
        <v>0.73958333333333337</v>
      </c>
      <c r="F36" s="7">
        <v>4</v>
      </c>
    </row>
    <row r="37" spans="1:6" x14ac:dyDescent="0.25">
      <c r="A37" t="s">
        <v>12</v>
      </c>
      <c r="B37" s="3">
        <v>6</v>
      </c>
      <c r="C37" t="s">
        <v>40</v>
      </c>
      <c r="D37" s="4">
        <v>0.73333333333333328</v>
      </c>
      <c r="E37" s="4">
        <v>0.73611111111111116</v>
      </c>
      <c r="F37" s="7">
        <v>4</v>
      </c>
    </row>
    <row r="38" spans="1:6" x14ac:dyDescent="0.25">
      <c r="A38" t="s">
        <v>7</v>
      </c>
      <c r="B38" s="5">
        <v>7</v>
      </c>
      <c r="C38" t="s">
        <v>41</v>
      </c>
      <c r="D38" s="4">
        <v>0.74444444444444446</v>
      </c>
      <c r="E38" s="4">
        <v>0.75069444444444444</v>
      </c>
      <c r="F38" s="7">
        <v>9</v>
      </c>
    </row>
    <row r="39" spans="1:6" x14ac:dyDescent="0.25">
      <c r="A39" t="s">
        <v>8</v>
      </c>
      <c r="B39" s="5">
        <v>7</v>
      </c>
      <c r="C39" t="s">
        <v>41</v>
      </c>
      <c r="D39" s="4">
        <v>0.75208333333333333</v>
      </c>
      <c r="E39" s="4">
        <v>0.75694444444444442</v>
      </c>
      <c r="F39" s="7">
        <v>7</v>
      </c>
    </row>
    <row r="40" spans="1:6" x14ac:dyDescent="0.25">
      <c r="A40" t="s">
        <v>9</v>
      </c>
      <c r="B40" s="5">
        <v>7</v>
      </c>
      <c r="C40" t="s">
        <v>41</v>
      </c>
      <c r="D40" s="4" t="s">
        <v>47</v>
      </c>
      <c r="E40" s="4" t="s">
        <v>47</v>
      </c>
      <c r="F40" s="7" t="s">
        <v>47</v>
      </c>
    </row>
    <row r="41" spans="1:6" x14ac:dyDescent="0.25">
      <c r="A41" t="s">
        <v>10</v>
      </c>
      <c r="B41" s="5">
        <v>7</v>
      </c>
      <c r="C41" t="s">
        <v>41</v>
      </c>
      <c r="D41" s="4">
        <v>0.75763888888888886</v>
      </c>
      <c r="E41" s="4">
        <v>0.76111111111111107</v>
      </c>
      <c r="F41" s="7">
        <v>5</v>
      </c>
    </row>
    <row r="42" spans="1:6" x14ac:dyDescent="0.25">
      <c r="A42" t="s">
        <v>11</v>
      </c>
      <c r="B42" s="5">
        <v>7</v>
      </c>
      <c r="C42" t="s">
        <v>41</v>
      </c>
      <c r="D42" s="4">
        <v>0.76180555555555551</v>
      </c>
      <c r="E42" s="4">
        <v>0.76597222222222228</v>
      </c>
      <c r="F42" s="7">
        <v>6</v>
      </c>
    </row>
    <row r="43" spans="1:6" x14ac:dyDescent="0.25">
      <c r="A43" t="s">
        <v>12</v>
      </c>
      <c r="B43" s="5">
        <v>7</v>
      </c>
      <c r="C43" t="s">
        <v>41</v>
      </c>
      <c r="D43" s="4" t="s">
        <v>47</v>
      </c>
      <c r="E43" s="4" t="s">
        <v>47</v>
      </c>
      <c r="F43" s="4" t="s">
        <v>47</v>
      </c>
    </row>
    <row r="44" spans="1:6" x14ac:dyDescent="0.25">
      <c r="A44" t="s">
        <v>7</v>
      </c>
      <c r="B44" s="6">
        <v>8</v>
      </c>
      <c r="C44" t="s">
        <v>40</v>
      </c>
      <c r="D44" s="4">
        <v>0.76041666666666663</v>
      </c>
      <c r="E44" s="4">
        <v>0.76249999999999996</v>
      </c>
      <c r="F44" s="7">
        <v>3</v>
      </c>
    </row>
    <row r="45" spans="1:6" x14ac:dyDescent="0.25">
      <c r="A45" t="s">
        <v>8</v>
      </c>
      <c r="B45" s="6">
        <v>8</v>
      </c>
      <c r="C45" t="s">
        <v>40</v>
      </c>
      <c r="D45" s="4">
        <v>0.7631944444444444</v>
      </c>
      <c r="E45" s="4">
        <v>0.76666666666666672</v>
      </c>
      <c r="F45" s="7">
        <v>5</v>
      </c>
    </row>
    <row r="46" spans="1:6" x14ac:dyDescent="0.25">
      <c r="A46" t="s">
        <v>9</v>
      </c>
      <c r="B46" s="6">
        <v>8</v>
      </c>
      <c r="C46" t="s">
        <v>40</v>
      </c>
      <c r="D46" s="4">
        <v>0.76736111111111116</v>
      </c>
      <c r="E46" s="4">
        <v>0.76875000000000004</v>
      </c>
      <c r="F46" s="7">
        <v>2</v>
      </c>
    </row>
    <row r="47" spans="1:6" x14ac:dyDescent="0.25">
      <c r="A47" t="s">
        <v>10</v>
      </c>
      <c r="B47" s="6">
        <v>8</v>
      </c>
      <c r="C47" t="s">
        <v>40</v>
      </c>
      <c r="D47" s="4">
        <v>0.77222222222222225</v>
      </c>
      <c r="E47" s="4">
        <v>0.77361111111111114</v>
      </c>
      <c r="F47" s="7">
        <v>4</v>
      </c>
    </row>
    <row r="48" spans="1:6" x14ac:dyDescent="0.25">
      <c r="A48" t="s">
        <v>11</v>
      </c>
      <c r="B48" s="6">
        <v>8</v>
      </c>
      <c r="C48" t="s">
        <v>40</v>
      </c>
      <c r="D48" s="4">
        <v>0.77430555555555558</v>
      </c>
      <c r="E48" s="4">
        <v>0.77916666666666667</v>
      </c>
      <c r="F48" s="7">
        <v>7</v>
      </c>
    </row>
    <row r="49" spans="1:6" x14ac:dyDescent="0.25">
      <c r="A49" t="s">
        <v>12</v>
      </c>
      <c r="B49" s="6">
        <v>8</v>
      </c>
      <c r="C49" t="s">
        <v>40</v>
      </c>
      <c r="D49" s="4">
        <v>0.76944444444444449</v>
      </c>
      <c r="E49" s="4">
        <v>0.77222222222222225</v>
      </c>
      <c r="F49" s="7">
        <v>4</v>
      </c>
    </row>
    <row r="50" spans="1:6" x14ac:dyDescent="0.25">
      <c r="A50" t="s">
        <v>7</v>
      </c>
      <c r="B50" s="2">
        <v>9</v>
      </c>
      <c r="C50" t="s">
        <v>42</v>
      </c>
      <c r="D50" s="4">
        <v>0.79374999999999996</v>
      </c>
      <c r="E50" s="4">
        <v>0.79583333333333328</v>
      </c>
      <c r="F50" s="7">
        <v>3</v>
      </c>
    </row>
    <row r="51" spans="1:6" x14ac:dyDescent="0.25">
      <c r="A51" t="s">
        <v>8</v>
      </c>
      <c r="B51" s="2">
        <v>9</v>
      </c>
      <c r="C51" t="s">
        <v>42</v>
      </c>
      <c r="D51" s="4">
        <v>0.79652777777777772</v>
      </c>
      <c r="E51" s="4">
        <v>0.29722222222222222</v>
      </c>
      <c r="F51" s="7">
        <v>1</v>
      </c>
    </row>
    <row r="52" spans="1:6" x14ac:dyDescent="0.25">
      <c r="A52" t="s">
        <v>9</v>
      </c>
      <c r="B52" s="2">
        <v>9</v>
      </c>
      <c r="C52" t="s">
        <v>42</v>
      </c>
      <c r="D52" s="4" t="s">
        <v>47</v>
      </c>
      <c r="E52" s="4" t="s">
        <v>47</v>
      </c>
      <c r="F52" s="7" t="s">
        <v>47</v>
      </c>
    </row>
    <row r="53" spans="1:6" x14ac:dyDescent="0.25">
      <c r="A53" t="s">
        <v>10</v>
      </c>
      <c r="B53" s="2">
        <v>9</v>
      </c>
      <c r="C53" t="s">
        <v>42</v>
      </c>
      <c r="D53" s="4">
        <v>0.79861111111111116</v>
      </c>
      <c r="E53" s="4">
        <v>0.80277777777777781</v>
      </c>
      <c r="F53" s="7">
        <v>6</v>
      </c>
    </row>
    <row r="54" spans="1:6" x14ac:dyDescent="0.25">
      <c r="A54" t="s">
        <v>11</v>
      </c>
      <c r="B54" s="2">
        <v>9</v>
      </c>
      <c r="C54" t="s">
        <v>42</v>
      </c>
      <c r="D54" s="4">
        <v>0.80347222222222225</v>
      </c>
      <c r="E54" s="4">
        <v>0.80902777777777779</v>
      </c>
      <c r="F54" s="7">
        <v>8</v>
      </c>
    </row>
    <row r="55" spans="1:6" x14ac:dyDescent="0.25">
      <c r="A55" t="s">
        <v>12</v>
      </c>
      <c r="B55" s="2">
        <v>9</v>
      </c>
      <c r="C55" t="s">
        <v>42</v>
      </c>
      <c r="D55" s="4">
        <v>0.80972222222222223</v>
      </c>
      <c r="E55" s="4">
        <v>0.81111111111111112</v>
      </c>
      <c r="F55" s="7">
        <v>2</v>
      </c>
    </row>
    <row r="56" spans="1:6" x14ac:dyDescent="0.25">
      <c r="A56" t="s">
        <v>7</v>
      </c>
      <c r="B56" s="3">
        <v>10</v>
      </c>
      <c r="C56" t="s">
        <v>40</v>
      </c>
      <c r="D56" s="4">
        <v>0.81805555555555554</v>
      </c>
      <c r="E56" s="4">
        <v>0.82152777777777775</v>
      </c>
      <c r="F56" s="7">
        <v>5</v>
      </c>
    </row>
    <row r="57" spans="1:6" x14ac:dyDescent="0.25">
      <c r="A57" t="s">
        <v>8</v>
      </c>
      <c r="B57" s="3">
        <v>10</v>
      </c>
      <c r="C57" t="s">
        <v>40</v>
      </c>
      <c r="D57" s="4">
        <v>0.82430555555555551</v>
      </c>
      <c r="E57" s="4">
        <v>0.82708333333333328</v>
      </c>
      <c r="F57" s="7">
        <v>4</v>
      </c>
    </row>
    <row r="58" spans="1:6" x14ac:dyDescent="0.25">
      <c r="A58" t="s">
        <v>9</v>
      </c>
      <c r="B58" s="3">
        <v>10</v>
      </c>
      <c r="C58" t="s">
        <v>40</v>
      </c>
      <c r="D58" s="4">
        <v>0.82222222222222219</v>
      </c>
      <c r="E58" s="4">
        <v>0.82291666666666663</v>
      </c>
      <c r="F58" s="7">
        <v>1</v>
      </c>
    </row>
    <row r="59" spans="1:6" x14ac:dyDescent="0.25">
      <c r="A59" t="s">
        <v>10</v>
      </c>
      <c r="B59" s="3">
        <v>10</v>
      </c>
      <c r="C59" t="s">
        <v>40</v>
      </c>
      <c r="D59" s="4" t="s">
        <v>47</v>
      </c>
      <c r="E59" s="4" t="s">
        <v>47</v>
      </c>
      <c r="F59" s="4" t="s">
        <v>47</v>
      </c>
    </row>
    <row r="60" spans="1:6" x14ac:dyDescent="0.25">
      <c r="A60" t="s">
        <v>11</v>
      </c>
      <c r="B60" s="3">
        <v>10</v>
      </c>
      <c r="C60" t="s">
        <v>40</v>
      </c>
      <c r="D60" s="4">
        <v>0.82847222222222228</v>
      </c>
      <c r="E60" s="4">
        <v>0.83263888888888893</v>
      </c>
      <c r="F60" s="7">
        <v>7</v>
      </c>
    </row>
    <row r="61" spans="1:6" x14ac:dyDescent="0.25">
      <c r="A61" t="s">
        <v>12</v>
      </c>
      <c r="B61" s="3">
        <v>10</v>
      </c>
      <c r="C61" t="s">
        <v>40</v>
      </c>
      <c r="D61" s="4">
        <v>0.83263888888888893</v>
      </c>
      <c r="E61" s="4">
        <v>0.3347222222222222</v>
      </c>
      <c r="F61" s="7" t="s">
        <v>48</v>
      </c>
    </row>
    <row r="62" spans="1:6" x14ac:dyDescent="0.25">
      <c r="A62" t="s">
        <v>7</v>
      </c>
      <c r="C62" t="s">
        <v>40</v>
      </c>
    </row>
    <row r="63" spans="1:6" x14ac:dyDescent="0.25">
      <c r="A63" t="s">
        <v>7</v>
      </c>
    </row>
    <row r="64" spans="1:6" x14ac:dyDescent="0.25">
      <c r="A64" t="s">
        <v>7</v>
      </c>
    </row>
    <row r="65" spans="1:1" x14ac:dyDescent="0.25">
      <c r="A65" t="s">
        <v>7</v>
      </c>
    </row>
    <row r="66" spans="1:1" x14ac:dyDescent="0.25">
      <c r="A66" t="s">
        <v>7</v>
      </c>
    </row>
    <row r="67" spans="1:1" x14ac:dyDescent="0.25">
      <c r="A67" t="s">
        <v>7</v>
      </c>
    </row>
    <row r="68" spans="1:1" x14ac:dyDescent="0.25">
      <c r="A68" t="s">
        <v>7</v>
      </c>
    </row>
    <row r="69" spans="1:1" x14ac:dyDescent="0.25">
      <c r="A69" t="s">
        <v>7</v>
      </c>
    </row>
    <row r="70" spans="1:1" x14ac:dyDescent="0.25">
      <c r="A70" t="s">
        <v>7</v>
      </c>
    </row>
    <row r="71" spans="1:1" x14ac:dyDescent="0.25">
      <c r="A71" t="s">
        <v>7</v>
      </c>
    </row>
    <row r="72" spans="1:1" x14ac:dyDescent="0.25">
      <c r="A72" t="s">
        <v>7</v>
      </c>
    </row>
    <row r="73" spans="1:1" x14ac:dyDescent="0.25">
      <c r="A73" t="s">
        <v>7</v>
      </c>
    </row>
    <row r="74" spans="1:1" x14ac:dyDescent="0.25">
      <c r="A74" t="s">
        <v>7</v>
      </c>
    </row>
    <row r="75" spans="1:1" x14ac:dyDescent="0.25">
      <c r="A75" t="s">
        <v>7</v>
      </c>
    </row>
    <row r="76" spans="1:1" x14ac:dyDescent="0.25">
      <c r="A76" t="s">
        <v>7</v>
      </c>
    </row>
    <row r="77" spans="1:1" x14ac:dyDescent="0.25">
      <c r="A77" t="s">
        <v>7</v>
      </c>
    </row>
    <row r="78" spans="1:1" x14ac:dyDescent="0.25">
      <c r="A78" t="s">
        <v>7</v>
      </c>
    </row>
    <row r="79" spans="1:1" x14ac:dyDescent="0.25">
      <c r="A79" t="s">
        <v>7</v>
      </c>
    </row>
    <row r="80" spans="1:1" x14ac:dyDescent="0.25">
      <c r="A80" t="s">
        <v>49</v>
      </c>
    </row>
    <row r="81" spans="1:6" x14ac:dyDescent="0.25">
      <c r="A81" t="s">
        <v>7</v>
      </c>
      <c r="B81" t="s">
        <v>50</v>
      </c>
      <c r="C81" t="s">
        <v>40</v>
      </c>
      <c r="D81" s="4">
        <v>0.54236111111111107</v>
      </c>
      <c r="E81" s="4">
        <v>0.54513888888888884</v>
      </c>
      <c r="F81" s="7">
        <v>4</v>
      </c>
    </row>
    <row r="82" spans="1:6" x14ac:dyDescent="0.25">
      <c r="A82" t="s">
        <v>7</v>
      </c>
      <c r="B82" t="s">
        <v>50</v>
      </c>
      <c r="C82" t="s">
        <v>40</v>
      </c>
      <c r="D82" s="4">
        <v>0.5444444444444444</v>
      </c>
      <c r="E82" s="4">
        <v>0.54861111111111116</v>
      </c>
      <c r="F82" s="7">
        <v>6</v>
      </c>
    </row>
    <row r="83" spans="1:6" x14ac:dyDescent="0.25">
      <c r="A83" t="s">
        <v>7</v>
      </c>
      <c r="B83" t="s">
        <v>50</v>
      </c>
      <c r="C83" t="s">
        <v>40</v>
      </c>
      <c r="D83" s="4">
        <v>0.55208333333333337</v>
      </c>
      <c r="E83" s="4">
        <v>0.55625000000000002</v>
      </c>
      <c r="F83" s="7">
        <v>6</v>
      </c>
    </row>
    <row r="84" spans="1:6" x14ac:dyDescent="0.25">
      <c r="A84" t="s">
        <v>7</v>
      </c>
      <c r="B84" t="s">
        <v>50</v>
      </c>
      <c r="C84" t="s">
        <v>40</v>
      </c>
      <c r="D84" s="4">
        <v>0.56041666666666667</v>
      </c>
      <c r="E84" s="4">
        <v>0.56736111111111109</v>
      </c>
      <c r="F84" s="7">
        <v>10</v>
      </c>
    </row>
    <row r="85" spans="1:6" x14ac:dyDescent="0.25">
      <c r="A85" t="s">
        <v>8</v>
      </c>
      <c r="B85" t="s">
        <v>50</v>
      </c>
      <c r="C85" t="s">
        <v>40</v>
      </c>
      <c r="D85" s="4">
        <v>0.56111111111111112</v>
      </c>
      <c r="E85" s="4">
        <v>0.56597222222222221</v>
      </c>
      <c r="F85" s="7">
        <v>7</v>
      </c>
    </row>
    <row r="86" spans="1:6" x14ac:dyDescent="0.25">
      <c r="A86" t="s">
        <v>10</v>
      </c>
      <c r="B86" t="s">
        <v>50</v>
      </c>
      <c r="C86" t="s">
        <v>40</v>
      </c>
      <c r="D86" s="4">
        <v>0.56319444444444444</v>
      </c>
      <c r="E86" s="4">
        <v>0.56944444444444442</v>
      </c>
      <c r="F86" s="7">
        <v>9</v>
      </c>
    </row>
    <row r="87" spans="1:6" x14ac:dyDescent="0.25">
      <c r="A87" t="s">
        <v>11</v>
      </c>
      <c r="B87" t="s">
        <v>50</v>
      </c>
      <c r="C87" t="s">
        <v>40</v>
      </c>
      <c r="D87" s="4">
        <v>0.56319444444444444</v>
      </c>
      <c r="E87" s="4">
        <v>0.56944444444444442</v>
      </c>
      <c r="F87" s="7">
        <v>9</v>
      </c>
    </row>
    <row r="88" spans="1:6" x14ac:dyDescent="0.25">
      <c r="A88" t="s">
        <v>7</v>
      </c>
      <c r="B88" t="s">
        <v>50</v>
      </c>
      <c r="C88" t="s">
        <v>41</v>
      </c>
      <c r="D88" s="4">
        <v>0.56944444444444442</v>
      </c>
      <c r="E88" s="4">
        <v>0.57638888888888884</v>
      </c>
      <c r="F88" s="7">
        <v>10</v>
      </c>
    </row>
    <row r="89" spans="1:6" x14ac:dyDescent="0.25">
      <c r="A89" t="s">
        <v>10</v>
      </c>
      <c r="B89" t="s">
        <v>50</v>
      </c>
      <c r="C89" t="s">
        <v>41</v>
      </c>
      <c r="D89" s="4">
        <v>0.57152777777777775</v>
      </c>
      <c r="E89" s="4">
        <v>0.57638888888888884</v>
      </c>
      <c r="F89" s="7">
        <v>7</v>
      </c>
    </row>
    <row r="90" spans="1:6" x14ac:dyDescent="0.25">
      <c r="A90" t="s">
        <v>12</v>
      </c>
      <c r="B90" t="s">
        <v>50</v>
      </c>
      <c r="C90" t="s">
        <v>41</v>
      </c>
      <c r="D90" s="4">
        <v>0.57291666666666663</v>
      </c>
      <c r="E90" s="4">
        <v>0.57777777777777772</v>
      </c>
      <c r="F90" s="7">
        <v>7</v>
      </c>
    </row>
    <row r="91" spans="1:6" x14ac:dyDescent="0.25">
      <c r="A91" t="s">
        <v>7</v>
      </c>
      <c r="B91" t="s">
        <v>50</v>
      </c>
      <c r="C91" t="s">
        <v>51</v>
      </c>
      <c r="D91" s="4">
        <v>0.55833333333333335</v>
      </c>
      <c r="E91" s="4">
        <v>0.5625</v>
      </c>
      <c r="F91" s="7">
        <v>6</v>
      </c>
    </row>
    <row r="92" spans="1:6" x14ac:dyDescent="0.25">
      <c r="A92" t="s">
        <v>7</v>
      </c>
      <c r="B92" t="s">
        <v>50</v>
      </c>
      <c r="C92" t="s">
        <v>51</v>
      </c>
      <c r="D92" s="4">
        <v>0.57152777777777775</v>
      </c>
      <c r="E92" s="4">
        <v>0.57361111111111107</v>
      </c>
      <c r="F92" s="7">
        <v>3</v>
      </c>
    </row>
    <row r="93" spans="1:6" x14ac:dyDescent="0.25">
      <c r="A93" t="s">
        <v>7</v>
      </c>
      <c r="B93" t="s">
        <v>50</v>
      </c>
      <c r="C93" t="s">
        <v>51</v>
      </c>
      <c r="D93" s="4">
        <v>0.57916666666666672</v>
      </c>
      <c r="E93" s="4">
        <v>0.58263888888888893</v>
      </c>
      <c r="F93" s="7">
        <v>6</v>
      </c>
    </row>
    <row r="94" spans="1:6" x14ac:dyDescent="0.25">
      <c r="A94" t="s">
        <v>7</v>
      </c>
      <c r="B94" t="s">
        <v>52</v>
      </c>
      <c r="C94" t="s">
        <v>40</v>
      </c>
      <c r="D94" s="4">
        <v>0.58472222222222225</v>
      </c>
      <c r="E94" s="4">
        <v>0.59027777777777779</v>
      </c>
      <c r="F94" s="7">
        <v>8</v>
      </c>
    </row>
    <row r="95" spans="1:6" x14ac:dyDescent="0.25">
      <c r="A95" t="s">
        <v>7</v>
      </c>
      <c r="B95" t="s">
        <v>52</v>
      </c>
      <c r="C95" t="s">
        <v>40</v>
      </c>
      <c r="D95" s="4">
        <v>0.58611111111111114</v>
      </c>
      <c r="E95" s="4">
        <v>0.59027777777777779</v>
      </c>
      <c r="F95" s="7">
        <v>6</v>
      </c>
    </row>
    <row r="96" spans="1:6" x14ac:dyDescent="0.25">
      <c r="A96" t="s">
        <v>7</v>
      </c>
      <c r="B96" t="s">
        <v>52</v>
      </c>
      <c r="C96" t="s">
        <v>40</v>
      </c>
      <c r="D96" s="4">
        <v>0.59097222222222223</v>
      </c>
      <c r="E96" s="4">
        <v>0.59444444444444444</v>
      </c>
      <c r="F96" s="7">
        <v>5</v>
      </c>
    </row>
    <row r="97" spans="1:6" x14ac:dyDescent="0.25">
      <c r="A97" t="s">
        <v>7</v>
      </c>
      <c r="B97" t="s">
        <v>52</v>
      </c>
      <c r="C97" t="s">
        <v>40</v>
      </c>
      <c r="D97" s="4">
        <v>0.59930555555555554</v>
      </c>
      <c r="E97" s="4">
        <v>0.60416666666666663</v>
      </c>
      <c r="F97" s="7">
        <v>7</v>
      </c>
    </row>
    <row r="98" spans="1:6" x14ac:dyDescent="0.25">
      <c r="A98" t="s">
        <v>7</v>
      </c>
      <c r="B98" t="s">
        <v>52</v>
      </c>
      <c r="C98" t="s">
        <v>40</v>
      </c>
      <c r="D98" s="4">
        <v>0.60138888888888886</v>
      </c>
      <c r="E98" s="4">
        <v>0.60555555555555551</v>
      </c>
      <c r="F98" s="7">
        <v>6</v>
      </c>
    </row>
    <row r="99" spans="1:6" x14ac:dyDescent="0.25">
      <c r="A99" t="s">
        <v>7</v>
      </c>
      <c r="B99" t="s">
        <v>52</v>
      </c>
      <c r="C99" t="s">
        <v>40</v>
      </c>
      <c r="D99" s="4">
        <v>0.6069444444444444</v>
      </c>
      <c r="E99" s="4">
        <v>0.61250000000000004</v>
      </c>
      <c r="F99" s="7">
        <v>8</v>
      </c>
    </row>
    <row r="100" spans="1:6" x14ac:dyDescent="0.25">
      <c r="A100" t="s">
        <v>7</v>
      </c>
      <c r="B100" t="s">
        <v>52</v>
      </c>
      <c r="C100" t="s">
        <v>40</v>
      </c>
      <c r="D100" s="4">
        <v>0.6118055555555556</v>
      </c>
      <c r="E100" s="4">
        <v>0.6166666666666667</v>
      </c>
      <c r="F100" s="7">
        <v>7</v>
      </c>
    </row>
    <row r="101" spans="1:6" x14ac:dyDescent="0.25">
      <c r="A101" t="s">
        <v>8</v>
      </c>
      <c r="B101" t="s">
        <v>52</v>
      </c>
      <c r="C101" t="s">
        <v>40</v>
      </c>
      <c r="D101" s="4">
        <v>0.61041666666666672</v>
      </c>
      <c r="E101" s="4">
        <v>0.61527777777777781</v>
      </c>
      <c r="F101" s="7">
        <v>7</v>
      </c>
    </row>
    <row r="102" spans="1:6" x14ac:dyDescent="0.25">
      <c r="A102" t="s">
        <v>7</v>
      </c>
      <c r="B102" t="s">
        <v>52</v>
      </c>
      <c r="C102" t="s">
        <v>41</v>
      </c>
      <c r="D102" s="4">
        <v>0.60555555555555551</v>
      </c>
      <c r="E102" s="4">
        <v>0.61250000000000004</v>
      </c>
      <c r="F102" s="7">
        <v>10</v>
      </c>
    </row>
    <row r="103" spans="1:6" x14ac:dyDescent="0.25">
      <c r="A103" t="s">
        <v>10</v>
      </c>
      <c r="B103" t="s">
        <v>52</v>
      </c>
      <c r="C103" t="s">
        <v>41</v>
      </c>
      <c r="D103" s="4">
        <v>0.60763888888888884</v>
      </c>
      <c r="E103" s="4">
        <v>0.61250000000000004</v>
      </c>
      <c r="F103" s="7">
        <v>7</v>
      </c>
    </row>
    <row r="104" spans="1:6" x14ac:dyDescent="0.25">
      <c r="A104" t="s">
        <v>12</v>
      </c>
      <c r="B104" t="s">
        <v>52</v>
      </c>
      <c r="C104" t="s">
        <v>41</v>
      </c>
      <c r="D104" s="4">
        <v>0.61250000000000004</v>
      </c>
      <c r="E104" s="4">
        <v>0.61944444444444446</v>
      </c>
      <c r="F104" s="7">
        <v>10</v>
      </c>
    </row>
    <row r="105" spans="1:6" x14ac:dyDescent="0.25">
      <c r="A105" t="s">
        <v>7</v>
      </c>
      <c r="B105" t="s">
        <v>52</v>
      </c>
      <c r="C105" t="s">
        <v>51</v>
      </c>
      <c r="D105" s="4">
        <v>0.60555555555555551</v>
      </c>
      <c r="E105" s="4">
        <v>0.61250000000000004</v>
      </c>
      <c r="F105" s="7">
        <v>10</v>
      </c>
    </row>
    <row r="106" spans="1:6" x14ac:dyDescent="0.25">
      <c r="B106" t="s">
        <v>52</v>
      </c>
      <c r="C106" t="s">
        <v>51</v>
      </c>
      <c r="D106" s="4">
        <v>0.6118055555555556</v>
      </c>
      <c r="E106" s="4">
        <v>0.61388888888888893</v>
      </c>
      <c r="F106" s="7">
        <v>3</v>
      </c>
    </row>
    <row r="107" spans="1:6" x14ac:dyDescent="0.25">
      <c r="B107" t="s">
        <v>52</v>
      </c>
      <c r="C107" t="s">
        <v>51</v>
      </c>
      <c r="D107" s="4">
        <v>0.62013888888888891</v>
      </c>
      <c r="E107" s="4">
        <v>0.62291666666666667</v>
      </c>
      <c r="F107" s="7">
        <v>4</v>
      </c>
    </row>
    <row r="108" spans="1:6" x14ac:dyDescent="0.25">
      <c r="B108" t="s">
        <v>52</v>
      </c>
      <c r="C108" t="s">
        <v>51</v>
      </c>
      <c r="D108" s="4">
        <v>0.59861111111111109</v>
      </c>
      <c r="E108" s="4">
        <v>0.6020833333333333</v>
      </c>
      <c r="F108" s="7">
        <v>5</v>
      </c>
    </row>
    <row r="109" spans="1:6" x14ac:dyDescent="0.25">
      <c r="B109" t="s">
        <v>53</v>
      </c>
      <c r="C109" t="s">
        <v>40</v>
      </c>
      <c r="D109" s="4">
        <v>0.625</v>
      </c>
      <c r="E109" s="4">
        <v>0.62986111111111109</v>
      </c>
      <c r="F109" s="7">
        <v>7</v>
      </c>
    </row>
    <row r="110" spans="1:6" x14ac:dyDescent="0.25">
      <c r="B110" t="s">
        <v>53</v>
      </c>
      <c r="C110" t="s">
        <v>40</v>
      </c>
      <c r="D110" s="4">
        <v>0.62708333333333333</v>
      </c>
      <c r="E110" s="4">
        <v>0.63194444444444442</v>
      </c>
      <c r="F110" s="7">
        <v>7</v>
      </c>
    </row>
    <row r="111" spans="1:6" x14ac:dyDescent="0.25">
      <c r="B111" t="s">
        <v>53</v>
      </c>
      <c r="C111" t="s">
        <v>40</v>
      </c>
      <c r="D111" s="4">
        <v>0.63124999999999998</v>
      </c>
      <c r="E111" s="4">
        <v>0.63680555555555551</v>
      </c>
      <c r="F111" s="7">
        <v>8</v>
      </c>
    </row>
    <row r="112" spans="1:6" x14ac:dyDescent="0.25">
      <c r="B112" t="s">
        <v>53</v>
      </c>
      <c r="C112" t="s">
        <v>40</v>
      </c>
      <c r="D112" s="4">
        <v>0.6333333333333333</v>
      </c>
      <c r="E112" s="4">
        <v>0.63680555555555551</v>
      </c>
      <c r="F112" s="7">
        <v>5</v>
      </c>
    </row>
    <row r="113" spans="2:6" x14ac:dyDescent="0.25">
      <c r="B113" t="s">
        <v>53</v>
      </c>
      <c r="C113" t="s">
        <v>40</v>
      </c>
      <c r="D113" s="4">
        <v>0.63611111111111107</v>
      </c>
      <c r="E113" s="4">
        <v>0.64027777777777772</v>
      </c>
      <c r="F113" s="7">
        <v>5</v>
      </c>
    </row>
    <row r="114" spans="2:6" x14ac:dyDescent="0.25">
      <c r="B114" t="s">
        <v>53</v>
      </c>
      <c r="C114" t="s">
        <v>40</v>
      </c>
      <c r="D114" s="4">
        <v>0.63958333333333328</v>
      </c>
      <c r="E114" s="4">
        <v>0.64652777777777781</v>
      </c>
      <c r="F114" s="7">
        <v>10</v>
      </c>
    </row>
    <row r="115" spans="2:6" x14ac:dyDescent="0.25">
      <c r="B115" t="s">
        <v>53</v>
      </c>
      <c r="C115" t="s">
        <v>40</v>
      </c>
      <c r="D115" s="4">
        <v>0.64722222222222225</v>
      </c>
      <c r="E115" s="4">
        <v>0.65277777777777779</v>
      </c>
      <c r="F115" s="7">
        <v>8</v>
      </c>
    </row>
    <row r="116" spans="2:6" x14ac:dyDescent="0.25">
      <c r="B116" t="s">
        <v>53</v>
      </c>
      <c r="C116" t="s">
        <v>40</v>
      </c>
      <c r="D116" s="4">
        <v>0.65625</v>
      </c>
      <c r="E116" s="4">
        <v>0.66111111111111109</v>
      </c>
      <c r="F116" s="7">
        <v>7</v>
      </c>
    </row>
    <row r="117" spans="2:6" x14ac:dyDescent="0.25">
      <c r="B117" t="s">
        <v>53</v>
      </c>
      <c r="C117" t="s">
        <v>41</v>
      </c>
      <c r="D117" s="4">
        <v>0.625</v>
      </c>
    </row>
    <row r="118" spans="2:6" x14ac:dyDescent="0.25">
      <c r="B118" t="s">
        <v>53</v>
      </c>
      <c r="C118" t="s">
        <v>41</v>
      </c>
      <c r="D118" s="4">
        <v>0.62708333333333333</v>
      </c>
    </row>
    <row r="119" spans="2:6" x14ac:dyDescent="0.25">
      <c r="B119" t="s">
        <v>53</v>
      </c>
      <c r="C119" t="s">
        <v>41</v>
      </c>
      <c r="D119" s="4">
        <v>0.63124999999999998</v>
      </c>
    </row>
    <row r="120" spans="2:6" x14ac:dyDescent="0.25">
      <c r="B120" t="s">
        <v>53</v>
      </c>
      <c r="C120" t="s">
        <v>51</v>
      </c>
      <c r="D120" s="4">
        <v>0.6333333333333333</v>
      </c>
    </row>
    <row r="121" spans="2:6" x14ac:dyDescent="0.25">
      <c r="B121" t="s">
        <v>53</v>
      </c>
      <c r="C121" t="s">
        <v>51</v>
      </c>
      <c r="D121" s="4">
        <v>0.63611111111111107</v>
      </c>
    </row>
    <row r="122" spans="2:6" x14ac:dyDescent="0.25">
      <c r="B122" t="s">
        <v>53</v>
      </c>
      <c r="C122" t="s">
        <v>51</v>
      </c>
      <c r="D122" s="4">
        <v>0.63958333333333328</v>
      </c>
    </row>
    <row r="123" spans="2:6" x14ac:dyDescent="0.25">
      <c r="D123" s="4">
        <v>0.64722222222222225</v>
      </c>
    </row>
  </sheetData>
  <conditionalFormatting sqref="C2:C90">
    <cfRule type="containsBlanks" dxfId="1" priority="1">
      <formula>LEN(TRIM(C2))=0</formula>
    </cfRule>
  </conditionalFormatting>
  <conditionalFormatting sqref="D2:F102 F103 D103:E105">
    <cfRule type="containsBlanks" dxfId="0" priority="2">
      <formula>LEN(TRIM(D2))=0</formula>
    </cfRule>
  </conditionalFormatting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CF5E0B4-31E2-417A-BCB7-D8FF9CC4FA27}">
          <x14:formula1>
            <xm:f>_INDEX_!$C$2:$C$4</xm:f>
          </x14:formula1>
          <xm:sqref>C2:C90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29F78-C202-4CD2-9AF6-028745228A8F}">
  <dimension ref="A1:C4"/>
  <sheetViews>
    <sheetView workbookViewId="0">
      <selection activeCell="C2" sqref="C2:C4"/>
    </sheetView>
  </sheetViews>
  <sheetFormatPr defaultRowHeight="15" x14ac:dyDescent="0.25"/>
  <cols>
    <col min="1" max="1" width="11.28515625" customWidth="1"/>
    <col min="3" max="3" width="11.28515625" customWidth="1"/>
  </cols>
  <sheetData>
    <row r="1" spans="1:3" x14ac:dyDescent="0.25">
      <c r="A1" t="s">
        <v>54</v>
      </c>
      <c r="C1" t="s">
        <v>4</v>
      </c>
    </row>
    <row r="2" spans="1:3" x14ac:dyDescent="0.25">
      <c r="A2" t="s">
        <v>43</v>
      </c>
      <c r="C2" t="s">
        <v>40</v>
      </c>
    </row>
    <row r="3" spans="1:3" x14ac:dyDescent="0.25">
      <c r="A3" t="s">
        <v>44</v>
      </c>
      <c r="C3" t="s">
        <v>41</v>
      </c>
    </row>
    <row r="4" spans="1:3" x14ac:dyDescent="0.25">
      <c r="C4" t="s">
        <v>42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Statistical Analysis</vt:lpstr>
      <vt:lpstr>Station Capacity</vt:lpstr>
      <vt:lpstr>Customer Arrival Data</vt:lpstr>
      <vt:lpstr>Stop Duration</vt:lpstr>
      <vt:lpstr>Service Usage</vt:lpstr>
      <vt:lpstr>NotInUse_CollectDataAgain</vt:lpstr>
      <vt:lpstr>_INDEX_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Muhammad Timms</dc:creator>
  <cp:keywords/>
  <dc:description/>
  <cp:lastModifiedBy>Daniel Muhammad Timms</cp:lastModifiedBy>
  <cp:revision/>
  <dcterms:created xsi:type="dcterms:W3CDTF">2025-06-02T10:47:51Z</dcterms:created>
  <dcterms:modified xsi:type="dcterms:W3CDTF">2025-07-31T16:28:50Z</dcterms:modified>
  <cp:category/>
  <cp:contentStatus/>
</cp:coreProperties>
</file>